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 firstSheet="7" activeTab="11"/>
  </bookViews>
  <sheets>
    <sheet name="RKP SKALA DESA MUSRENBANG" sheetId="39" r:id="rId1"/>
    <sheet name="DRAF RKP" sheetId="1" r:id="rId2"/>
    <sheet name="DRAF APBDES" sheetId="2" r:id="rId3"/>
    <sheet name="Nomenklatur RK-RAB" sheetId="6" r:id="rId4"/>
    <sheet name="DAFTAR HARGA RU" sheetId="25" r:id="rId5"/>
    <sheet name="DAFTAR HARGA" sheetId="9" r:id="rId6"/>
    <sheet name="1.2 PEM LAMA" sheetId="33" state="hidden" r:id="rId7"/>
    <sheet name="PEMBANGUNAN" sheetId="27" r:id="rId8"/>
    <sheet name="3.PEMBINAAN" sheetId="31" r:id="rId9"/>
    <sheet name="PEMERINTAHAN" sheetId="30" r:id="rId10"/>
    <sheet name="Sheet1" sheetId="32" r:id="rId11"/>
    <sheet name="PEMBERDAYAAN" sheetId="35" r:id="rId12"/>
    <sheet name="Sheet3" sheetId="36" r:id="rId13"/>
    <sheet name="OPERASIONAL BPD" sheetId="38" r:id="rId14"/>
    <sheet name="OPERASIONAL DESA" sheetId="37" r:id="rId15"/>
    <sheet name="PEMERINTAHAN SARANA" sheetId="40" r:id="rId16"/>
    <sheet name="PEMBANGUNAN TK" sheetId="41" r:id="rId17"/>
    <sheet name="LOMBA DESA" sheetId="42" r:id="rId18"/>
    <sheet name="Sheet4" sheetId="43" r:id="rId19"/>
  </sheets>
  <externalReferences>
    <externalReference r:id="rId20"/>
  </externalReferences>
  <definedNames>
    <definedName name="bar">'DAFTAR HARGA RU'!$A$1:$D$1769</definedName>
    <definedName name="barang" localSheetId="4">'DAFTAR HARGA RU'!$A$1:$D$1769</definedName>
    <definedName name="barang">'DAFTAR HARGA'!$A$1:$D$1768</definedName>
    <definedName name="harga">[1]HARGA1!$A$1:$D$1768</definedName>
    <definedName name="page45" localSheetId="1">'DRAF RKP'!$A$35</definedName>
    <definedName name="page45" localSheetId="0">'RKP SKALA DESA MUSRENBANG'!$A$33</definedName>
    <definedName name="page46" localSheetId="1">'DRAF RKP'!$A$79</definedName>
    <definedName name="page46" localSheetId="0">'RKP SKALA DESA MUSRENBANG'!$A$77</definedName>
    <definedName name="page47" localSheetId="1">'DRAF RKP'!$A$127</definedName>
    <definedName name="page47" localSheetId="0">'RKP SKALA DESA MUSRENBANG'!$A$125</definedName>
    <definedName name="page48" localSheetId="1">'DRAF RKP'!$A$169</definedName>
    <definedName name="page48" localSheetId="0">'RKP SKALA DESA MUSRENBANG'!$A$166</definedName>
    <definedName name="page51" localSheetId="3">'Nomenklatur RK-RAB'!$A$15</definedName>
    <definedName name="page52" localSheetId="3">'Nomenklatur RK-RAB'!$A$48</definedName>
    <definedName name="page53" localSheetId="3">'Nomenklatur RK-RAB'!$A$81</definedName>
    <definedName name="page54" localSheetId="3">'Nomenklatur RK-RAB'!$A$114</definedName>
  </definedNames>
  <calcPr calcId="144525" concurrentCalc="0"/>
</workbook>
</file>

<file path=xl/calcChain.xml><?xml version="1.0" encoding="utf-8"?>
<calcChain xmlns="http://schemas.openxmlformats.org/spreadsheetml/2006/main">
  <c r="S903" i="27" l="1"/>
  <c r="Q475" i="31"/>
  <c r="Q476" i="31"/>
  <c r="Q477" i="31"/>
  <c r="Q478" i="31"/>
  <c r="Q479" i="31"/>
  <c r="Q480" i="31"/>
  <c r="Q481" i="31"/>
  <c r="Q482" i="31"/>
  <c r="Q474" i="31"/>
  <c r="Q484" i="31"/>
  <c r="Q485" i="31"/>
  <c r="Q486" i="31"/>
  <c r="Q487" i="31"/>
  <c r="Q488" i="31"/>
  <c r="Q489" i="31"/>
  <c r="Q490" i="31"/>
  <c r="Q491" i="31"/>
  <c r="Q483" i="31"/>
  <c r="Q473" i="31"/>
  <c r="Q494" i="31"/>
  <c r="Q495" i="31"/>
  <c r="Q496" i="31"/>
  <c r="Q497" i="31"/>
  <c r="Q498" i="31"/>
  <c r="Q499" i="31"/>
  <c r="Q500" i="31"/>
  <c r="Q501" i="31"/>
  <c r="Q493" i="31"/>
  <c r="Q504" i="31"/>
  <c r="Q505" i="31"/>
  <c r="Q506" i="31"/>
  <c r="Q507" i="31"/>
  <c r="Q508" i="31"/>
  <c r="Q509" i="31"/>
  <c r="Q510" i="31"/>
  <c r="Q511" i="31"/>
  <c r="Q503" i="31"/>
  <c r="Q513" i="31"/>
  <c r="Q514" i="31"/>
  <c r="Q515" i="31"/>
  <c r="Q516" i="31"/>
  <c r="Q517" i="31"/>
  <c r="Q518" i="31"/>
  <c r="Q519" i="31"/>
  <c r="Q520" i="31"/>
  <c r="Q512" i="31"/>
  <c r="Q523" i="31"/>
  <c r="Q524" i="31"/>
  <c r="Q525" i="31"/>
  <c r="Q526" i="31"/>
  <c r="Q527" i="31"/>
  <c r="Q528" i="31"/>
  <c r="Q529" i="31"/>
  <c r="Q530" i="31"/>
  <c r="Q522" i="31"/>
  <c r="Q358" i="31"/>
  <c r="Q359" i="31"/>
  <c r="Q360" i="31"/>
  <c r="Q357" i="31"/>
  <c r="Q362" i="31"/>
  <c r="Q363" i="31"/>
  <c r="Q364" i="31"/>
  <c r="Q365" i="31"/>
  <c r="Q366" i="31"/>
  <c r="Q367" i="31"/>
  <c r="Q361" i="31"/>
  <c r="Q369" i="31"/>
  <c r="Q370" i="31"/>
  <c r="Q371" i="31"/>
  <c r="Q368" i="31"/>
  <c r="Q255" i="31"/>
  <c r="Q256" i="31"/>
  <c r="Q254" i="31"/>
  <c r="Q250" i="31"/>
  <c r="Q251" i="31"/>
  <c r="Q252" i="31"/>
  <c r="Q249" i="31"/>
  <c r="Q146" i="31"/>
  <c r="Q145" i="31"/>
  <c r="Q142" i="31"/>
  <c r="Q143" i="31"/>
  <c r="Q141" i="31"/>
  <c r="Q41" i="31"/>
  <c r="Q42" i="31"/>
  <c r="Q39" i="31"/>
  <c r="Q36" i="31"/>
  <c r="Q37" i="31"/>
  <c r="Q35" i="31"/>
  <c r="T1416" i="30"/>
  <c r="T1415" i="30"/>
  <c r="T1414" i="30"/>
  <c r="T1134" i="30"/>
  <c r="T1133" i="30"/>
  <c r="T1132" i="30"/>
  <c r="T1135" i="30"/>
  <c r="Q58" i="37"/>
  <c r="Q55" i="37"/>
  <c r="E211" i="1"/>
  <c r="E213" i="1"/>
  <c r="E207" i="1"/>
  <c r="E210" i="1"/>
  <c r="Q147" i="31"/>
  <c r="E145" i="1"/>
  <c r="Q258" i="31"/>
  <c r="Q257" i="31"/>
  <c r="Q259" i="31"/>
  <c r="E146" i="1"/>
  <c r="Q372" i="31"/>
  <c r="E147" i="1"/>
  <c r="E144" i="1"/>
  <c r="Q36" i="35"/>
  <c r="Q37" i="35"/>
  <c r="Q35" i="35"/>
  <c r="Q39" i="35"/>
  <c r="Q38" i="35"/>
  <c r="Q40" i="35"/>
  <c r="E182" i="1"/>
  <c r="E180" i="1"/>
  <c r="E163" i="1"/>
  <c r="Q618" i="27"/>
  <c r="Q619" i="27"/>
  <c r="Q617" i="27"/>
  <c r="Q620" i="27"/>
  <c r="E73" i="1"/>
  <c r="Q515" i="27"/>
  <c r="E82" i="1"/>
  <c r="E72" i="1"/>
  <c r="Q839" i="31"/>
  <c r="Q838" i="31"/>
  <c r="Q846" i="31"/>
  <c r="Q847" i="31"/>
  <c r="Q845" i="31"/>
  <c r="Q841" i="31"/>
  <c r="Q842" i="31"/>
  <c r="Q843" i="31"/>
  <c r="Q840" i="31"/>
  <c r="Q835" i="31"/>
  <c r="Q836" i="31"/>
  <c r="Q837" i="31"/>
  <c r="Q834" i="31"/>
  <c r="Q848" i="31"/>
  <c r="E162" i="1"/>
  <c r="Q769" i="31"/>
  <c r="Q770" i="31"/>
  <c r="Q768" i="31"/>
  <c r="Q764" i="31"/>
  <c r="Q765" i="31"/>
  <c r="Q766" i="31"/>
  <c r="Q763" i="31"/>
  <c r="N762" i="31"/>
  <c r="Q762" i="31"/>
  <c r="Q761" i="31"/>
  <c r="Q757" i="31"/>
  <c r="Q758" i="31"/>
  <c r="Q759" i="31"/>
  <c r="Q760" i="31"/>
  <c r="Q756" i="31"/>
  <c r="Q771" i="31"/>
  <c r="E154" i="1"/>
  <c r="E148" i="1"/>
  <c r="Q692" i="31"/>
  <c r="Q693" i="31"/>
  <c r="Q691" i="31"/>
  <c r="Q687" i="31"/>
  <c r="Q688" i="31"/>
  <c r="Q689" i="31"/>
  <c r="Q686" i="31"/>
  <c r="N685" i="31"/>
  <c r="Q685" i="31"/>
  <c r="Q684" i="31"/>
  <c r="Q680" i="31"/>
  <c r="Q681" i="31"/>
  <c r="Q682" i="31"/>
  <c r="Q683" i="31"/>
  <c r="Q679" i="31"/>
  <c r="Q694" i="31"/>
  <c r="E158" i="1"/>
  <c r="A867" i="31"/>
  <c r="A868" i="31"/>
  <c r="A869" i="31"/>
  <c r="A870" i="31"/>
  <c r="Q832" i="31"/>
  <c r="Q831" i="31"/>
  <c r="N819" i="31"/>
  <c r="J813" i="31"/>
  <c r="A790" i="31"/>
  <c r="A791" i="31"/>
  <c r="A792" i="31"/>
  <c r="A793" i="31"/>
  <c r="Q754" i="31"/>
  <c r="Q753" i="31"/>
  <c r="N741" i="31"/>
  <c r="J735" i="31"/>
  <c r="Q1579" i="30"/>
  <c r="Q1580" i="30"/>
  <c r="Q1581" i="30"/>
  <c r="Q1582" i="30"/>
  <c r="Q1583" i="30"/>
  <c r="Q1584" i="30"/>
  <c r="Q1585" i="30"/>
  <c r="Q1586" i="30"/>
  <c r="Q1578" i="30"/>
  <c r="Q1596" i="30"/>
  <c r="Q1595" i="30"/>
  <c r="Q1593" i="30"/>
  <c r="Q1592" i="30"/>
  <c r="Q1588" i="30"/>
  <c r="Q1589" i="30"/>
  <c r="Q1590" i="30"/>
  <c r="Q1587" i="30"/>
  <c r="Q1576" i="30"/>
  <c r="Q1577" i="30"/>
  <c r="Q1575" i="30"/>
  <c r="Q1600" i="30"/>
  <c r="Q45" i="42"/>
  <c r="Q38" i="42"/>
  <c r="Q46" i="42"/>
  <c r="Q49" i="42"/>
  <c r="Q48" i="42"/>
  <c r="Q51" i="42"/>
  <c r="Q36" i="42"/>
  <c r="Q37" i="42"/>
  <c r="Q39" i="42"/>
  <c r="Q40" i="42"/>
  <c r="Q41" i="42"/>
  <c r="Q42" i="42"/>
  <c r="Q43" i="42"/>
  <c r="Q44" i="42"/>
  <c r="Q47" i="42"/>
  <c r="Q50" i="42"/>
  <c r="Q52" i="42"/>
  <c r="Q53" i="42"/>
  <c r="Q35" i="42"/>
  <c r="Q57" i="42"/>
  <c r="Q58" i="42"/>
  <c r="Q59" i="42"/>
  <c r="Q56" i="42"/>
  <c r="Q55" i="42"/>
  <c r="Q54" i="42"/>
  <c r="Q68" i="42"/>
  <c r="Q69" i="42"/>
  <c r="Q70" i="42"/>
  <c r="Q71" i="42"/>
  <c r="Q67" i="42"/>
  <c r="Q65" i="42"/>
  <c r="Q64" i="42"/>
  <c r="Q61" i="42"/>
  <c r="Q62" i="42"/>
  <c r="Q60" i="42"/>
  <c r="Q72" i="42"/>
  <c r="A87" i="42"/>
  <c r="A88" i="42"/>
  <c r="A89" i="42"/>
  <c r="A90" i="42"/>
  <c r="Q32" i="42"/>
  <c r="I21" i="42"/>
  <c r="N20" i="42"/>
  <c r="J14" i="42"/>
  <c r="Q614" i="31"/>
  <c r="Q615" i="31"/>
  <c r="Q616" i="31"/>
  <c r="Q613" i="31"/>
  <c r="Q617" i="31"/>
  <c r="Q43" i="31"/>
  <c r="E137" i="1"/>
  <c r="E135" i="1"/>
  <c r="Q532" i="31"/>
  <c r="Q533" i="31"/>
  <c r="Q531" i="31"/>
  <c r="Q534" i="31"/>
  <c r="E157" i="1"/>
  <c r="E159" i="1"/>
  <c r="E156" i="1"/>
  <c r="E35" i="1"/>
  <c r="Q811" i="30"/>
  <c r="Q812" i="30"/>
  <c r="Q813" i="30"/>
  <c r="Q810" i="30"/>
  <c r="Q809" i="30"/>
  <c r="Q808" i="30"/>
  <c r="Q804" i="30"/>
  <c r="Q805" i="30"/>
  <c r="Q806" i="30"/>
  <c r="Q807" i="30"/>
  <c r="Q803" i="30"/>
  <c r="Q814" i="30"/>
  <c r="E26" i="1"/>
  <c r="Q910" i="30"/>
  <c r="Q909" i="30"/>
  <c r="Q912" i="30"/>
  <c r="Q913" i="30"/>
  <c r="Q914" i="30"/>
  <c r="Q911" i="30"/>
  <c r="Q915" i="30"/>
  <c r="E27" i="1"/>
  <c r="Q1034" i="30"/>
  <c r="Q1035" i="30"/>
  <c r="Q1036" i="30"/>
  <c r="Q1037" i="30"/>
  <c r="Q1033" i="30"/>
  <c r="Q1029" i="30"/>
  <c r="Q1030" i="30"/>
  <c r="Q1031" i="30"/>
  <c r="Q1028" i="30"/>
  <c r="Q1027" i="30"/>
  <c r="Q1026" i="30"/>
  <c r="Q1021" i="30"/>
  <c r="Q1022" i="30"/>
  <c r="Q1023" i="30"/>
  <c r="Q1024" i="30"/>
  <c r="Q1020" i="30"/>
  <c r="Q1042" i="30"/>
  <c r="E28" i="1"/>
  <c r="Q1175" i="30"/>
  <c r="Q1176" i="30"/>
  <c r="Q1177" i="30"/>
  <c r="Q1178" i="30"/>
  <c r="Q1174" i="30"/>
  <c r="Q1181" i="30"/>
  <c r="Q1180" i="30"/>
  <c r="Q1183" i="30"/>
  <c r="Q1184" i="30"/>
  <c r="Q1185" i="30"/>
  <c r="Q1182" i="30"/>
  <c r="Q1172" i="30"/>
  <c r="Q1136" i="30"/>
  <c r="Q1137" i="30"/>
  <c r="Q1138" i="30"/>
  <c r="Q1139" i="30"/>
  <c r="Q1135" i="30"/>
  <c r="Q1141" i="30"/>
  <c r="Q1140" i="30"/>
  <c r="Q1143" i="30"/>
  <c r="Q1144" i="30"/>
  <c r="Q1145" i="30"/>
  <c r="Q1142" i="30"/>
  <c r="Q1148" i="30"/>
  <c r="Q1149" i="30"/>
  <c r="Q1146" i="30"/>
  <c r="Q1133" i="30"/>
  <c r="Q1155" i="30"/>
  <c r="Q1156" i="30"/>
  <c r="Q1157" i="30"/>
  <c r="Q1158" i="30"/>
  <c r="Q1154" i="30"/>
  <c r="Q1161" i="30"/>
  <c r="Q1160" i="30"/>
  <c r="Q1163" i="30"/>
  <c r="Q1164" i="30"/>
  <c r="Q1165" i="30"/>
  <c r="Q1162" i="30"/>
  <c r="Q1168" i="30"/>
  <c r="Q1169" i="30"/>
  <c r="Q1166" i="30"/>
  <c r="Q1152" i="30"/>
  <c r="Q1186" i="30"/>
  <c r="E29" i="1"/>
  <c r="Q1300" i="30"/>
  <c r="Q1301" i="30"/>
  <c r="Q1302" i="30"/>
  <c r="Q1299" i="30"/>
  <c r="Q1298" i="30"/>
  <c r="Q1297" i="30"/>
  <c r="Q1303" i="30"/>
  <c r="E31" i="1"/>
  <c r="Q1445" i="30"/>
  <c r="Q1446" i="30"/>
  <c r="Q1447" i="30"/>
  <c r="Q1448" i="30"/>
  <c r="Q1444" i="30"/>
  <c r="Q1450" i="30"/>
  <c r="Q1449" i="30"/>
  <c r="Q1452" i="30"/>
  <c r="Q1453" i="30"/>
  <c r="Q1454" i="30"/>
  <c r="Q1451" i="30"/>
  <c r="Q1443" i="30"/>
  <c r="Q1442" i="30"/>
  <c r="Q1441" i="30"/>
  <c r="Q1430" i="30"/>
  <c r="Q1431" i="30"/>
  <c r="Q1432" i="30"/>
  <c r="Q1433" i="30"/>
  <c r="Q1429" i="30"/>
  <c r="Q1435" i="30"/>
  <c r="Q1434" i="30"/>
  <c r="Q1437" i="30"/>
  <c r="Q1438" i="30"/>
  <c r="Q1439" i="30"/>
  <c r="Q1436" i="30"/>
  <c r="Q1428" i="30"/>
  <c r="Q1427" i="30"/>
  <c r="Q1426" i="30"/>
  <c r="Q1415" i="30"/>
  <c r="Q1416" i="30"/>
  <c r="Q1417" i="30"/>
  <c r="Q1418" i="30"/>
  <c r="Q1414" i="30"/>
  <c r="Q1420" i="30"/>
  <c r="Q1419" i="30"/>
  <c r="Q1422" i="30"/>
  <c r="Q1423" i="30"/>
  <c r="Q1424" i="30"/>
  <c r="Q1421" i="30"/>
  <c r="Q1413" i="30"/>
  <c r="Q1412" i="30"/>
  <c r="Q1411" i="30"/>
  <c r="Q1455" i="30"/>
  <c r="E32" i="1"/>
  <c r="Q1519" i="30"/>
  <c r="Q1518" i="30"/>
  <c r="Q1521" i="30"/>
  <c r="Q1520" i="30"/>
  <c r="Q1522" i="30"/>
  <c r="E33" i="1"/>
  <c r="E25" i="1"/>
  <c r="Q35" i="30"/>
  <c r="Q34" i="30"/>
  <c r="Q37" i="30"/>
  <c r="Q36" i="30"/>
  <c r="Q33" i="30"/>
  <c r="Q38" i="30"/>
  <c r="E9" i="1"/>
  <c r="Q143" i="30"/>
  <c r="Q144" i="30"/>
  <c r="Q145" i="30"/>
  <c r="Q146" i="30"/>
  <c r="Q142" i="30"/>
  <c r="Q148" i="30"/>
  <c r="Q149" i="30"/>
  <c r="Q150" i="30"/>
  <c r="Q151" i="30"/>
  <c r="Q147" i="30"/>
  <c r="Q152" i="30"/>
  <c r="E10" i="1"/>
  <c r="Q254" i="30"/>
  <c r="Q255" i="30"/>
  <c r="Q256" i="30"/>
  <c r="Q257" i="30"/>
  <c r="Q253" i="30"/>
  <c r="Q252" i="30"/>
  <c r="Q251" i="30"/>
  <c r="Q258" i="30"/>
  <c r="E11" i="1"/>
  <c r="Q61" i="37"/>
  <c r="Q60" i="37"/>
  <c r="Q56" i="37"/>
  <c r="Q57" i="37"/>
  <c r="Q59" i="37"/>
  <c r="Q54" i="37"/>
  <c r="Q45" i="37"/>
  <c r="Q47" i="37"/>
  <c r="Q48" i="37"/>
  <c r="Q49" i="37"/>
  <c r="Q50" i="37"/>
  <c r="Q51" i="37"/>
  <c r="Q52" i="37"/>
  <c r="Q53" i="37"/>
  <c r="Q44" i="37"/>
  <c r="Q43" i="37"/>
  <c r="Q42" i="37"/>
  <c r="Q41" i="37"/>
  <c r="Q39" i="37"/>
  <c r="Q40" i="37"/>
  <c r="Q38" i="37"/>
  <c r="Q36" i="37"/>
  <c r="Q37" i="37"/>
  <c r="Q35" i="37"/>
  <c r="Q63" i="37"/>
  <c r="E12" i="1"/>
  <c r="Q370" i="30"/>
  <c r="Q371" i="30"/>
  <c r="Q372" i="30"/>
  <c r="Q373" i="30"/>
  <c r="Q374" i="30"/>
  <c r="Q369" i="30"/>
  <c r="Q365" i="30"/>
  <c r="Q366" i="30"/>
  <c r="Q367" i="30"/>
  <c r="Q368" i="30"/>
  <c r="Q364" i="30"/>
  <c r="Q376" i="30"/>
  <c r="Q377" i="30"/>
  <c r="Q378" i="30"/>
  <c r="Q379" i="30"/>
  <c r="Q375" i="30"/>
  <c r="Q381" i="30"/>
  <c r="E13" i="1"/>
  <c r="Q49" i="38"/>
  <c r="Q50" i="38"/>
  <c r="Q52" i="38"/>
  <c r="Q47" i="38"/>
  <c r="Q44" i="38"/>
  <c r="Q45" i="38"/>
  <c r="Q46" i="38"/>
  <c r="Q43" i="38"/>
  <c r="Q42" i="38"/>
  <c r="Q41" i="38"/>
  <c r="Q36" i="38"/>
  <c r="Q37" i="38"/>
  <c r="Q38" i="38"/>
  <c r="Q39" i="38"/>
  <c r="Q40" i="38"/>
  <c r="Q35" i="38"/>
  <c r="Q53" i="38"/>
  <c r="E14" i="1"/>
  <c r="E8" i="1"/>
  <c r="Q36" i="40"/>
  <c r="Q37" i="40"/>
  <c r="Q38" i="40"/>
  <c r="Q39" i="40"/>
  <c r="Q35" i="40"/>
  <c r="Q42" i="40"/>
  <c r="Q43" i="40"/>
  <c r="Q41" i="40"/>
  <c r="Q45" i="40"/>
  <c r="E16" i="1"/>
  <c r="Q483" i="30"/>
  <c r="Q484" i="30"/>
  <c r="Q485" i="30"/>
  <c r="Q486" i="30"/>
  <c r="Q487" i="30"/>
  <c r="Q488" i="30"/>
  <c r="Q489" i="30"/>
  <c r="Q490" i="30"/>
  <c r="Q491" i="30"/>
  <c r="Q492" i="30"/>
  <c r="Q493" i="30"/>
  <c r="Q494" i="30"/>
  <c r="Q495" i="30"/>
  <c r="Q496" i="30"/>
  <c r="Q497" i="30"/>
  <c r="Q498" i="30"/>
  <c r="Q499" i="30"/>
  <c r="Q482" i="30"/>
  <c r="Q502" i="30"/>
  <c r="Q503" i="30"/>
  <c r="Q501" i="30"/>
  <c r="Q504" i="30"/>
  <c r="E17" i="1"/>
  <c r="E15" i="1"/>
  <c r="Q727" i="30"/>
  <c r="Q728" i="30"/>
  <c r="Q725" i="30"/>
  <c r="Q724" i="30"/>
  <c r="Q723" i="30"/>
  <c r="Q705" i="30"/>
  <c r="Q706" i="30"/>
  <c r="Q707" i="30"/>
  <c r="Q708" i="30"/>
  <c r="Q709" i="30"/>
  <c r="Q710" i="30"/>
  <c r="Q711" i="30"/>
  <c r="Q712" i="30"/>
  <c r="Q713" i="30"/>
  <c r="Q714" i="30"/>
  <c r="Q715" i="30"/>
  <c r="Q716" i="30"/>
  <c r="Q717" i="30"/>
  <c r="Q718" i="30"/>
  <c r="Q719" i="30"/>
  <c r="Q720" i="30"/>
  <c r="Q721" i="30"/>
  <c r="Q722" i="30"/>
  <c r="Q704" i="30"/>
  <c r="Q729" i="30"/>
  <c r="E19" i="1"/>
  <c r="Q594" i="30"/>
  <c r="Q593" i="30"/>
  <c r="Q596" i="30"/>
  <c r="Q597" i="30"/>
  <c r="Q595" i="30"/>
  <c r="Q598" i="30"/>
  <c r="E20" i="1"/>
  <c r="E18" i="1"/>
  <c r="E6" i="1"/>
  <c r="Q48" i="27"/>
  <c r="Q47" i="27"/>
  <c r="Q46" i="27"/>
  <c r="Q45" i="27"/>
  <c r="Q44" i="27"/>
  <c r="Q35" i="27"/>
  <c r="Q36" i="27"/>
  <c r="Q37" i="27"/>
  <c r="Q38" i="27"/>
  <c r="Q39" i="27"/>
  <c r="Q40" i="27"/>
  <c r="Q41" i="27"/>
  <c r="Q42" i="27"/>
  <c r="Q43" i="27"/>
  <c r="Q34" i="27"/>
  <c r="Q49" i="27"/>
  <c r="E50" i="1"/>
  <c r="Q239" i="27"/>
  <c r="Q238" i="27"/>
  <c r="Q242" i="27"/>
  <c r="Q241" i="27"/>
  <c r="Q243" i="27"/>
  <c r="E58" i="1"/>
  <c r="E49" i="1"/>
  <c r="Q365" i="27"/>
  <c r="Q366" i="27"/>
  <c r="Q363" i="27"/>
  <c r="Q362" i="27"/>
  <c r="Q361" i="27"/>
  <c r="Q358" i="27"/>
  <c r="Q359" i="27"/>
  <c r="Q357" i="27"/>
  <c r="Q351" i="27"/>
  <c r="Q352" i="27"/>
  <c r="Q353" i="27"/>
  <c r="Q354" i="27"/>
  <c r="Q350" i="27"/>
  <c r="Q367" i="27"/>
  <c r="E63" i="1"/>
  <c r="Q457" i="27"/>
  <c r="Q456" i="27"/>
  <c r="Q458" i="27"/>
  <c r="E67" i="1"/>
  <c r="E61" i="1"/>
  <c r="Q837" i="27"/>
  <c r="Q836" i="27"/>
  <c r="Q839" i="27"/>
  <c r="E98" i="1"/>
  <c r="Q896" i="27"/>
  <c r="Q897" i="27"/>
  <c r="Q898" i="27"/>
  <c r="Q899" i="27"/>
  <c r="Q900" i="27"/>
  <c r="Q901" i="27"/>
  <c r="Q902" i="27"/>
  <c r="Q895" i="27"/>
  <c r="Q893" i="27"/>
  <c r="E107" i="1"/>
  <c r="E95" i="1"/>
  <c r="Q725" i="27"/>
  <c r="Q726" i="27"/>
  <c r="Q727" i="27"/>
  <c r="Q724" i="27"/>
  <c r="Q728" i="27"/>
  <c r="E121" i="1"/>
  <c r="E119" i="1"/>
  <c r="A713" i="31"/>
  <c r="A714" i="31"/>
  <c r="A715" i="31"/>
  <c r="A716" i="31"/>
  <c r="Q677" i="31"/>
  <c r="Q676" i="31"/>
  <c r="N664" i="31"/>
  <c r="J658" i="31"/>
  <c r="A55" i="41"/>
  <c r="A56" i="41"/>
  <c r="A57" i="41"/>
  <c r="A58" i="41"/>
  <c r="Q35" i="41"/>
  <c r="Q36" i="41"/>
  <c r="Q37" i="41"/>
  <c r="Q38" i="41"/>
  <c r="Q39" i="41"/>
  <c r="A60" i="40"/>
  <c r="A61" i="40"/>
  <c r="A62" i="40"/>
  <c r="A63" i="40"/>
  <c r="Q34" i="40"/>
  <c r="Q32" i="40"/>
  <c r="Q33" i="40"/>
  <c r="N20" i="40"/>
  <c r="J14" i="40"/>
  <c r="Q1151" i="30"/>
  <c r="Q363" i="30"/>
  <c r="H15" i="32"/>
  <c r="I4" i="32"/>
  <c r="K4" i="32"/>
  <c r="J11" i="32"/>
  <c r="K11" i="32"/>
  <c r="I211" i="39"/>
  <c r="I209" i="39"/>
  <c r="I207" i="39"/>
  <c r="I34" i="39"/>
  <c r="A636" i="31"/>
  <c r="A637" i="31"/>
  <c r="A638" i="31"/>
  <c r="A639" i="31"/>
  <c r="E216" i="1"/>
  <c r="D19" i="32"/>
  <c r="E19" i="32"/>
  <c r="E15" i="32"/>
  <c r="E18" i="32"/>
  <c r="E17" i="32"/>
  <c r="D16" i="32"/>
  <c r="E16" i="32"/>
  <c r="D14" i="32"/>
  <c r="E14" i="32"/>
  <c r="D13" i="32"/>
  <c r="E13" i="32"/>
  <c r="I159" i="39"/>
  <c r="E20" i="32"/>
  <c r="Q611" i="31"/>
  <c r="Q610" i="31"/>
  <c r="N598" i="31"/>
  <c r="Q889" i="27"/>
  <c r="S897" i="27"/>
  <c r="A926" i="27"/>
  <c r="A927" i="27"/>
  <c r="A928" i="27"/>
  <c r="A929" i="27"/>
  <c r="A853" i="27"/>
  <c r="A854" i="27"/>
  <c r="A855" i="27"/>
  <c r="A856" i="27"/>
  <c r="Q355" i="27"/>
  <c r="Q1041" i="30"/>
  <c r="Q1040" i="30"/>
  <c r="Q1038" i="30"/>
  <c r="Q1677" i="30"/>
  <c r="C4" i="32"/>
  <c r="A68" i="38"/>
  <c r="A69" i="38"/>
  <c r="A70" i="38"/>
  <c r="A71" i="38"/>
  <c r="J592" i="31"/>
  <c r="I105" i="39"/>
  <c r="I80" i="39"/>
  <c r="I70" i="39"/>
  <c r="Q833" i="27"/>
  <c r="A549" i="31"/>
  <c r="A550" i="31"/>
  <c r="A551" i="31"/>
  <c r="A552" i="31"/>
  <c r="Q32" i="38"/>
  <c r="I96" i="39"/>
  <c r="Q615" i="27"/>
  <c r="N603" i="27"/>
  <c r="N877" i="27"/>
  <c r="J871" i="27"/>
  <c r="N821" i="27"/>
  <c r="J815" i="27"/>
  <c r="Q34" i="38"/>
  <c r="I135" i="39"/>
  <c r="I133" i="39"/>
  <c r="I108" i="39"/>
  <c r="I93" i="39"/>
  <c r="I13" i="39"/>
  <c r="D10" i="32"/>
  <c r="I158" i="39"/>
  <c r="I157" i="39"/>
  <c r="N20" i="38"/>
  <c r="Q33" i="38"/>
  <c r="J14" i="38"/>
  <c r="Q471" i="31"/>
  <c r="Q470" i="31"/>
  <c r="Q62" i="37"/>
  <c r="A78" i="37"/>
  <c r="A79" i="37"/>
  <c r="A80" i="37"/>
  <c r="A81" i="37"/>
  <c r="I21" i="37"/>
  <c r="Q1684" i="30"/>
  <c r="J452" i="31"/>
  <c r="N458" i="31"/>
  <c r="I11" i="39"/>
  <c r="Q34" i="37"/>
  <c r="D9" i="32"/>
  <c r="Q32" i="37"/>
  <c r="N20" i="37"/>
  <c r="Q1599" i="30"/>
  <c r="Q1598" i="30"/>
  <c r="A1615" i="30"/>
  <c r="A1616" i="30"/>
  <c r="A1617" i="30"/>
  <c r="A1618" i="30"/>
  <c r="J1659" i="30"/>
  <c r="N1665" i="30"/>
  <c r="I1666" i="30"/>
  <c r="Q33" i="37"/>
  <c r="I12" i="39"/>
  <c r="J14" i="37"/>
  <c r="I33" i="39"/>
  <c r="A55" i="35"/>
  <c r="A56" i="35"/>
  <c r="A57" i="35"/>
  <c r="A58" i="35"/>
  <c r="I21" i="35"/>
  <c r="A746" i="27"/>
  <c r="A747" i="27"/>
  <c r="A748" i="27"/>
  <c r="A749" i="27"/>
  <c r="A641" i="27"/>
  <c r="A642" i="27"/>
  <c r="A643" i="27"/>
  <c r="A644" i="27"/>
  <c r="J597" i="27"/>
  <c r="A537" i="27"/>
  <c r="A538" i="27"/>
  <c r="A539" i="27"/>
  <c r="A540" i="27"/>
  <c r="J490" i="27"/>
  <c r="A473" i="27"/>
  <c r="A474" i="27"/>
  <c r="A475" i="27"/>
  <c r="A476" i="27"/>
  <c r="A382" i="27"/>
  <c r="A383" i="27"/>
  <c r="A384" i="27"/>
  <c r="A385" i="27"/>
  <c r="A260" i="27"/>
  <c r="A261" i="27"/>
  <c r="A262" i="27"/>
  <c r="A263" i="27"/>
  <c r="Q135" i="27"/>
  <c r="A155" i="27"/>
  <c r="A156" i="27"/>
  <c r="A157" i="27"/>
  <c r="A158" i="27"/>
  <c r="I65" i="39"/>
  <c r="I179" i="39"/>
  <c r="I177" i="39"/>
  <c r="I160" i="39"/>
  <c r="Q1574" i="30"/>
  <c r="Q1572" i="30"/>
  <c r="Q1573" i="30"/>
  <c r="I145" i="39"/>
  <c r="I56" i="39"/>
  <c r="I61" i="39"/>
  <c r="I119" i="39"/>
  <c r="I117" i="39"/>
  <c r="Q453" i="27"/>
  <c r="Q455" i="27"/>
  <c r="Q130" i="27"/>
  <c r="A1699" i="30"/>
  <c r="A1700" i="30"/>
  <c r="A1701" i="30"/>
  <c r="A1702" i="30"/>
  <c r="A1536" i="30"/>
  <c r="A1537" i="30"/>
  <c r="A1538" i="30"/>
  <c r="A1539" i="30"/>
  <c r="A1470" i="30"/>
  <c r="A1471" i="30"/>
  <c r="A1472" i="30"/>
  <c r="A1473" i="30"/>
  <c r="A1323" i="30"/>
  <c r="A1324" i="30"/>
  <c r="A1325" i="30"/>
  <c r="A1326" i="30"/>
  <c r="A1206" i="30"/>
  <c r="A1207" i="30"/>
  <c r="A1208" i="30"/>
  <c r="A1209" i="30"/>
  <c r="A1057" i="30"/>
  <c r="A1058" i="30"/>
  <c r="A1059" i="30"/>
  <c r="A1060" i="30"/>
  <c r="A936" i="30"/>
  <c r="A937" i="30"/>
  <c r="A938" i="30"/>
  <c r="A939" i="30"/>
  <c r="A834" i="30"/>
  <c r="A835" i="30"/>
  <c r="A836" i="30"/>
  <c r="A837" i="30"/>
  <c r="A744" i="30"/>
  <c r="A745" i="30"/>
  <c r="A746" i="30"/>
  <c r="A747" i="30"/>
  <c r="I690" i="30"/>
  <c r="I691" i="30"/>
  <c r="A621" i="30"/>
  <c r="A622" i="30"/>
  <c r="A623" i="30"/>
  <c r="A624" i="30"/>
  <c r="A519" i="30"/>
  <c r="A520" i="30"/>
  <c r="A521" i="30"/>
  <c r="A522" i="30"/>
  <c r="I59" i="39"/>
  <c r="I143" i="39"/>
  <c r="Q32" i="35"/>
  <c r="Q33" i="35"/>
  <c r="Q34" i="35"/>
  <c r="Q237" i="27"/>
  <c r="J1554" i="30"/>
  <c r="N1560" i="30"/>
  <c r="Q723" i="27"/>
  <c r="Q721" i="27"/>
  <c r="Q235" i="27"/>
  <c r="J217" i="27"/>
  <c r="Q347" i="27"/>
  <c r="J329" i="27"/>
  <c r="Q454" i="27"/>
  <c r="J435" i="27"/>
  <c r="N441" i="27"/>
  <c r="Q348" i="27"/>
  <c r="N117" i="27"/>
  <c r="Q131" i="27"/>
  <c r="J111" i="27"/>
  <c r="I26" i="39"/>
  <c r="I18" i="39"/>
  <c r="I29" i="39"/>
  <c r="I25" i="39"/>
  <c r="I31" i="39"/>
  <c r="I144" i="39"/>
  <c r="I142" i="39"/>
  <c r="I131" i="39"/>
  <c r="N20" i="35"/>
  <c r="J14" i="35"/>
  <c r="N707" i="27"/>
  <c r="J701" i="27"/>
  <c r="N1398" i="30"/>
  <c r="Q908" i="30"/>
  <c r="Q906" i="30"/>
  <c r="J888" i="30"/>
  <c r="N223" i="27"/>
  <c r="N335" i="27"/>
  <c r="Q722" i="27"/>
  <c r="Q236" i="27"/>
  <c r="I17" i="39"/>
  <c r="I16" i="39"/>
  <c r="Q1171" i="30"/>
  <c r="Q1132" i="30"/>
  <c r="J1113" i="30"/>
  <c r="Q1294" i="30"/>
  <c r="Q1296" i="30"/>
  <c r="Q1517" i="30"/>
  <c r="Q1515" i="30"/>
  <c r="Q592" i="30"/>
  <c r="Q590" i="30"/>
  <c r="J572" i="30"/>
  <c r="I24" i="39"/>
  <c r="Q481" i="30"/>
  <c r="I15" i="39"/>
  <c r="I14" i="39"/>
  <c r="Q907" i="30"/>
  <c r="Q1017" i="30"/>
  <c r="N1004" i="30"/>
  <c r="Q802" i="30"/>
  <c r="J683" i="30"/>
  <c r="J1392" i="30"/>
  <c r="N894" i="30"/>
  <c r="Q479" i="30"/>
  <c r="J461" i="30"/>
  <c r="Q701" i="30"/>
  <c r="Q702" i="30"/>
  <c r="Q800" i="30"/>
  <c r="Q801" i="30"/>
  <c r="Q703" i="30"/>
  <c r="Q1516" i="30"/>
  <c r="N1503" i="30"/>
  <c r="J1497" i="30"/>
  <c r="Q1295" i="30"/>
  <c r="J1276" i="30"/>
  <c r="N1282" i="30"/>
  <c r="Q591" i="30"/>
  <c r="N578" i="30"/>
  <c r="I27" i="39"/>
  <c r="I30" i="39"/>
  <c r="I23" i="39"/>
  <c r="J998" i="30"/>
  <c r="Q1018" i="30"/>
  <c r="N689" i="30"/>
  <c r="N467" i="30"/>
  <c r="Q480" i="30"/>
  <c r="J782" i="30"/>
  <c r="A69" i="33"/>
  <c r="A70" i="33"/>
  <c r="A71" i="33"/>
  <c r="A72" i="33"/>
  <c r="Q53" i="33"/>
  <c r="Q52" i="33"/>
  <c r="H40" i="33"/>
  <c r="H39" i="33"/>
  <c r="H38" i="33"/>
  <c r="H37" i="33"/>
  <c r="H36" i="33"/>
  <c r="I22" i="33"/>
  <c r="Q51" i="33"/>
  <c r="Q54" i="33"/>
  <c r="Q34" i="33"/>
  <c r="E4" i="32"/>
  <c r="A400" i="30"/>
  <c r="A401" i="30"/>
  <c r="A402" i="30"/>
  <c r="A403" i="30"/>
  <c r="Q32" i="33"/>
  <c r="J14" i="33"/>
  <c r="Q33" i="33"/>
  <c r="N20" i="33"/>
  <c r="A391" i="31"/>
  <c r="A392" i="31"/>
  <c r="A393" i="31"/>
  <c r="A394" i="31"/>
  <c r="Q354" i="31"/>
  <c r="A274" i="31"/>
  <c r="A275" i="31"/>
  <c r="A276" i="31"/>
  <c r="A277" i="31"/>
  <c r="I128" i="31"/>
  <c r="A167" i="31"/>
  <c r="A168" i="31"/>
  <c r="A169" i="31"/>
  <c r="A170" i="31"/>
  <c r="A58" i="31"/>
  <c r="A59" i="31"/>
  <c r="A60" i="31"/>
  <c r="A61" i="31"/>
  <c r="Q138" i="31"/>
  <c r="Q139" i="31"/>
  <c r="Q246" i="31"/>
  <c r="Q355" i="31"/>
  <c r="N342" i="31"/>
  <c r="J336" i="31"/>
  <c r="Q356" i="31"/>
  <c r="A273" i="30"/>
  <c r="A274" i="30"/>
  <c r="A275" i="30"/>
  <c r="A276" i="30"/>
  <c r="I128" i="30"/>
  <c r="I129" i="30"/>
  <c r="A167" i="30"/>
  <c r="A168" i="30"/>
  <c r="A169" i="30"/>
  <c r="A170" i="30"/>
  <c r="A59" i="30"/>
  <c r="A60" i="30"/>
  <c r="A61" i="30"/>
  <c r="A62" i="30"/>
  <c r="A64" i="27"/>
  <c r="A65" i="27"/>
  <c r="A66" i="27"/>
  <c r="A67" i="27"/>
  <c r="I10" i="39"/>
  <c r="J120" i="31"/>
  <c r="N126" i="31"/>
  <c r="Q140" i="31"/>
  <c r="Q248" i="31"/>
  <c r="Q247" i="31"/>
  <c r="N234" i="31"/>
  <c r="J228" i="31"/>
  <c r="Q34" i="31"/>
  <c r="Q32" i="31"/>
  <c r="I48" i="39"/>
  <c r="I47" i="39"/>
  <c r="I45" i="39"/>
  <c r="Q33" i="27"/>
  <c r="Q248" i="30"/>
  <c r="Q249" i="30"/>
  <c r="I8" i="39"/>
  <c r="Q250" i="30"/>
  <c r="Q141" i="30"/>
  <c r="N20" i="31"/>
  <c r="Q33" i="31"/>
  <c r="J14" i="31"/>
  <c r="I9" i="39"/>
  <c r="I7" i="39"/>
  <c r="I5" i="39"/>
  <c r="I212" i="39"/>
  <c r="J230" i="30"/>
  <c r="N236" i="30"/>
  <c r="Q31" i="30"/>
  <c r="J13" i="30"/>
  <c r="Q139" i="30"/>
  <c r="N127" i="30"/>
  <c r="N19" i="30"/>
  <c r="Q32" i="30"/>
  <c r="J121" i="30"/>
  <c r="Q140" i="30"/>
  <c r="E9" i="2"/>
  <c r="E10" i="2"/>
  <c r="E8" i="2"/>
  <c r="Q31" i="27"/>
  <c r="N19" i="27"/>
  <c r="J13" i="27"/>
  <c r="Q32" i="27"/>
  <c r="Q360" i="30"/>
  <c r="Q361" i="30"/>
  <c r="D8" i="32"/>
  <c r="D11" i="32"/>
  <c r="E11" i="32"/>
  <c r="N348" i="30"/>
  <c r="J342" i="30"/>
  <c r="Q40" i="41"/>
  <c r="Q31" i="41"/>
  <c r="Q32" i="41"/>
  <c r="E133" i="1"/>
  <c r="E47" i="1"/>
  <c r="J13" i="41"/>
  <c r="N19" i="41"/>
  <c r="E215" i="1"/>
  <c r="E217" i="1"/>
</calcChain>
</file>

<file path=xl/sharedStrings.xml><?xml version="1.0" encoding="utf-8"?>
<sst xmlns="http://schemas.openxmlformats.org/spreadsheetml/2006/main" count="13683" uniqueCount="2718">
  <si>
    <t>Nomenklatur Bidang, Sub Bidang dan Kegiatan</t>
  </si>
  <si>
    <t>Sesuai Permendagri 20 Tahun 2018</t>
  </si>
  <si>
    <t>Daftar Kode Rekening Bidang, Sub Bidang, dan Kegiatan</t>
  </si>
  <si>
    <t>Kode Rekening</t>
  </si>
  <si>
    <t>BIDANG, SUB BIDANG, dan KEGIATAN</t>
  </si>
  <si>
    <t>BIDANG PENYELENGGARAAN PEMERINTAHAN DESA</t>
  </si>
  <si>
    <t>Penyediaan Penghasilan Tetap dan Tunjangan Kepala Desa</t>
  </si>
  <si>
    <t>Penyediaan Penghasilan Tetap dan Tunjangan Perangkat Desa</t>
  </si>
  <si>
    <t>Penyediaan Jaminan Sosial bagi Kepala Desa dan Perangkat Desa</t>
  </si>
  <si>
    <t>Penyediaan Tunjangan BPD</t>
  </si>
  <si>
    <t>90-99</t>
  </si>
  <si>
    <t>Sub Bidang Sarana dan Prasarana Pemerintahan Desa</t>
  </si>
  <si>
    <t>Penyediaan sarana (aset tetap) perkantoran/pemerintahan</t>
  </si>
  <si>
    <t>Pemeliharaan Gedung/Prasarana Kantor Desa</t>
  </si>
  <si>
    <t>Sub Bidang Administrasi Kependudukan, Pencatatan Sipil, Statistik dan Kearsipan</t>
  </si>
  <si>
    <t>Pengelolaan administrasi dan kearsipan pemerintahan desa</t>
  </si>
  <si>
    <t>Penyuluhan dan Penyadaran Masyarakat tentang Kependudukan dan Pencatatan Sip</t>
  </si>
  <si>
    <t>Pemetaan dan Analisis Kemiskinan Desa secara Partisipatif</t>
  </si>
  <si>
    <t>Sub Bidang Tata Praja Pemerintahan, Perencanaan, Keuangan dan Pelaporan</t>
  </si>
  <si>
    <t>Penyusunan Dokumen Perencanaan Desa (RPJMDes/RKPDes,dll)</t>
  </si>
  <si>
    <t>Pengelolaan/Administrasi/Inventarisasi/Penilaian Aset Desa</t>
  </si>
  <si>
    <t>Pengembangan Sistem Informasi Desa</t>
  </si>
  <si>
    <t>Sub Bidang Pertanahan</t>
  </si>
  <si>
    <t>Sertifikasi Tanah Kas Desa</t>
  </si>
  <si>
    <t>Fasilitasi Sertifikasi Tanah untuk Masyarakat Miskin</t>
  </si>
  <si>
    <t>Mediasi Konflik Pertanahan</t>
  </si>
  <si>
    <t>Penyuluhan Pertanahan</t>
  </si>
  <si>
    <t>Administrasi Pajak Bumi dan Bangunan (PBB)</t>
  </si>
  <si>
    <t>Penentuan/Penegasan/Pembangunan Batas/Patok Tanah Desa **</t>
  </si>
  <si>
    <t>lain-lain kegiatan sub bidang pertanahan*</t>
  </si>
  <si>
    <t>BIDANG PELAKSANAAN PEMBANGUNAN DESA</t>
  </si>
  <si>
    <t>Sub Bidang Pendidikan</t>
  </si>
  <si>
    <t>Dukungan Penyelenggaraan PAUD (APE, Sarana PAUD, dst)</t>
  </si>
  <si>
    <t>Penyuluhan dan Pelatihan Pendidikan bagi Masyarakat</t>
  </si>
  <si>
    <t>Pengembangan dan Pembinaan Sanggar Seni dan Belajar</t>
  </si>
  <si>
    <t>Dukungan Pendidikan bagi Siswa Miskin/Berprestasi</t>
  </si>
  <si>
    <t>lain-lain kegiatan sub bidang pendidikan*</t>
  </si>
  <si>
    <t>Sub Bidang Kesehatan</t>
  </si>
  <si>
    <t>Penyelenggaraan Desa Siaga Kesehatan</t>
  </si>
  <si>
    <t>Pembinaan Palang Merah Remaja (PMR) tingkat desa</t>
  </si>
  <si>
    <t>Pengasuhan Bersama atau Bina Keluarga Balita (BKB)</t>
  </si>
  <si>
    <t>Pembinaan dan Pengawasan Upaya Kesehatan Tradisional</t>
  </si>
  <si>
    <t>Pemeliharaan Sarana/Prasarana Posyandu/Polindes/PKD</t>
  </si>
  <si>
    <t>lain-lain kegiatan sub bidang kesehatan*</t>
  </si>
  <si>
    <t>Sub Bidang Pekerjaan Umum dan Penataan Ruang</t>
  </si>
  <si>
    <t>Pemeliharaan Jalan Desa</t>
  </si>
  <si>
    <t>Pemeliharaan Jalan Lingkungan Permukiman/Gang</t>
  </si>
  <si>
    <t>Pemeliharaan Jalan Usaha Tani</t>
  </si>
  <si>
    <t>Pemeliharaan Jembatan Milik Desa</t>
  </si>
  <si>
    <t>Pemeliharaan Gedung/Prasarana Balai Desa/Balai Kemasyarakatan</t>
  </si>
  <si>
    <t>Pemeliharaan Pemakaman Milik Desa/Situs Bersejarah Milik Desa/Petilasan Milik</t>
  </si>
  <si>
    <t>Pemeliharaan Embung Milik Desa</t>
  </si>
  <si>
    <t>Pemeliharaan Monumen/Gapura/Batas Desa</t>
  </si>
  <si>
    <t>Pembangunan/Rehabilitasi/Peningkatan/Pengerasan Jalan Desa **</t>
  </si>
  <si>
    <t>Pembangunan/Rehabilitasi/Peningkatan/Pengerasan Jalan Lingkungan</t>
  </si>
  <si>
    <t>Permukiman/Gang **</t>
  </si>
  <si>
    <t>Pembangunan/Rehabilitasi/Peningkatan/Pengerasan Jalan Usaha Tani **</t>
  </si>
  <si>
    <t>Pembangunan/Rehabilitasi/Peningkatan/Pengerasan Jembatan Milik Desa **</t>
  </si>
  <si>
    <t>Pembangunan/Rehabilitasi/Peningkatan Balai Desa/Balai Kemasyarakatan**</t>
  </si>
  <si>
    <t>Pembuatan/Pemutakhiran Peta Wilayah dan Sosial Desa **</t>
  </si>
  <si>
    <t>Penyusunan Dokumen Perencanaan Tata Ruang Desa</t>
  </si>
  <si>
    <t>Pembangunan/Rehabilitasi/Peningkatan Embung Desa **</t>
  </si>
  <si>
    <t>Pembangunan/Rehabilitasi/Peningkatan Monumen/Gapura/Batas Desa **</t>
  </si>
  <si>
    <t>lain-lain kegiatan sub bidang pekerjaan umum dan penataan ruang*</t>
  </si>
  <si>
    <t>Sub Bidang Kawasan Permukiman</t>
  </si>
  <si>
    <t>Pemeliharaan Sumur Resapan Milik Desa</t>
  </si>
  <si>
    <t>Pemeliharaan Sambungan Air Bersih ke Rumah Tangga (pipanisasi, dll)</t>
  </si>
  <si>
    <t>Pemeliharaan Fasilitas Jamban Umum/MCK umum, dll</t>
  </si>
  <si>
    <t>Pemeliharaan Sistem Pembuangan Air Limbah (Drainase, Air limbah Rumah Tangga)</t>
  </si>
  <si>
    <t>Pemeliharaan Taman/Taman Bermain Anak Milik Desa</t>
  </si>
  <si>
    <t>Pembangunan/Rehabilitasi/Peningkatan Sumur Resapan **</t>
  </si>
  <si>
    <t>Pembangunan/Rehabilitas/Peningkatan Fasilitas Jamban Umum/MCK umum, dll **</t>
  </si>
  <si>
    <t>Pembangunan/Rehabilitasi/Peningkatan Taman/Taman Bermain Anak Milik Desa**</t>
  </si>
  <si>
    <t>lain-lain kegiatan sub bidang perumahan rakyat dan kawasan pemukiman*</t>
  </si>
  <si>
    <t>Sub Bidang Kehutanan dan Lingkungan Hidup</t>
  </si>
  <si>
    <t>Pengelolaan Hutan Milik Desa</t>
  </si>
  <si>
    <t>Pengelolaan Lingkungan Hidup Desa</t>
  </si>
  <si>
    <t>lain-lain kegiatan sub bidang Kehutanan dan Lingkungan Hidup*</t>
  </si>
  <si>
    <t>Sub Bidang Perhubungan, Komunikasi, dan Informatika</t>
  </si>
  <si>
    <t>Pembuatan Rambu-rambu di Jalan Desa</t>
  </si>
  <si>
    <t>lain-lain kegiatan sub bidang Perhubungan, Komunikasi, dan Informatika*</t>
  </si>
  <si>
    <t>Sub Bidang Energi dan Sumber Daya Mineral</t>
  </si>
  <si>
    <t>Pemeliharaan Sarana dan Prasarana Energi Alternatif tingkat Desa</t>
  </si>
  <si>
    <t>lain-lain kegiatan sub bidang Energi dan Sumber Daya Mineral*</t>
  </si>
  <si>
    <t>Sub Bidang Pariwisata</t>
  </si>
  <si>
    <t>Pemeliharaan Sarana dan Prasarana Pariwisata Milik Desa</t>
  </si>
  <si>
    <t>Pembangunan/Rehabilitasi/Peningkatan Sarana dan Prasarana Pariwisata Milik</t>
  </si>
  <si>
    <t>Pengembangan Pariwisata Tingkat Desa</t>
  </si>
  <si>
    <t>lain-lain kegiatan sub bidang pariwisata*</t>
  </si>
  <si>
    <t>BIDANG PEMBINAAN KEMASYARAKATAN DESA</t>
  </si>
  <si>
    <t>Sub Bidang Ketenteraman, Ketertiban Umum, dan Pelindungan Masyarakat</t>
  </si>
  <si>
    <t>Pelatihan Kesiapsiagaan/Tanggap Bencana Skala Lokal Desa</t>
  </si>
  <si>
    <t>Penyediaan Pos Kesiapsiagaan Bencana Skala Lokal Desa</t>
  </si>
  <si>
    <t>Bantuan Hukum Untuk Aparatur Desa dan Masyarakat Miskin</t>
  </si>
  <si>
    <t>Sub Bidang Kebudayaan dan Keagamaan</t>
  </si>
  <si>
    <t>Pembinaan Group Kesenian dan Kebudayaan Tingkat Desa</t>
  </si>
  <si>
    <t>lain-lain kegiatan sub bidang Kebudayaan dan Keagamaan*</t>
  </si>
  <si>
    <t>Sub Bidang Kepemudaan dan Olah Raga</t>
  </si>
  <si>
    <t>Penyelenggaraan Festival/Lomba Kepemudaan dan Olahraga tingkat Desa</t>
  </si>
  <si>
    <t>Pemeliharaan Sarana dan Prasarana Kepemudaan dan Olah Raga Milik Desa**</t>
  </si>
  <si>
    <t>Pembinaan Karang Taruna/Klub Kepemudaan/Klub Olah raga</t>
  </si>
  <si>
    <t>lain-lain kegiatan sub bidang Kepemudaan dan Olah Raga*</t>
  </si>
  <si>
    <t>Sub Bidang Kelembagaan Masyarakat</t>
  </si>
  <si>
    <t>Pembinaan Lembaga Adat</t>
  </si>
  <si>
    <t>Pembinaan LKMD/LPM/LPMD</t>
  </si>
  <si>
    <t>Pembinaan PKK</t>
  </si>
  <si>
    <t>Pelatihan Pembinaan Lembaga Kemasyarakatan</t>
  </si>
  <si>
    <t>lain-lain kegiatan sub bidang Kelembagaan Masyarakat*</t>
  </si>
  <si>
    <t>BIDANG PEMBERDAYAAN MASYARAKAT DESA</t>
  </si>
  <si>
    <t>Sub Bidang Kelautan dan Perikanan</t>
  </si>
  <si>
    <t>Pemeliharaan Karamba/Kolam Perikanan Darat Milik Desa</t>
  </si>
  <si>
    <t>Pemeliharaan Pelabuhan Perikanan Sungai/Kecil Milik Desa</t>
  </si>
  <si>
    <t>Bantuan Perikanan (Bibit/Pakan/dst)</t>
  </si>
  <si>
    <t>lain-lain kegiatan sub bidang kelautan dan perikanan*</t>
  </si>
  <si>
    <t>Sub Bidang Pertanian dan Peternakan</t>
  </si>
  <si>
    <t>Penguatan Ketahanan Pangan Tingkat Desa (Lumbung Desa, dll)</t>
  </si>
  <si>
    <t>Pemeliharan Saluran Irigasi Tersier/Sederhana</t>
  </si>
  <si>
    <t>Pelatihan/Bimtek/Pengenalan Tekonologi Tepat Guna untuk Pertanian/Peternakan *</t>
  </si>
  <si>
    <t>lain-lain kegiatan sub bidang Pertanian dan Peternakan*</t>
  </si>
  <si>
    <t>Sub Bidang Peningkatan Kapasitas Aparatur Desa</t>
  </si>
  <si>
    <t>Peningkatan kapasitas kepala Desa</t>
  </si>
  <si>
    <t>Peningkatan kapasitas perangkat Desa</t>
  </si>
  <si>
    <t>Peningkatan kapasitas BPD</t>
  </si>
  <si>
    <t>lain-lain kegiatan sub bidang peningkatan kapasitas Aparatur Desa</t>
  </si>
  <si>
    <t>Sub Bidang Pemberdayaan Perempuan, Perlindungan Anak dan Keluarga</t>
  </si>
  <si>
    <t>Pelatihan/Penyuluhan Pemberdayaan Perempuan</t>
  </si>
  <si>
    <t>Pelatihan/Penyuluhan Perlindungan Anak</t>
  </si>
  <si>
    <t>Pelatihan dan Penguatan Penyandang Difabel (penyandang disabilitas)</t>
  </si>
  <si>
    <t>lain-lain kegiatan sub bidang Pemberdayaan Perempuan dan Perlindungan Anak*</t>
  </si>
  <si>
    <t>Sub Bidang Koperasi, Usaha Mikro Kecil dan Menengah (UMKM)</t>
  </si>
  <si>
    <t>Pelatihan Manajemen Pengelolaan Koperasi/ KUD/ UMKM</t>
  </si>
  <si>
    <t>Pengembangan Sarana Prasarana Usaha Mikro, Kecil dan Menengah serta Koperasi</t>
  </si>
  <si>
    <t>lain-lain kegiatan sub bidang Koperasi, Usaha Kecil dan Menengah*</t>
  </si>
  <si>
    <t>Sub Bidang Dukungan Penanaman Modal</t>
  </si>
  <si>
    <t>Pembentukan BUM Desa (Persiapan dan Pembentukan Awal BUM Desa)</t>
  </si>
  <si>
    <t>Pelatihan Pengelolaan BUM Desa (Pelatihan yang dilaksanakan oleh Desa)</t>
  </si>
  <si>
    <t>lain-lain kegiatan sub bidang Penanaman Modal*</t>
  </si>
  <si>
    <t>Sub Bidang Perdagangan dan Perindustrian</t>
  </si>
  <si>
    <t>Pemeliharaan Pasar Desa/Kios milik Desa</t>
  </si>
  <si>
    <t>Pembangunan/Rehabilitasi/Peningkatan Pasar Desa/Kios milik Desa **</t>
  </si>
  <si>
    <t>Pengembangan Industri kecil level Desa</t>
  </si>
  <si>
    <t>Pembentukan/Fasilitasi/Pelatihan/Pendampingan kelompok usaha ekonomi</t>
  </si>
  <si>
    <t>produktif (pengrajin, pedagang, industri rumah tangga, dll) **</t>
  </si>
  <si>
    <t>Lain-lain kegiatan sub bidang Perdagangan dan Perindustrian*</t>
  </si>
  <si>
    <t>Sub Bidang Penanggulangan Bencana</t>
  </si>
  <si>
    <t>Penanggulangan Bencana</t>
  </si>
  <si>
    <t>Sub Bidang Keadaan Darurat</t>
  </si>
  <si>
    <t>Keadaan Darurat</t>
  </si>
  <si>
    <t>Sub Bidang Keadaan Mendesak.</t>
  </si>
  <si>
    <t>Keadaan Mendesak</t>
  </si>
  <si>
    <t>Pengadaan Teknologi Tepat Guna untuk Pengembangan Ekonomi Pedesaan Non-pertanian</t>
  </si>
  <si>
    <t>Bidang Penanggulangan Bencana, Keadaan Darurat dan Mendesak Desa digunakan untuk kegiatan penanggulangan bencana, keadaan darurat dan mendesak:</t>
  </si>
  <si>
    <t>BIDANG PENANGGULANGAN BENCANA, KEADAAN DARURAT DAN MENDESAK</t>
  </si>
  <si>
    <t>Bidang Penyelenggaraan Pemerintahan Desa berisi sub bidang dan kegiatan yang digunakan untuk mendukung terselenggaranya fungsi pemerintahan Desa yang mencakup:</t>
  </si>
  <si>
    <t>Sub Bidang Penyelenggaraan Belanja Penghasilan Tetap, Tunjangan dan Operasional Pemerintahan Desa (Maksimal 30 % untuk kegiatan 1-7)</t>
  </si>
  <si>
    <t>Penyediaan Operasional Pemerintah Desa (ATK, Honorarium PKPKD dan PPKD, perlengkapan perkantoran, pakaian dinas/atribut, listrik/telpon, dll)</t>
  </si>
  <si>
    <t>Penyediaan Operasional BPD (Rapat-rapat (ATK, makan-minum), perlengkapan perkantoran, Pakaian Seragam, perjalanan dinas, listrik/telpon, dll)</t>
  </si>
  <si>
    <t>Pelayanan administrasi umum dan kependudukan (Surat Pengantar/Pelayanan KTP, Akta Kelahiran, Kartu Keluarga, dll)</t>
  </si>
  <si>
    <t>Penyusunan/Pendataan/Pemutakhiran Profil Desa (profil kependudukan dan potensi desa)**</t>
  </si>
  <si>
    <t>lain-lain kegiatan sub bidang administrasi kependudukan, pencatatan sipil, statistik dan kearsipan*</t>
  </si>
  <si>
    <t>Penyelenggaraan Musyawarah Perencanaan Desa/Pembahasan APBDes (Musdes, Musrenbangdes/Pra-Musrenbangdes, dll., bersifat reguler)</t>
  </si>
  <si>
    <t>Penyelenggaraan Musyawarah Desa lainnya (musdus, rembug warga, dll., yang bersifat non-reguler sesuai kebutuhan desa)</t>
  </si>
  <si>
    <t>Penyusunan Dokumen Keuangan Desa (APBDes/ APBDes Perubahan/ LPJ APBDes, dan seluruh dokumen terkait)</t>
  </si>
  <si>
    <t>Penyusunan Kebijakan Desa (Perdes/Perkades, dll - diluar dokumen Rencana Pembangunan/Keuangan)</t>
  </si>
  <si>
    <t>Penyusunan Laporan Kepala Desa/Penyelenggaraan Pemerintahan Desa (laporan akhir tahun anggaran, laporan akhir masa jabatan, laporan keterangan akhir tahun anggaran, informasi kepada masyarakat)</t>
  </si>
  <si>
    <t>Koordinasi/Kerjasama Penyelenggaraan Pemerintahan dan Pembangunan Desa (Antar Desa/Kecamatan/Kabupaten, Pihak Ketiga, dll)**</t>
  </si>
  <si>
    <t>Dukungan Pelaksanaan dan Sosialisasi Pilkades, Pemilihan Kepala Kewilayahan dan Pemilihan BPD (yang menjadi wewenang Desa)</t>
  </si>
  <si>
    <t>Penyelenggaraan Lomba antar kewilayahan dan pengiriman kontingen dalam mengikuti Lomba Desa</t>
  </si>
  <si>
    <t>lain-lain kegiatan sub bidang tata praja pemerintahan, perencanaan, keuangan dan pelaporan*</t>
  </si>
  <si>
    <t>Administrasi Pertanahan (Pendaftaran Tanah, dan Pemberian Registrasi Agenda Pertanahan)</t>
  </si>
  <si>
    <t>Bidang Pelaksanaan Pembangunan Desa berisi sub bidang dan kegiatan dalam pembangunan pendidikan, kesehatan, pekerjaan umum, dan lain-lain. Pembangunan tidak berarti hanya pembangunan secara fisik akan tetapi juga terkait dengan pembangunan non fisik seperti pengembangan dan pembinaan,</t>
  </si>
  <si>
    <t>Penyelenggaraan PAUD/TK/TPA/TKA/TPQ/Madrasah Non-Formal Milik Desa** (Bantuan Honor Pengajar, Pakaian Seragam, Operasional, dst)</t>
  </si>
  <si>
    <t>Pemeliharaan Sarana dan Prasarana Perpustakaan/Taman Bacaan Desa/ Sanggar Belajar Milik Desa **</t>
  </si>
  <si>
    <t>Pemeliharaan Sarana dan Prasarana PAUD/TK/TPA/TKA/TPQ/Madrasah Non-Formal Milik Desa**</t>
  </si>
  <si>
    <t>Pembangunan/Rehabilitasi/Peningkatan/Pengadaan Sarana/Prasarana/Alat Peraga Edukatif (APE) PAUD/ TK/TPA/TKA/TPQ/Madrasah Non-Formal Milik Desa**</t>
  </si>
  <si>
    <t>Pembangunan/Rehabilitasi/Peningkatan Sarana Prasarana Perpustakaan/Taman Bacaan Desa/ Sanggar Belajar Milik Desa**</t>
  </si>
  <si>
    <t>Pengelolaan Perpustakaan Milik Desa (Pengadaan Buku-buku Bacaan, Honor Penjaga untuk Perpustakaan/Taman Bacaan Desa)</t>
  </si>
  <si>
    <t>Penyelenggaraan Pos Kesehatan Desa (PKD)/Polindes Milik Desa (Obat-obatan; Tambahan Insentif Bidan Desa/Perawat Desa; Penyediaan Pelayanan KB dan Alat Kontrasepsi bagi Keluarga Miskin, dst)</t>
  </si>
  <si>
    <t>Penyelenggaraan Posyandu (Makanan Tambahan, Kelas Ibu Hamil, Kelas Lansia, Insentif Kader Posyandu)</t>
  </si>
  <si>
    <t>Penyuluhan dan Pelatihan Bidang Kesehatan (untuk Masyarakat, Tenaga Kesehatan, Kader Kesehatan, dll)</t>
  </si>
  <si>
    <t>Pembangunan/Rehabilitasi/Peningkatan/Pengadaan Sarana/Prasarana Posyandu/Polindes/PKD **</t>
  </si>
  <si>
    <t>Pemeliharaan Prasarana Jalan Desa (Gorong-gorong, Selokan, Box/Slab Culvert, Drainase, Prasarana Jalan lain)</t>
  </si>
  <si>
    <t>Pembangunan/Rehabilitasi/Peningkatan Prasarana Jalan Desa (Gorong-gorong, Selokan, Box/Slab Culvert, Drainase, Prasarana Jalan lain) **</t>
  </si>
  <si>
    <t>Pembangunan/Rehabilitasi/Peningkatan Pemakaman Milik Desa/Situs Bersejarah Milik Desa/Petilasan</t>
  </si>
  <si>
    <t>Dukungan pelaksanaan program Pembangunan/Rehab Rumah Tidak Layak Huni (RTLH) GAKIN (pemetaan, validasi, dll)</t>
  </si>
  <si>
    <t>Pemeliharaan Sumber Air Bersih Milik Desa (Mata Air/Tandon Penampungan Air Hujan/Sumur Bor, dll)</t>
  </si>
  <si>
    <t>Pemeliharaan Sanitasi Permukiman (Gorong-gorong, Selokan, Parit, dll., diluar prasarana jalan)</t>
  </si>
  <si>
    <t>Pemeliharaan Fasilitas Pengelolaan Sampah Desa/Permukiman (Penampungan, Bank Sampah, dll)</t>
  </si>
  <si>
    <t>Pembangunan/Rehabilitasi/Peningkatan Sumber Air Bersih Milik Desa (Mata Air/Tandon Penampungan Air Hujan/Sumur Bor, dll)**</t>
  </si>
  <si>
    <t>Pembangunan/Rehabilitasi/Peningkatan Sambungan Air Bersih ke Rumah Tangga (pipanisasi, dll) **</t>
  </si>
  <si>
    <t>Pembangunan/Rehabilitasi/Peningkatan Sanitasi Permukiman (Gorong-gorong, Selokan, Parit, dll., diluar prasarana jalan) **</t>
  </si>
  <si>
    <t>Pembangunan/Rehabilitasi/Peningkatan Fasilitas Pengelolaan Sampah Desa/Permukiman (Penampungan, Bank Sampah, dll)**</t>
  </si>
  <si>
    <t>Pembangunan/Rehabilitasi/Peningkatan Sistem Pembuangan Air Limbah (Drainase, Air limbah Rumah Tangga)**</t>
  </si>
  <si>
    <t>Pelatihan/Sosialisasi/Penyuluhan/Penyadaran tentang Lingkungan Hidup dan Kehutanan</t>
  </si>
  <si>
    <t>Penyelenggaraan Informasi Publik Desa (Misal : Pembuatan Poster/Baliho Informasi penetapan/LPJ APBDes untuk Warga, dll)</t>
  </si>
  <si>
    <t>Pembangunan/Rehabilitasi/Peningkatan Sarana dan Prasarana Energi Alternatif tingkat Desa **</t>
  </si>
  <si>
    <t>Bidang pembinaan kemasyarakatan berisi sub bidang dan kegiatan untuk meningkatkan peran serta dan kesadaran masyarakat /lembaga kemasyarakatan desa yang mendukung proses pembangunan desa yang mencakup:</t>
  </si>
  <si>
    <t>Pengadaan/Penyelenggaraan Pos Keamanan Desa (pembangunan pos, pengawasan pelaksanaan jadwal ronda/patroli dll) **</t>
  </si>
  <si>
    <t>Penguatan dan Peningkatan Kapasitas Tenaga Keamanan/Ketertiban oleh Pemerintah Desa (Satlinmas desa)</t>
  </si>
  <si>
    <t>Koordinasi Pembinaan Ketentraman, Ketertiban, dan Pelindungan Masyarakat (dengan masyarakat/instansi pemerintah daerah, dll) Skala Lokal Desa</t>
  </si>
  <si>
    <t>Pelatihan/Penyuluhan/Sosialisasi kepada Masyarakat di Bidang Hukum dan Pelindungan Masyarakat</t>
  </si>
  <si>
    <t>lain-lain kegiatan sub bidang Ketenteraman, Ketertiban Umum, dan Pelindungan Masyarakat*</t>
  </si>
  <si>
    <t>Pengiriman Kontingen Group Kesenian dan Kebudayaan sebagai Wakil Desa di tingkat Kecamatan dan Kabupaten/Kota</t>
  </si>
  <si>
    <t>Penyelenggaraan Festival Kesenian, Adat/Kebudayaan, dan Keagamaan (perayaan hari kemerdekaan, hari besar keagamaan, dll) tingkat Desa</t>
  </si>
  <si>
    <t>Pemeliharaan Sarana dan Prasarana Kebudayaan/Rumah Adat/Keagamaan Milik Desa **</t>
  </si>
  <si>
    <t>Pembangunan/Rehabilitasi/Peningkatan Sarana dan Prasarana Kebudayaan/Rumah Adat/Keagamaan Milik Desa **</t>
  </si>
  <si>
    <t>Pengiriman Kontingen Kepemudaan dan Olah Raga sebagai Wakil Desa di tingkat Kecamatan dan Kabupaten/Kota</t>
  </si>
  <si>
    <t>Penyelenggaraan pelatihan kepemudaan (Kepemudaan, Penyadaraan Wawasan Kebangsaan, dll) tingkat Desa</t>
  </si>
  <si>
    <t>Pembangunan/Rehabilitasi/Peningkatan Sarana dan Prasarana Kepemudaan dan Olah Raga Milik Desa**</t>
  </si>
  <si>
    <t>Bidang Pemberdayaan Masyarakat mencakup sub-bidang dan kegiatan yang diarahkan untuk meningkatkan pemahaman, kapasitas masyarakat dalam meningkatkan kesejahteraan masyarakat, yang mencakup:</t>
  </si>
  <si>
    <t>Pembangunan/Rehabilitasi/Peningkatan Karamba/Kolam Perikanan Darat Milik Desa**</t>
  </si>
  <si>
    <t>Pembangunan/Rehabilitasi/Peningkatan Pelabuhan Perikanan Sungai/Kecil Milik Desa**</t>
  </si>
  <si>
    <t>Pelatihan/Bimtek/Pengenalan Tekonologi Tepat Guna untuk Perikanan Darat/Nelayan **</t>
  </si>
  <si>
    <t>Peningkatan Produksi Tanaman Pangan (Alat Produksi dan pengolahan pertanian, penggilingan Padi/jagung, dll)</t>
  </si>
  <si>
    <t>Peningkatan Produksi Peternakan (Alat Produksi dan pengolahan peternakan, kandang, dll)</t>
  </si>
  <si>
    <t>JUMLAH</t>
  </si>
  <si>
    <t>BELANJA</t>
  </si>
  <si>
    <t>PEMERINTAH DESA SEMBIRAN</t>
  </si>
  <si>
    <t>TAHUN ANGGARAN 2019</t>
  </si>
  <si>
    <t>BIDANG</t>
  </si>
  <si>
    <t>:</t>
  </si>
  <si>
    <t>Penyelenggaraan Pemerintah Desa</t>
  </si>
  <si>
    <t>Sub Bidang</t>
  </si>
  <si>
    <t>1.1</t>
  </si>
  <si>
    <t>KEGIATAN</t>
  </si>
  <si>
    <t>1.1.02</t>
  </si>
  <si>
    <t>LOKASI KEGIATAN</t>
  </si>
  <si>
    <t>Desa Sembiran</t>
  </si>
  <si>
    <t>JUMLAH TAHUN  n-1</t>
  </si>
  <si>
    <t xml:space="preserve">Rp. </t>
  </si>
  <si>
    <t>JUMLAH TAHUN  n</t>
  </si>
  <si>
    <t>JUMLAH TAHUN  n+1</t>
  </si>
  <si>
    <t>SUMBER DANA</t>
  </si>
  <si>
    <t>ADD</t>
  </si>
  <si>
    <t>Indikator dan Tolok Ukur Kinerja</t>
  </si>
  <si>
    <t>Indikator</t>
  </si>
  <si>
    <t>Tolok Ukur Kinerja</t>
  </si>
  <si>
    <t>Target Kinerja</t>
  </si>
  <si>
    <t xml:space="preserve">Capaian Bidang </t>
  </si>
  <si>
    <t>Terpenuhinya Capaian Peningkatan Penyelenggaraan Pemerintahan Desa</t>
  </si>
  <si>
    <t xml:space="preserve">7 Kegiatan </t>
  </si>
  <si>
    <t>Masukan</t>
  </si>
  <si>
    <t>Dana, Tenaga Kerja</t>
  </si>
  <si>
    <t>Keluaran</t>
  </si>
  <si>
    <t>13 orang</t>
  </si>
  <si>
    <t>Hasil</t>
  </si>
  <si>
    <t>Rincian Anggaran Belanja</t>
  </si>
  <si>
    <t>Menurut Program dan Kegiatan Desa Sembiran</t>
  </si>
  <si>
    <t xml:space="preserve">URAIAN </t>
  </si>
  <si>
    <t>sumber dana</t>
  </si>
  <si>
    <t xml:space="preserve">RINCIAN PERHITUNGAN </t>
  </si>
  <si>
    <t>KODE</t>
  </si>
  <si>
    <t>REKENING</t>
  </si>
  <si>
    <t>Volume</t>
  </si>
  <si>
    <t>Satuan</t>
  </si>
  <si>
    <t xml:space="preserve">Harga </t>
  </si>
  <si>
    <t>Jumlah</t>
  </si>
  <si>
    <t xml:space="preserve">Satuan </t>
  </si>
  <si>
    <t>7= (3x5)</t>
  </si>
  <si>
    <t xml:space="preserve">Belanja </t>
  </si>
  <si>
    <t>Belanja Pegawai</t>
  </si>
  <si>
    <t>Penghasilan Tetap dan Tunjangan Perangkat Desa</t>
  </si>
  <si>
    <t>01</t>
  </si>
  <si>
    <t>Penghasilan Tetap Perangkat Desa</t>
  </si>
  <si>
    <t>Sekretaris Desa</t>
  </si>
  <si>
    <t>OB</t>
  </si>
  <si>
    <t>02</t>
  </si>
  <si>
    <t>Kepala Seksi 3 Orang</t>
  </si>
  <si>
    <t>04</t>
  </si>
  <si>
    <t>Kepala Dusun 6 Orang</t>
  </si>
  <si>
    <t>Tunjangan Perangkat Desa</t>
  </si>
  <si>
    <t>03</t>
  </si>
  <si>
    <t>Buah</t>
  </si>
  <si>
    <t>Kotak</t>
  </si>
  <si>
    <t>Lembar</t>
  </si>
  <si>
    <t>OH</t>
  </si>
  <si>
    <t>Buku</t>
  </si>
  <si>
    <t>lembar</t>
  </si>
  <si>
    <t>Belanja Pemeliharaan</t>
  </si>
  <si>
    <t>No</t>
  </si>
  <si>
    <t>Tri Wulan</t>
  </si>
  <si>
    <t>I</t>
  </si>
  <si>
    <t>II</t>
  </si>
  <si>
    <t>IV</t>
  </si>
  <si>
    <t>JUMLAH ANGGARAN</t>
  </si>
  <si>
    <t>Penyelenggaraan Pemerintahan Desa</t>
  </si>
  <si>
    <t>1.1.01</t>
  </si>
  <si>
    <t>Penghasilan Tetap dan Tunjangan Kepala Desa</t>
  </si>
  <si>
    <t>Penghasilan Tetap Kepala Desa</t>
  </si>
  <si>
    <t>Bulan</t>
  </si>
  <si>
    <t>Tunjangan Kepala Desa</t>
  </si>
  <si>
    <t>Rim</t>
  </si>
  <si>
    <t>Pak</t>
  </si>
  <si>
    <t>Penyuluhan tentang Sadari (Kanker Payudara)</t>
  </si>
  <si>
    <t>Penyuluhan tentang PAP SMEAR</t>
  </si>
  <si>
    <t>Honor Kader BKB</t>
  </si>
  <si>
    <t>Penanaman TOGA</t>
  </si>
  <si>
    <t>Pembangunan/Rehabilitasi/Peningkatan/Pengerasan Jalan Lingkungan Permukiman/Gang **</t>
  </si>
  <si>
    <t>1.2</t>
  </si>
  <si>
    <t>Sarana dan Prasarana Pemerintahan Desa</t>
  </si>
  <si>
    <t>1.2.02</t>
  </si>
  <si>
    <t>Kelompok sasaran Kegiatan : Pemeliharaan Gedung/Prasarana Kantor Desa</t>
  </si>
  <si>
    <t>Belanja Barang dan Jasa</t>
  </si>
  <si>
    <t>Belanja Barang Perlengkapan</t>
  </si>
  <si>
    <t>Belanja Perlengkapan Alat-Alat Rumah Tangga/Peralatan dan Bahan Kebersihan</t>
  </si>
  <si>
    <t>Nomenklatur Belanja RK-RAB</t>
  </si>
  <si>
    <t>Sesuai dengan Permendagri Nomor 20 Tahun 2018</t>
  </si>
  <si>
    <t>a</t>
  </si>
  <si>
    <t>b</t>
  </si>
  <si>
    <t>c</t>
  </si>
  <si>
    <t>d</t>
  </si>
  <si>
    <t>Uraian</t>
  </si>
  <si>
    <t>Penerimaan Lain Kepala Desa yang Sah</t>
  </si>
  <si>
    <t>Penerimaan Lain Perangkat Desa yang Sah</t>
  </si>
  <si>
    <t>Jaminan Sosial Kepala Desa dan Perangkat Desa</t>
  </si>
  <si>
    <t>Jaminan Kesehatan Kepala Desa</t>
  </si>
  <si>
    <t>Jaminan Kesehatan Perangkat Desa</t>
  </si>
  <si>
    <t>Jaminan Ketenagakerjaan Kepala Desa</t>
  </si>
  <si>
    <t>Jaminan Ketenagakerjaan Perangkat Desa</t>
  </si>
  <si>
    <t>Tunjangan BPD</t>
  </si>
  <si>
    <t>Tunjangan Kedudukan BPD</t>
  </si>
  <si>
    <t>Tunjangan Kinerja BPD</t>
  </si>
  <si>
    <t>Belanja Perlengkapan Alat Tulis Kantor dan Benda Pos</t>
  </si>
  <si>
    <t>Belanja Perlengkapan Alat-alat Listrik</t>
  </si>
  <si>
    <t>Belanja Perlengkapan Alat-alat Rumah Tangga/Peralatan dan Bahan Kebersihan</t>
  </si>
  <si>
    <t>Belanja Bahan Bakar Minyak/Gas/Isi Ulang Tabung Pemadam Kebakaran</t>
  </si>
  <si>
    <t>Belanja Perlengkapan Cetak/Penggandaan - Belanja Barang Cetak dan Penggandaan</t>
  </si>
  <si>
    <t>Belanja Perlengkapan Barang Konsumsi (Makan/minum) - Belanja Barang Konsumsi</t>
  </si>
  <si>
    <t>Belanja Bahan/Material</t>
  </si>
  <si>
    <t>Belanja Bendera/Umbul-umbul/Spanduk</t>
  </si>
  <si>
    <t>Belanja Pakaian Dinas/Seragam/Atribut</t>
  </si>
  <si>
    <t>Belanja Obat-obatan</t>
  </si>
  <si>
    <t>Belanja Pakan Hewan/Ikan, Obat-obatan Hewan</t>
  </si>
  <si>
    <t>Belanja Pupuk/Obat-obatan Pertanian</t>
  </si>
  <si>
    <t>Belanja Barang Perlengkapan Lainnya</t>
  </si>
  <si>
    <t>Belanja Jasa Honorarium</t>
  </si>
  <si>
    <t>Belanja Jasa Honorarium Tim yang Melaksanakan Kegiatan</t>
  </si>
  <si>
    <t>Belanja Jasa Honorarium Pembantu Tugas Umum Desa/Operator</t>
  </si>
  <si>
    <t>Belanja Jasa Honorarium/Insentif Pelayanan Desa</t>
  </si>
  <si>
    <t>Belanja Jasa Honorarium Ahli/Profesi/Konsultan/Narasumber</t>
  </si>
  <si>
    <t>Belanja Jasa Honorarium Petugas</t>
  </si>
  <si>
    <t>Belanja Jasa Honorarium Lainnya</t>
  </si>
  <si>
    <t>Belanja Perjalanan Dinas</t>
  </si>
  <si>
    <t>Belanja Perjalanan Dinas Dalam Kabupaten/Kota</t>
  </si>
  <si>
    <t>Belanja Perjalanan Dinas Luar Kabupaten/Kota</t>
  </si>
  <si>
    <t>Belanja Kursus/Pelatihan</t>
  </si>
  <si>
    <t>Belanja Jasa Sewa</t>
  </si>
  <si>
    <t>Belanja Jasa Sewa Bangunan/Gedung/Ruang</t>
  </si>
  <si>
    <t>Belanja Jasa Sewa Peralatan/Perlengkapan</t>
  </si>
  <si>
    <t>Belanja Jasa Sewa Sarana Mobilitas</t>
  </si>
  <si>
    <t>Belanja Jasa Sewa Lainnya</t>
  </si>
  <si>
    <t>Belanja Operasional Perkantoran</t>
  </si>
  <si>
    <t>Belanja Jasa Langganan Listrik</t>
  </si>
  <si>
    <t>Belanja Jasa Langganan Air Bersih</t>
  </si>
  <si>
    <t>Belanja Jasa Langganan Majalah/Surat Kabar</t>
  </si>
  <si>
    <t>Belanja Jasa Langganan Telepon</t>
  </si>
  <si>
    <t>Belanja Jasa Langganan Internet</t>
  </si>
  <si>
    <t>Belanja Jasa Kurir/Pos/Giro</t>
  </si>
  <si>
    <t>Belanja Jasa Perpanjangan Ijin/Pajak</t>
  </si>
  <si>
    <t>Belanja Operasional Perkantoran Lainnya</t>
  </si>
  <si>
    <t>Belanja Pemeliharaan Mesin dan Peralatan Berat</t>
  </si>
  <si>
    <t>Belanja Pemeliharaan Kendaraan Bermotor</t>
  </si>
  <si>
    <t>Belanja Pemeliharaan Peralatan</t>
  </si>
  <si>
    <t>Belanja Pemeliharaan Bangunan</t>
  </si>
  <si>
    <t>Belanja Pemeliharaan Jalan</t>
  </si>
  <si>
    <t>Belanja Pemeliharaan Jembatan</t>
  </si>
  <si>
    <t>Belanja Pemeliharaan Irigasi/Saluran Sungai/Embung/Air Bersih, jaringan Air Limbah, Persampahan, dll)</t>
  </si>
  <si>
    <t>Belanja Pemeliharaan Jaringan dan Instalasi (Listrik, Telepon, Internet, Komunikasi, dll)</t>
  </si>
  <si>
    <t>Belanja Pemeliharaan Lainnya</t>
  </si>
  <si>
    <t>Belanja Barang dan Jasa yang Diserahkan kepada Masyarakat</t>
  </si>
  <si>
    <t>Belanja Bahan Perlengkapan yang Diserahkan ke masyarakat</t>
  </si>
  <si>
    <t>Belanja Bantuan Mesin/Kendaraaan bermotor/Peralatan yang diserahkan ke masyarakat</t>
  </si>
  <si>
    <t>Belanja Bantuan Bangunan yang diserahkan ke masyarakat</t>
  </si>
  <si>
    <t>Belanja Beasiswa Berprestasi/Masyarakat Miskin</t>
  </si>
  <si>
    <t>Belanja Bantuan Bibit Tanaman/Hewan/Ikan</t>
  </si>
  <si>
    <t>Belanja Barang dan Jasa yang Diserahkan kepada Masyarakat Lainnya</t>
  </si>
  <si>
    <t>Belanja Modal</t>
  </si>
  <si>
    <t>Belanja Modal Pengadaan Tanah</t>
  </si>
  <si>
    <t>Belanja Modal Pembebasan/Pembelian Tanah</t>
  </si>
  <si>
    <t>Belanja Modal Pembayaran Honorarium Tim Tanah</t>
  </si>
  <si>
    <t>Belanja Modal Pengukuran dan Pembuatan Sertifikat Tanah</t>
  </si>
  <si>
    <t>Belanja Modal Pengurukan dan Pematangan Tanah</t>
  </si>
  <si>
    <t>Belanja Modal Perjalanan Pengadaan Tanah</t>
  </si>
  <si>
    <t>Belanja Modal Pengadaan Tanah Lainnya</t>
  </si>
  <si>
    <t>Belanja Modal Peralatan, Mesin, dan Alat Berat</t>
  </si>
  <si>
    <t>Belanja Modal Honor Tim yang Melaksanakan Kegiatan</t>
  </si>
  <si>
    <t>Belanja Modal Peralatan Elektronik dan Alat Studio</t>
  </si>
  <si>
    <t>Belanja Modal Peralatan Komputer</t>
  </si>
  <si>
    <t>Belanja Modal Peralatan Mebeulair dan Aksesori Ruangan</t>
  </si>
  <si>
    <t>Belanja Modal Peralatan Dapur</t>
  </si>
  <si>
    <t>Belanja Modal Peralatan Alat Ukur</t>
  </si>
  <si>
    <t>Belanja Modal Peralatan Rambu-rambu/Patok Tanah</t>
  </si>
  <si>
    <t>Belanja Modal Peralatan khusus Kesehatan</t>
  </si>
  <si>
    <t>Belanja Modal Peralatan khusus Pertanian/Perikanan/Peternakan</t>
  </si>
  <si>
    <t>Belanja Modal Mesin</t>
  </si>
  <si>
    <t>Belanja Modal Pengadaan Alat-Alat Berat</t>
  </si>
  <si>
    <t>Belanja Modal Peralatan, Mesin, dan Alat Berat Lainnya</t>
  </si>
  <si>
    <t>Belanja Modal Kendaraan</t>
  </si>
  <si>
    <t>Belanja Modal Kendaraan Darat Bermotor</t>
  </si>
  <si>
    <t>Belanja Modal Angkutan Darat Tidak Bermotor</t>
  </si>
  <si>
    <t>Belanja Modal Kendaraan Air Bermotor</t>
  </si>
  <si>
    <t>Belanja Modal Angkutan Air Tidak Bermotor</t>
  </si>
  <si>
    <t>Belanja Modal Kendaraan Lainnya</t>
  </si>
  <si>
    <t>Belanja Modal Gedung, Bangunan dan Taman</t>
  </si>
  <si>
    <t>Belanja Modal Upah Tenaga Kerja</t>
  </si>
  <si>
    <t>Belanja Modal Bahan Baku</t>
  </si>
  <si>
    <t>Belanja Modal Sewa Peralatan</t>
  </si>
  <si>
    <t>Belanja Modal Jalan/Prasarana Jalan</t>
  </si>
  <si>
    <t>Belanja Modal Jembatan</t>
  </si>
  <si>
    <t>Belanja Modal Irigasi/Embung/Air Sungai/Drainase/Air Limbah/Persampahan</t>
  </si>
  <si>
    <t>Belanja Modal Jaringan/Instalasi</t>
  </si>
  <si>
    <t>Belanja Modal lainnya</t>
  </si>
  <si>
    <t>Belanja Modal khusus Pendidikan dan Perpustakaan</t>
  </si>
  <si>
    <t>Belanja Modal khusus Olahraga</t>
  </si>
  <si>
    <t>Belanja Modal khusus Kesenian/Kebudayaan/keagamaan</t>
  </si>
  <si>
    <t>Belanja Modal Tumbuhan/Tanaman</t>
  </si>
  <si>
    <t>Belanja Modal Hewan</t>
  </si>
  <si>
    <t>Belanja Modal Lainnya</t>
  </si>
  <si>
    <t>Belanja Tak Terduga</t>
  </si>
  <si>
    <t>PEMBIAYAAN</t>
  </si>
  <si>
    <t>Penerimaan Pembiayaan</t>
  </si>
  <si>
    <t>SILPA Tahun Sebelumya</t>
  </si>
  <si>
    <t>SILPA Tahun Sebelumnya</t>
  </si>
  <si>
    <t>Pencairan Dana Cadangan</t>
  </si>
  <si>
    <t>Hasil Penjualan Kekayaan Desa yang Dipisahkan</t>
  </si>
  <si>
    <t>Penerimaan Pembiayaan Lainnya</t>
  </si>
  <si>
    <t>Pengeluaran Pembiayaan</t>
  </si>
  <si>
    <t>Pembentukan Dana Cadangan</t>
  </si>
  <si>
    <t>Penyertaan Modal Desa</t>
  </si>
  <si>
    <t>Pengeluaran Pembiayaan lainnya</t>
  </si>
  <si>
    <t>1.1.03</t>
  </si>
  <si>
    <t>05</t>
  </si>
  <si>
    <t>1.3</t>
  </si>
  <si>
    <t>Administrasi Kependudukan, Pencatatan Sipil, Statistik dan Kearsipan</t>
  </si>
  <si>
    <t>1.3.02</t>
  </si>
  <si>
    <t>Kelompok sasaran Kegiatan : Masyarakat Desa</t>
  </si>
  <si>
    <t>Belanja Perlengkapan Cetak/Penggandaan-Belanja Barang Cetak dan Penggandaan</t>
  </si>
  <si>
    <t>Fotocopy</t>
  </si>
  <si>
    <t>Snack Kotak</t>
  </si>
  <si>
    <t>Nasi Kotak</t>
  </si>
  <si>
    <t>CODE</t>
  </si>
  <si>
    <t>NAMA BARANG</t>
  </si>
  <si>
    <t>SATUAN</t>
  </si>
  <si>
    <t>HARGA</t>
  </si>
  <si>
    <t xml:space="preserve">Album Foto </t>
  </si>
  <si>
    <t>Album Foto 35x35 hitam</t>
  </si>
  <si>
    <t>Album Foto 35x35 putih</t>
  </si>
  <si>
    <t>Amplop Besar Putih Panjang</t>
  </si>
  <si>
    <t>Amplop Coklat E (Ekstra folio)</t>
  </si>
  <si>
    <t>Amplop Coklat Folio</t>
  </si>
  <si>
    <t>Amplop Coklat Kecil (B)</t>
  </si>
  <si>
    <t>Amplop Coklat Mini (A)</t>
  </si>
  <si>
    <t>Amplop Coklat Tanggung (C)</t>
  </si>
  <si>
    <t>Amplop Dinas</t>
  </si>
  <si>
    <t>Amplop Polos berperekat 80 gr besar royal</t>
  </si>
  <si>
    <t>Amplop Polos berperekat 80 gr kecil royal</t>
  </si>
  <si>
    <t>Amplop Coklat Polio P0105</t>
  </si>
  <si>
    <t>Amplop Coklat Tanggung (C) + Tali</t>
  </si>
  <si>
    <t>Amplop Coklat Kecil (B) + Tali</t>
  </si>
  <si>
    <t>Amplop Kabinet 80 gram BA</t>
  </si>
  <si>
    <t>Amplop Kabinet 80 gram BS</t>
  </si>
  <si>
    <t xml:space="preserve">Amplop Kabinet 60 gram </t>
  </si>
  <si>
    <t>Amplop Kabinet A/M Merah</t>
  </si>
  <si>
    <t>Amplop Kecil</t>
  </si>
  <si>
    <t>Amplop Persegi Polos (110)</t>
  </si>
  <si>
    <t>Amplop Polos berperekat 80 gr besar (90)</t>
  </si>
  <si>
    <t>Amplop Polos berperekat 80 gr kecil (104)</t>
  </si>
  <si>
    <t>Amplop Samson Extra Folio</t>
  </si>
  <si>
    <t>Amplop Samson Folio</t>
  </si>
  <si>
    <t>Amplop Samson Kode (B) (12 x 28 )</t>
  </si>
  <si>
    <t>Amplop Samson Kode (C) (18 x 28 )</t>
  </si>
  <si>
    <t>Amplop Tali Ektra (312)</t>
  </si>
  <si>
    <t>Amplop Tali F4 (310)</t>
  </si>
  <si>
    <t>Amplop Tanggung (308)</t>
  </si>
  <si>
    <t>Ballpoint Pilot Balliner</t>
  </si>
  <si>
    <t>Ballpoint Biru' Boxy</t>
  </si>
  <si>
    <t>Ballpoint Faster</t>
  </si>
  <si>
    <t>Ballpoint Pentel Asli</t>
  </si>
  <si>
    <t>Ballpoint AE-7</t>
  </si>
  <si>
    <t xml:space="preserve">Ballpoint Pilot </t>
  </si>
  <si>
    <t>Bantalan Stempel (B)</t>
  </si>
  <si>
    <t>Bantalan Stempel (K)</t>
  </si>
  <si>
    <t>Bantalan Stempel (LLK)</t>
  </si>
  <si>
    <t>Bantalan Stempel Art Line B No.2</t>
  </si>
  <si>
    <t>Bantalan Stempel Art Line K No.0</t>
  </si>
  <si>
    <t>Bateray (AA)</t>
  </si>
  <si>
    <t>Set</t>
  </si>
  <si>
    <t>Bateray (AAA) Peger Mini</t>
  </si>
  <si>
    <t>Bateray (B) Hero</t>
  </si>
  <si>
    <t>Bateray (K) Hero</t>
  </si>
  <si>
    <t>Bateray (T)</t>
  </si>
  <si>
    <t>Battray (ME)</t>
  </si>
  <si>
    <t>Bendera MP UK. 100 x 150</t>
  </si>
  <si>
    <t>Bendera MP UK. 120 x 180</t>
  </si>
  <si>
    <t>Bendera MP UK. 60 x 90</t>
  </si>
  <si>
    <t>Bendera MP UK. 90 x 120</t>
  </si>
  <si>
    <t>Bingkai Folio Kayu</t>
  </si>
  <si>
    <t>Bingkai A4 kwarto</t>
  </si>
  <si>
    <t>Block Note ABC 1/2 Folio</t>
  </si>
  <si>
    <t>Block Note Agret 1/2 F (40) Tipis</t>
  </si>
  <si>
    <t>Block Note Agret 1/2 Folio (60) Tebal</t>
  </si>
  <si>
    <t>Block Note Folio Tebal / Panca Warna</t>
  </si>
  <si>
    <t>Block Note Folio Tipis</t>
  </si>
  <si>
    <t>Block Note Kyky (36/Diklat)</t>
  </si>
  <si>
    <t xml:space="preserve">Bolpoin </t>
  </si>
  <si>
    <t>Bolpoin Biru</t>
  </si>
  <si>
    <t>Bolpoin Faster</t>
  </si>
  <si>
    <t>Bolpoin Pentel hitam</t>
  </si>
  <si>
    <t>Box File Bantex</t>
  </si>
  <si>
    <t>Box File Plastik</t>
  </si>
  <si>
    <t>Box File Plastik Victory</t>
  </si>
  <si>
    <t>Box File TK/Jongkok</t>
  </si>
  <si>
    <t>Buku Tulis 78 Sidu</t>
  </si>
  <si>
    <t>Buku Gambar A4 Sidu</t>
  </si>
  <si>
    <t>Buku Ekspedisi (100) kiky</t>
  </si>
  <si>
    <t>Buku Folio (100) Kiky</t>
  </si>
  <si>
    <t>Buku Folio (200) Kiky</t>
  </si>
  <si>
    <t>Buku Folio (3/2 KLM) Kas Kiky</t>
  </si>
  <si>
    <t>Buku Folio (50) Kiky</t>
  </si>
  <si>
    <t>Buku Gambar A3 Sidu</t>
  </si>
  <si>
    <t>Buku Kwarto (100)</t>
  </si>
  <si>
    <t>Buku Kwarto (200) Mirage</t>
  </si>
  <si>
    <t>Buku Kwarto (50)</t>
  </si>
  <si>
    <t>Buku Kwitansi Ekskutif</t>
  </si>
  <si>
    <t>Buku MM / F</t>
  </si>
  <si>
    <t>Buku Post It (654) Disposisi</t>
  </si>
  <si>
    <t>Buku Post It (655) Disposisi</t>
  </si>
  <si>
    <t>Buku Tulis 58 Sidu</t>
  </si>
  <si>
    <t>Burung Garuda 40 Cm Fiber</t>
  </si>
  <si>
    <t>Burung Garuda 50 Cm Fiber</t>
  </si>
  <si>
    <t xml:space="preserve">Busa Pembasah </t>
  </si>
  <si>
    <t>Catride Epson DFX 8000</t>
  </si>
  <si>
    <t>Catride Epson LQ 2170</t>
  </si>
  <si>
    <t>Catridge Canon Pixma Ip 2770 Black</t>
  </si>
  <si>
    <t>Catridge Canon 810 Black</t>
  </si>
  <si>
    <t>Catridge Canon 811 Colour</t>
  </si>
  <si>
    <t>CD Blank</t>
  </si>
  <si>
    <t>keping</t>
  </si>
  <si>
    <t>Clips (B)</t>
  </si>
  <si>
    <t>Clips Sea Gull</t>
  </si>
  <si>
    <t>Continius Form 147/8 x 11 x 1P HVS</t>
  </si>
  <si>
    <t>Box</t>
  </si>
  <si>
    <t>Continius Form 147/8 x 11 x 1P NCR</t>
  </si>
  <si>
    <t>Continius Form 147/8 x 11 x 2P HVS</t>
  </si>
  <si>
    <t>Continius Form 147/8 x 11 x 2P NCR</t>
  </si>
  <si>
    <t>Continius Form 147/8 x 11 x 3P HVS</t>
  </si>
  <si>
    <t>Continius Form 147/8 x 11 x 3P NCR</t>
  </si>
  <si>
    <t>Continius Form 147/8 x 11 x 4P HVS</t>
  </si>
  <si>
    <t>Continius Form 147/8 x 11 x 4P NCR</t>
  </si>
  <si>
    <t>Continius Form 9 1/2 : 2 x 11 : 1 P HVS</t>
  </si>
  <si>
    <t>Continius Form 9 1/2 : 2 x 11 : 2 HVS 1 (Play) 1/2 F</t>
  </si>
  <si>
    <t>Continius Form 9 1/2 : 2 x 11 : 2 HVS 2 (Play) 1/2 F</t>
  </si>
  <si>
    <t>Continius Form 9 1/2 : 2 x 11 : 2 NCR 2 (Play) 1/2 F</t>
  </si>
  <si>
    <t>Continius Form 9 1/2 : 2 x 11 : 2 P HVS</t>
  </si>
  <si>
    <t>Continius Form 9 1/2 : 2 x 11 : 2 P NCR</t>
  </si>
  <si>
    <t>Continius Form 9 1/2 : 2 x 11 : 3 P HVS</t>
  </si>
  <si>
    <t>Continius Form 9 1/2 : 2 x 11 : 3 P NCR</t>
  </si>
  <si>
    <t>Continius Form 9 1/2 : 2 x 11 : 4 P HVS</t>
  </si>
  <si>
    <t>Continius Form 9 1/2 : 2 x 11 : 4 P NCR</t>
  </si>
  <si>
    <t>Corector (B)</t>
  </si>
  <si>
    <t>Corector (K)</t>
  </si>
  <si>
    <t>Cutther A 300 (Alat)</t>
  </si>
  <si>
    <t>Cutther B Alat Lepasan</t>
  </si>
  <si>
    <t>Cutther K Alat Lepasan</t>
  </si>
  <si>
    <t>Cutther L 500</t>
  </si>
  <si>
    <t>Cutther L 550 kenko</t>
  </si>
  <si>
    <t>Cutther Pisau Isi (B)</t>
  </si>
  <si>
    <t>Cutther Pisau Isi (K)</t>
  </si>
  <si>
    <t>Cutther Plastik Lipat</t>
  </si>
  <si>
    <t>Drem Toner 38 A</t>
  </si>
  <si>
    <t>Frefurator 3 Lobang</t>
  </si>
  <si>
    <t>Frefurator (220/230)</t>
  </si>
  <si>
    <t>Frefurator 850</t>
  </si>
  <si>
    <t>Frefurator 330</t>
  </si>
  <si>
    <t>Frefurator K 40 XL</t>
  </si>
  <si>
    <t>Frefurator K 30 XL</t>
  </si>
  <si>
    <t>Frefurator Kenko 86</t>
  </si>
  <si>
    <t>Frefurator 85/Drupa/SRM</t>
  </si>
  <si>
    <t>Film</t>
  </si>
  <si>
    <t>Flash Disk 16 GB</t>
  </si>
  <si>
    <t>Flash Disk 16 GB Sandisk</t>
  </si>
  <si>
    <t>Gambar Presiden,Wakil dan Bingkai Ukuran 25 x 37</t>
  </si>
  <si>
    <t>Gerotan (ada kaca) ok3</t>
  </si>
  <si>
    <t>Gerotan Roc/mainan</t>
  </si>
  <si>
    <t>Gunting G XL</t>
  </si>
  <si>
    <t xml:space="preserve">Gunting Kuku Besar FM </t>
  </si>
  <si>
    <t>Gunting Kuku Besar SPM</t>
  </si>
  <si>
    <t>Gunting MM-1</t>
  </si>
  <si>
    <t>Gunting SS-1</t>
  </si>
  <si>
    <t xml:space="preserve">   </t>
  </si>
  <si>
    <t>Ink Jet Catridge HP C 51645 Black</t>
  </si>
  <si>
    <t>Ink Jet Catridge HP C 6615 Black</t>
  </si>
  <si>
    <t>Ink Jet Catridge HP C 823 Colour MYC</t>
  </si>
  <si>
    <t>Ink Jet Catrigde HP 3015</t>
  </si>
  <si>
    <t>Ink Jet Catrigde HP 7115 A Black</t>
  </si>
  <si>
    <t>Isi Bollpoint Parker</t>
  </si>
  <si>
    <t>Isi Bollpoint Pentel</t>
  </si>
  <si>
    <t xml:space="preserve">Isi Bolpoint </t>
  </si>
  <si>
    <t>Isi Parker</t>
  </si>
  <si>
    <t>Isi Parker Riffle (B)</t>
  </si>
  <si>
    <t>Isi Pensil, 2B Feber</t>
  </si>
  <si>
    <t>Isi Pentel</t>
  </si>
  <si>
    <t>Isi Steples</t>
  </si>
  <si>
    <t>Isolasi 1 x 72 Y</t>
  </si>
  <si>
    <t>Isolasi 1" Tebal</t>
  </si>
  <si>
    <t>Isolasi 1/2 x 72 Y</t>
  </si>
  <si>
    <t>Isolasi 1/2"</t>
  </si>
  <si>
    <t>Isolasi 1/2" x 10 Y</t>
  </si>
  <si>
    <t>Isolasi 2" Tebal</t>
  </si>
  <si>
    <t>Isolasi Bolak Balik 1 1/2"</t>
  </si>
  <si>
    <t>Isolasi Bolak Balik 1"</t>
  </si>
  <si>
    <t>Isolasi Bolak Balik 1/2"</t>
  </si>
  <si>
    <t>Isolasi Bolak Balik 2"</t>
  </si>
  <si>
    <t>Isolasi Coklat Kertas 2"</t>
  </si>
  <si>
    <t>Jangka Kayu</t>
  </si>
  <si>
    <t>Kalkir 60/65 gr Folio</t>
  </si>
  <si>
    <t>Kalkir 60/65 gr Gulung</t>
  </si>
  <si>
    <t>Gulung</t>
  </si>
  <si>
    <t>Kalkir 80/85 gr Folio</t>
  </si>
  <si>
    <t>Kalkir 80/85 gr Gulung</t>
  </si>
  <si>
    <t>Kalkulator Canon</t>
  </si>
  <si>
    <t>buah</t>
  </si>
  <si>
    <t>Kalkulator Canon Printing</t>
  </si>
  <si>
    <t>Kalkulator Casio</t>
  </si>
  <si>
    <t>Kapur Tulis Putih</t>
  </si>
  <si>
    <t>Kapur Tulis Putih 60 kt</t>
  </si>
  <si>
    <t>Doz</t>
  </si>
  <si>
    <t>Karet Gosok</t>
  </si>
  <si>
    <t>Kartu Amano 40 gr</t>
  </si>
  <si>
    <t>Kertas Bufalow DOP/F</t>
  </si>
  <si>
    <t>Kertas Bufalow light kover</t>
  </si>
  <si>
    <t>Kertas Buffalow</t>
  </si>
  <si>
    <t xml:space="preserve">Kertas CD </t>
  </si>
  <si>
    <t>Kertas CD Plano/Plicat</t>
  </si>
  <si>
    <t>Kertas Coklat</t>
  </si>
  <si>
    <t>Kertas DF Bergaris (100 EXP)</t>
  </si>
  <si>
    <t>Kertas DF Bergaris (200 EXP)</t>
  </si>
  <si>
    <t>Kertas DF Bergaris (300 EXP)</t>
  </si>
  <si>
    <t>Kertas DF Bergaris (350 EXP)</t>
  </si>
  <si>
    <t>Kertas Dorslag Folio Putih</t>
  </si>
  <si>
    <t>Kertas Dorslag Folio Warna</t>
  </si>
  <si>
    <t>Kertas Duplex 250 gr</t>
  </si>
  <si>
    <t>Kertas Duplex 310 gr</t>
  </si>
  <si>
    <t>Kertas Duplicator 400</t>
  </si>
  <si>
    <t>Kertas Fax GCI 210 x 100</t>
  </si>
  <si>
    <t>Gul</t>
  </si>
  <si>
    <t>Kertas Fax GCI 210 x 30</t>
  </si>
  <si>
    <t>Kertas Fax GCi 210 x 50</t>
  </si>
  <si>
    <t>Kertas Fax GCI 216 x 30</t>
  </si>
  <si>
    <t>Kertas Fax GCI 216 x 50</t>
  </si>
  <si>
    <t>Kertas Fax GCL 216 x 100</t>
  </si>
  <si>
    <t>Kertas Garis DF 100</t>
  </si>
  <si>
    <t>Kertas Garis DF 200</t>
  </si>
  <si>
    <t>Kertas HVS 50 gr Doble Folio 500</t>
  </si>
  <si>
    <t>Kertas HVS 60 gr Bergaris Isi 350 Lbr</t>
  </si>
  <si>
    <t>Kertas HVS 60 gr Doble Folio 500</t>
  </si>
  <si>
    <t>Kertas HVS 60 gr Double Kwarto 500</t>
  </si>
  <si>
    <t>Kertas HVS 60 gr Folio 500</t>
  </si>
  <si>
    <t>Kertas HVS 60 gr Folio Bergaris Isi 250 Lbr</t>
  </si>
  <si>
    <t>Kertas HVS 60 gr Kwarto 500</t>
  </si>
  <si>
    <t>Kertas HVS 60 gr SD Tristar Folio/Wisnu (400)</t>
  </si>
  <si>
    <t>Kertas HVS 70 gr Double Folio</t>
  </si>
  <si>
    <t>Kertas HVS 70 gr Double Kwarto A3 Sidu</t>
  </si>
  <si>
    <t>Kertas HVS 70 gr Folio Sidu</t>
  </si>
  <si>
    <t>Kertas HVS 70 gr Kwarto</t>
  </si>
  <si>
    <t>Kertas HVS 80 gr Double Folio</t>
  </si>
  <si>
    <t>Kertas HVS 80 gr Double Kwarto</t>
  </si>
  <si>
    <t>Kertas HVS 80 gr Folio</t>
  </si>
  <si>
    <t>Kertas HVS 80 gr Kwarto</t>
  </si>
  <si>
    <t xml:space="preserve">Kertas HVS Folio </t>
  </si>
  <si>
    <t>Kertas HVS Kwarto</t>
  </si>
  <si>
    <t>Kertas HVS Folio Warna 70 gr (500)</t>
  </si>
  <si>
    <t>Kertas HVS A4 70 Warna</t>
  </si>
  <si>
    <t>Kertas HVS Plano/Plicat</t>
  </si>
  <si>
    <t>Kertas Jagung</t>
  </si>
  <si>
    <t>Kertas Karbon  Double Folio</t>
  </si>
  <si>
    <t>Kertas Karbon  F</t>
  </si>
  <si>
    <t>Kertas Karton Tebal 30</t>
  </si>
  <si>
    <t>Kertas Karton Tipis 160</t>
  </si>
  <si>
    <t>Kertas Keraf/Minyak</t>
  </si>
  <si>
    <t>Kertas Kesing</t>
  </si>
  <si>
    <t>Kertas Lestruk 5,5 HVS</t>
  </si>
  <si>
    <t>Kertas Lestruk 5,8 HVS (TB) x 48 S Lint</t>
  </si>
  <si>
    <t>Kertas Lestruk 5,8 HVS (TB) x 65</t>
  </si>
  <si>
    <t>Kertas Lestruk 5,8 HVS (TP) x 40</t>
  </si>
  <si>
    <t>Kertas Lestruk 6,8 HVS (TB) x 65</t>
  </si>
  <si>
    <t>Kertas Lestruk 6,8 HVS (TP) x 48</t>
  </si>
  <si>
    <t>Kertas Lienen Tebal/Hitam</t>
  </si>
  <si>
    <t>Kertas Lienen Tebal/Putih</t>
  </si>
  <si>
    <t>Kertas Manila Bandung Putih BC</t>
  </si>
  <si>
    <t>Kertas Manila Putih BDG/BC</t>
  </si>
  <si>
    <t>Kertas Manila Warna BDG</t>
  </si>
  <si>
    <t xml:space="preserve">Kertas Sheet </t>
  </si>
  <si>
    <t>Klip Jepit Besar</t>
  </si>
  <si>
    <t>Klip Jepit Kecil</t>
  </si>
  <si>
    <t>Klip Jepit Sedang</t>
  </si>
  <si>
    <t>Lebel Harga 101</t>
  </si>
  <si>
    <t>Bungkus</t>
  </si>
  <si>
    <t>Lebel Harga 105</t>
  </si>
  <si>
    <t>Lebel Harga 108</t>
  </si>
  <si>
    <t>Lebel Harga 113</t>
  </si>
  <si>
    <t>Lebel Harga 121</t>
  </si>
  <si>
    <t>Lem Alteco</t>
  </si>
  <si>
    <t>Botol</t>
  </si>
  <si>
    <t>Lem Castol B</t>
  </si>
  <si>
    <t>Lem Castol K</t>
  </si>
  <si>
    <t>Lem Glukol B</t>
  </si>
  <si>
    <t>Lem Glukol K</t>
  </si>
  <si>
    <t>Lem Glukol T</t>
  </si>
  <si>
    <t>Lem Rajawali</t>
  </si>
  <si>
    <t>1/2 KG</t>
  </si>
  <si>
    <t>Lem Rajawali/Fox 1 kg</t>
  </si>
  <si>
    <t>Lem Rajawali/Fox 1/2 kg</t>
  </si>
  <si>
    <t>Lem Rajawali/PVAC</t>
  </si>
  <si>
    <t>1 KG</t>
  </si>
  <si>
    <t>Lem Tacol Besar</t>
  </si>
  <si>
    <t>Lem Takol Kecil</t>
  </si>
  <si>
    <t>Lem Takol Sedang</t>
  </si>
  <si>
    <t>Lem UHU K (7 ML)</t>
  </si>
  <si>
    <t>Lem UHU T (20 ML)</t>
  </si>
  <si>
    <t>Lem Vovinal B (113)</t>
  </si>
  <si>
    <t>Lem Vovinal K (111)</t>
  </si>
  <si>
    <t>Lem Vovinal T (112)</t>
  </si>
  <si>
    <t>Map Bufalow Snelhecter</t>
  </si>
  <si>
    <t>Map Clear Holder (20)</t>
  </si>
  <si>
    <t>Map Clear Holder (40)</t>
  </si>
  <si>
    <t>Map Clear Holder (60)</t>
  </si>
  <si>
    <t xml:space="preserve">Map Endek Bali </t>
  </si>
  <si>
    <t>Map Engkel</t>
  </si>
  <si>
    <t>Map File /Metal Clip Bantex 3260</t>
  </si>
  <si>
    <t>Map File Komputer Bontex (F) 1562</t>
  </si>
  <si>
    <t>Map File Komputer Bontex (K) 1564</t>
  </si>
  <si>
    <t>Map Harmonika (TB)</t>
  </si>
  <si>
    <t>Map Harmonika (TP)</t>
  </si>
  <si>
    <t>Map Jepit /Shenel Plastik</t>
  </si>
  <si>
    <t>Map Jepit /Shenel Kertas</t>
  </si>
  <si>
    <t>Map Kain Batik Tipis</t>
  </si>
  <si>
    <t>Map Kain Batik Tebal</t>
  </si>
  <si>
    <t xml:space="preserve">Map Kancing </t>
  </si>
  <si>
    <t xml:space="preserve">Map Kantong </t>
  </si>
  <si>
    <t>Map Kertas Folio</t>
  </si>
  <si>
    <t>Map Kwitansi</t>
  </si>
  <si>
    <t>Map Ordner TK</t>
  </si>
  <si>
    <t>Map Ordner F / Extra / Kwarto</t>
  </si>
  <si>
    <t>Map Plastik biasa jepit/snell</t>
  </si>
  <si>
    <t>Map Plastik, Microtop 8800</t>
  </si>
  <si>
    <t>Map Snelhecter Folio Biasa</t>
  </si>
  <si>
    <t xml:space="preserve">Map Tali </t>
  </si>
  <si>
    <t>Materai 3000</t>
  </si>
  <si>
    <t>Materai 6000</t>
  </si>
  <si>
    <t>Name Tag Mika Pisah</t>
  </si>
  <si>
    <t>Nasuatif 3/4 "Mini</t>
  </si>
  <si>
    <t>Nota 1/2 Folio NCR (R3)</t>
  </si>
  <si>
    <t>Nota 1/2 Folio R3 Biasa</t>
  </si>
  <si>
    <t>Nota 1/4 Folio R3 Biasa</t>
  </si>
  <si>
    <t>Paku Arsip Surat</t>
  </si>
  <si>
    <t>Paku Pines Putih (30)</t>
  </si>
  <si>
    <t>Paku Pines Putih (50) warna</t>
  </si>
  <si>
    <t>Pelubang Kertas 330</t>
  </si>
  <si>
    <t>Pelubang Kertas Besar (85)</t>
  </si>
  <si>
    <t xml:space="preserve">Pembuka Kacip Max (Remover) </t>
  </si>
  <si>
    <t>Pen Pilot Gepack Asli</t>
  </si>
  <si>
    <t>Pen Sheet</t>
  </si>
  <si>
    <t xml:space="preserve">Penggaris 100 cm Mika </t>
  </si>
  <si>
    <t xml:space="preserve">Penggaris 30 cm Mika </t>
  </si>
  <si>
    <t>Penggaris 50 cm Mika</t>
  </si>
  <si>
    <t>Penggaris 60 cm Mika</t>
  </si>
  <si>
    <t>Penggaris Besi 100 cm</t>
  </si>
  <si>
    <t>Penggaris Besi 30 cm</t>
  </si>
  <si>
    <t>Penggaris Besi 60 cm</t>
  </si>
  <si>
    <t>Penggaris Busur Kayu</t>
  </si>
  <si>
    <t xml:space="preserve">Penggaris Kayu </t>
  </si>
  <si>
    <t>Penggaris Siku-Siku 2 Buah No 8</t>
  </si>
  <si>
    <t>Penggaris Siku-Siku No. 10 (Isi 2)</t>
  </si>
  <si>
    <t>Penggaris Siku-Siku No. 12</t>
  </si>
  <si>
    <t>Penghapus Papan</t>
  </si>
  <si>
    <t>Penghapus Papan WB (K)</t>
  </si>
  <si>
    <t>Penghapus Papan WB (P)</t>
  </si>
  <si>
    <t>Penghapus Pelikan D G 50</t>
  </si>
  <si>
    <t>Penghapus Steadler 526 D 40 (K)</t>
  </si>
  <si>
    <t>Penghapus Steadler 52650 J (B)</t>
  </si>
  <si>
    <t>Penghapus Steadler B 30 (T)</t>
  </si>
  <si>
    <t>Pensil 12 warna panjang, seagul</t>
  </si>
  <si>
    <t>Pensil biru/merah B five star</t>
  </si>
  <si>
    <t>Pensil biru/merah K five star</t>
  </si>
  <si>
    <t>Pensil chunghua</t>
  </si>
  <si>
    <t>Pensil faber castel</t>
  </si>
  <si>
    <t>Pensil MMR 2B, 4B, HB steadler</t>
  </si>
  <si>
    <t>Pensil tukang, merah</t>
  </si>
  <si>
    <t>Piagam Kertas Glossy A4</t>
  </si>
  <si>
    <t>Pita Printer LQ 2170</t>
  </si>
  <si>
    <t>Pita Printer LQ 2180</t>
  </si>
  <si>
    <t>Pita SO 15086 (KW I) Printech, C, Print</t>
  </si>
  <si>
    <t xml:space="preserve">Pita SO 15086 Epson </t>
  </si>
  <si>
    <t>Pita 2170/S010031 Refill Printech</t>
  </si>
  <si>
    <t xml:space="preserve">Pita 7754  Catridge Merk Printech </t>
  </si>
  <si>
    <t>Pita  7755 Refill Merk Printech</t>
  </si>
  <si>
    <t>Pita 8750 + Gagang Printech</t>
  </si>
  <si>
    <t>Pita 8750 Catridge [1] Epson</t>
  </si>
  <si>
    <t>Pita 8758 Refill Merk Printech</t>
  </si>
  <si>
    <t>Pita Calkulating  Daito/ Casio</t>
  </si>
  <si>
    <t>Pita Epson 10031 (LQ 2170) (I)</t>
  </si>
  <si>
    <t>Pita Mesin Ketik Daito (Cotton)</t>
  </si>
  <si>
    <t>Kaleng</t>
  </si>
  <si>
    <t>Pita Mesin Ketik Elektrik</t>
  </si>
  <si>
    <t>Pita Mesin Ketik Swallow</t>
  </si>
  <si>
    <t>Plak ban bening OPP nachi</t>
  </si>
  <si>
    <t>Plak Ban Bening/Coklat 2"</t>
  </si>
  <si>
    <t xml:space="preserve">Plak ban jilid 1 1/2" biasa daimaru </t>
  </si>
  <si>
    <t>Plak ban jilid 1 1/2" SKS / polar</t>
  </si>
  <si>
    <t>Plak ban jilid 1" hitam nanko</t>
  </si>
  <si>
    <t>Plak ban jilid 1" hitam tebal biasa</t>
  </si>
  <si>
    <t>Plak ban jilid 1" SKS / polar</t>
  </si>
  <si>
    <t>Plak ban jilid 2" biasa nanko</t>
  </si>
  <si>
    <t>Plak ban jilid 2" hitam daimaru</t>
  </si>
  <si>
    <t>Plak ban jilid 2" hitam richi</t>
  </si>
  <si>
    <t>Plak ban jilid 2" SKS / polar</t>
  </si>
  <si>
    <t>Plak Ban Jilid 2" Warna Richi</t>
  </si>
  <si>
    <t>Plak ban jilid 2" warna richi</t>
  </si>
  <si>
    <t>Plak ban OPP coklat kenko TBL</t>
  </si>
  <si>
    <t>Plak ban OPP coklat naichi</t>
  </si>
  <si>
    <t>Plak ban OPP coklat tebal phoniks merah</t>
  </si>
  <si>
    <t>Plak ban OPP coklat tulip</t>
  </si>
  <si>
    <t>Plastik Mika Transparan Putih F (0,11 &amp; 0,10)</t>
  </si>
  <si>
    <t>Plastik Mika Transparan Putih F (0,12 &amp; 0,13)</t>
  </si>
  <si>
    <t>Plastik Mika Warna F</t>
  </si>
  <si>
    <t>Prefuraor T 40 XL</t>
  </si>
  <si>
    <t>Prefurator 85/Drupa/SRM</t>
  </si>
  <si>
    <t>Prefurator K 30 XL</t>
  </si>
  <si>
    <t>Refill Toner Laser Jet 1000 Series</t>
  </si>
  <si>
    <t>Retype Pemutih/Set</t>
  </si>
  <si>
    <t>Sandaran Buku Tebal Halus Besar</t>
  </si>
  <si>
    <t>Sandaran Buku Tebal Tipis</t>
  </si>
  <si>
    <t>Segel Lack Pelikan</t>
  </si>
  <si>
    <t>Batang</t>
  </si>
  <si>
    <t xml:space="preserve">Spidol 12 Warna </t>
  </si>
  <si>
    <t>Spidol Art Line 170</t>
  </si>
  <si>
    <t xml:space="preserve">Spidol Drawing Pen </t>
  </si>
  <si>
    <t>Spidol Emas</t>
  </si>
  <si>
    <t xml:space="preserve">Spidol Lepasan K </t>
  </si>
  <si>
    <t xml:space="preserve">Spidol OHP 4 W </t>
  </si>
  <si>
    <t xml:space="preserve">Spidol OHP 6 W </t>
  </si>
  <si>
    <t>Spidol OHP Lepasan Snowman</t>
  </si>
  <si>
    <t xml:space="preserve">Spidol Permanen G 12 </t>
  </si>
  <si>
    <t xml:space="preserve">Spidol Permanen Jumbo </t>
  </si>
  <si>
    <t>Spidol Silver K</t>
  </si>
  <si>
    <t xml:space="preserve">Spidol Silver/Gold </t>
  </si>
  <si>
    <t>Spidol White Board</t>
  </si>
  <si>
    <t>Stabilow Boss</t>
  </si>
  <si>
    <t>Stempel Lunas</t>
  </si>
  <si>
    <t>Stempel Tanggalan Kenko D3</t>
  </si>
  <si>
    <t>Steples alat ( Kapasitas 50-250 lbr )</t>
  </si>
  <si>
    <t>Steples Alat Kangaroo No. 10</t>
  </si>
  <si>
    <t>Steples Alat Max No. 30 (B) Asli</t>
  </si>
  <si>
    <t>Steples Alat Max No.10 (K) Asli</t>
  </si>
  <si>
    <t>Steples Alat Max No.10 HD Halus</t>
  </si>
  <si>
    <t>Steples Isi ( kapasitas 50-250 lbr )</t>
  </si>
  <si>
    <t>Steples Isi Drupa No.10 Honaga</t>
  </si>
  <si>
    <t>Steples Isi Drupa No.3</t>
  </si>
  <si>
    <t>Steples Isi G. Wall No. 10</t>
  </si>
  <si>
    <t>Steples Isi Kangaroo No. 10</t>
  </si>
  <si>
    <t>Steples Isi Kangaroo No. 1210</t>
  </si>
  <si>
    <t>Steples Isi Kangaroo No. 1213</t>
  </si>
  <si>
    <t>Steples Isi Kangaroo No. 1215</t>
  </si>
  <si>
    <t>Steples Isi Kangaroo No.1217</t>
  </si>
  <si>
    <t>Steples Isi Kangaroo No.3</t>
  </si>
  <si>
    <t>Steples Isi Max 1210</t>
  </si>
  <si>
    <t>Steples Isi Max 1213</t>
  </si>
  <si>
    <t>Steples Isi Max 1215</t>
  </si>
  <si>
    <t>Steples Isi Max 1217</t>
  </si>
  <si>
    <t>Steples Isi Max No.10</t>
  </si>
  <si>
    <t>pices</t>
  </si>
  <si>
    <t>Steples Isi Max No.30</t>
  </si>
  <si>
    <t>Steples Isi Stafac No.10 K</t>
  </si>
  <si>
    <t>Steples Isi Stafac No.3</t>
  </si>
  <si>
    <t>Steples Isi T3 - 10 MB</t>
  </si>
  <si>
    <t>Tali Rafia</t>
  </si>
  <si>
    <t>Tinta Cair Parker Asli</t>
  </si>
  <si>
    <t>Tinta Data Print</t>
  </si>
  <si>
    <t>kotak</t>
  </si>
  <si>
    <t>Tinta Data Print Injection</t>
  </si>
  <si>
    <t>Tinta Lion Metal Ink</t>
  </si>
  <si>
    <t>Tinta Marking INK Snowman</t>
  </si>
  <si>
    <t>Tinta Mesin Fotocopy canon 2520</t>
  </si>
  <si>
    <t>Tinta Printer Canon BCI 02 Black 160</t>
  </si>
  <si>
    <t>Tinta Printer Canon BCI 03 Black 45 05 17500</t>
  </si>
  <si>
    <t xml:space="preserve">Tinta Printer Canon BCI 20 Black 200 </t>
  </si>
  <si>
    <t>Tinta Printer Canon BCI 21 Black/BCI 24</t>
  </si>
  <si>
    <t>Tinta Printer Canon BCI 3 EC</t>
  </si>
  <si>
    <t>Tinta Printer Canon BCI 3 M</t>
  </si>
  <si>
    <t>Tinta Printer Canon BCI E4Y</t>
  </si>
  <si>
    <t>Tinta Printer EPSON T6641 ( CYAN)</t>
  </si>
  <si>
    <t>Tinta Printer EPSON T6642 ( CYAN)</t>
  </si>
  <si>
    <t>Tinta Printer EPSON T6641 (BLACK)</t>
  </si>
  <si>
    <t>Tinta Printer EPSON T6641 (MAGENTA)</t>
  </si>
  <si>
    <t>Tinta Printer EPSON T6643 (MAGENTA)</t>
  </si>
  <si>
    <t>Tinta Printer EPSON T6641 (YELLOW)</t>
  </si>
  <si>
    <t>Tinta Printer EPSON T6644 (YELLOW)</t>
  </si>
  <si>
    <t>Tinta Printer Epson Standar (Black/Magenta/Yellow/Cyan)</t>
  </si>
  <si>
    <t>Tinta Printer Epson Black (For Efson WF-7611)</t>
  </si>
  <si>
    <t>Tinta Printer Epson Cyan (For Efson WF-7611)</t>
  </si>
  <si>
    <t>Tinta Printer Epson Magenta (For Efson WF-7611)</t>
  </si>
  <si>
    <t>Tinta Printer Epson Blue (For Efson WF-7611)</t>
  </si>
  <si>
    <t>Tinta Printer Injection</t>
  </si>
  <si>
    <t>Tinta Printer laser Jet ( 36) A</t>
  </si>
  <si>
    <t>Tinta Spidol G12</t>
  </si>
  <si>
    <t>Tinta spidol WB</t>
  </si>
  <si>
    <t>Tinta Stempel</t>
  </si>
  <si>
    <t>Tinta Stempel Art Line</t>
  </si>
  <si>
    <t>Tinta Stempel Zenith</t>
  </si>
  <si>
    <t>Tinta Toner HP Laser Jet  M 1522nf</t>
  </si>
  <si>
    <t>Tinta Toner HP Laser Jet 78 A</t>
  </si>
  <si>
    <t>Tinta Yamura</t>
  </si>
  <si>
    <t>Tipp-Ex Kenko Bolpoint</t>
  </si>
  <si>
    <t>Tipp-Ex Kenko Botol/Retype Botol</t>
  </si>
  <si>
    <t>Tipp-Ex Pemutih/Set 20 ML Fluid</t>
  </si>
  <si>
    <t>Tipp-Ex Pentel Bolpoint</t>
  </si>
  <si>
    <t>Tipp-Ex Pentel Merah Botol</t>
  </si>
  <si>
    <t>Toner HP Laser Jet  (12A)</t>
  </si>
  <si>
    <t>Toner HP Laser Jet  (35A)</t>
  </si>
  <si>
    <t>Toner HP Laser Jet  (85A)</t>
  </si>
  <si>
    <t>Toner HP Laser Jet 1200 (15A)</t>
  </si>
  <si>
    <t>Toner HP Laser Jet 1300 (13A)</t>
  </si>
  <si>
    <t>Water Paref Cat Kecil</t>
  </si>
  <si>
    <t>Water Paref Piring Kecil</t>
  </si>
  <si>
    <t>Stick Notes</t>
  </si>
  <si>
    <t>Toner Laser Jet Warna Type 305A</t>
  </si>
  <si>
    <t>Toner Laser Jet Type 83A</t>
  </si>
  <si>
    <t>Foto 4R</t>
  </si>
  <si>
    <t>Tinta Printer Epson T6641 (Black)</t>
  </si>
  <si>
    <t>Tinta Printer Epson T6642 (Cyank)</t>
  </si>
  <si>
    <t>Tinta Printer Epson T6643 (Magenta)</t>
  </si>
  <si>
    <t>Tinta Printer Epson T6644 (Yellow)</t>
  </si>
  <si>
    <t>Tinta Printer Epson WF-711 (Black)</t>
  </si>
  <si>
    <t>Tinta Printer Epson WF-711 (Cyan)</t>
  </si>
  <si>
    <t>Tinta Printer Epson WF-711 (Magenta)</t>
  </si>
  <si>
    <t>Tinta Printer Epson WF-711 (Yellow)</t>
  </si>
  <si>
    <t>Kertas Label Barcode</t>
  </si>
  <si>
    <t>Amplop Dinas Lambang Daerah Berwarna 11 x 23 Cm</t>
  </si>
  <si>
    <t>Amplop Dinas Lambang Daerah Berwarna 17 x 28 Cm</t>
  </si>
  <si>
    <t>Amplop Dinas Lambang Daerah Berwarna 28 x 40 Cm</t>
  </si>
  <si>
    <t>Amplop Dinas Lambang Daerah Hitam Putih 11 x 23 Cm</t>
  </si>
  <si>
    <t>Amplop Dinas Lambang Daerah Hitam Putih 17 x 28 Cm</t>
  </si>
  <si>
    <t>Amplop Undangan Lambang Daerah Berwarna Kertas Jeruk</t>
  </si>
  <si>
    <t>Amplop Linen Tebal</t>
  </si>
  <si>
    <t>Amplop Samson Tebal</t>
  </si>
  <si>
    <t>Amplop HVS 90 gram</t>
  </si>
  <si>
    <t>Lembar Disposisi NCR</t>
  </si>
  <si>
    <t>buku</t>
  </si>
  <si>
    <t>Kartu Kendali Masuk NCR</t>
  </si>
  <si>
    <t>Kartu Kendali Keluar NCR</t>
  </si>
  <si>
    <t>Cetak Leaflet / Brosur Standar</t>
  </si>
  <si>
    <t>Eksemplar</t>
  </si>
  <si>
    <t>Cetak SPM Standar</t>
  </si>
  <si>
    <t>Cetak Sertifikat Pelatihan Standar</t>
  </si>
  <si>
    <t>Buku Register Akta Catatan Sipil HVS (Woodfee Paper ) 100 gr/m2</t>
  </si>
  <si>
    <t xml:space="preserve">Kutipan Akta Catatan Sipil Watermark </t>
  </si>
  <si>
    <t>Blangko Akta Catatan Sipil CD 60gr, Folio</t>
  </si>
  <si>
    <t>rim</t>
  </si>
  <si>
    <t>Leger Akta Catatan Sipil CD 60gr, A4</t>
  </si>
  <si>
    <t>Formulir Pendaftaran Penduduk (F-1.01 s/d F-1.63) -</t>
  </si>
  <si>
    <t>Buku Register Formulir Surat Pindah Jilid Spiral Plastik</t>
  </si>
  <si>
    <t>Formulir Isian Kartu Keluarga NCR</t>
  </si>
  <si>
    <t>Blangko Kartu Keluarga Pulp dan Cotton, visible fibres biru</t>
  </si>
  <si>
    <t>set</t>
  </si>
  <si>
    <t>Karcis Parkir  Kertas CD Uk. 1/8 Folio isi 100 lembar, 3x cetak</t>
  </si>
  <si>
    <t>Blok</t>
  </si>
  <si>
    <t xml:space="preserve">Karcis Terminal </t>
  </si>
  <si>
    <t xml:space="preserve">Karcis Kesehatan, Rekreasi, Kebersihan dan Rumah Potong Hewan  </t>
  </si>
  <si>
    <t>Blangko SSPD BPHTB Kertas HVS Karbonaise, 5,5 Gram, 1 folio, 5x cetak</t>
  </si>
  <si>
    <t>Blangko SPPT double 6000 lembar/box, double engkel, bolak balik</t>
  </si>
  <si>
    <t>Blangko SPPT single 6000 lembar/box, single engkel</t>
  </si>
  <si>
    <t>Blangko DHKP Kertas A3, 3 ply Karbonaise, 500 set / box</t>
  </si>
  <si>
    <t xml:space="preserve">Blangko surat setoran pajak daerah </t>
  </si>
  <si>
    <t xml:space="preserve">Blangko STTS </t>
  </si>
  <si>
    <t xml:space="preserve">Blangko DPH </t>
  </si>
  <si>
    <t>Blangko SPOP Bolak balik, folio 70 gr</t>
  </si>
  <si>
    <t>Blangko LSPOP Bolak balik, folio 70 gr</t>
  </si>
  <si>
    <t>Blangko pengajuan pendaftaran Satu sisi, folio 70 gr</t>
  </si>
  <si>
    <t>Blangko pengajuan mutasi Satu sisi, folio 70 gr</t>
  </si>
  <si>
    <t>Blangko permohonan pembatalan Satu sisi, folio 70 gr</t>
  </si>
  <si>
    <t xml:space="preserve">Blangko pengajuan pembetulan </t>
  </si>
  <si>
    <t>Blangko surat keterangan desa Satu sisi, folio 70 gr</t>
  </si>
  <si>
    <t xml:space="preserve">Blangko pengajuan keberatan </t>
  </si>
  <si>
    <t xml:space="preserve">Blangko surat kuasa </t>
  </si>
  <si>
    <t xml:space="preserve">Blangko formulir pengurangan </t>
  </si>
  <si>
    <t xml:space="preserve">Blangko permohonan surat keterangan NJOP </t>
  </si>
  <si>
    <t>Blangko pernyataan kepemilikan Satu sisi, folio 70 gr</t>
  </si>
  <si>
    <t>Pamlet Kertas Art Paper 230 gr, full color, uk.32.5 x 47.5 cm</t>
  </si>
  <si>
    <t>Ribbon Fargo HDP Color Ribbon (Part Num.072203)</t>
  </si>
  <si>
    <t xml:space="preserve">Cleaning KIT </t>
  </si>
  <si>
    <t>Cetak Kertas HVs 70 gr Folio Hitam Putih</t>
  </si>
  <si>
    <t>Cetak Soal Ujian Kertas HVS F4 Cetak Bolak Balik</t>
  </si>
  <si>
    <t xml:space="preserve">Cetak Blangko Kartu Kendali </t>
  </si>
  <si>
    <t xml:space="preserve">Cetak Persyaratan Ijin </t>
  </si>
  <si>
    <t xml:space="preserve">Cetak Brosur </t>
  </si>
  <si>
    <t xml:space="preserve">Cetak Spanduk </t>
  </si>
  <si>
    <t xml:space="preserve">Cetak Blanko Ijin (1/2 Folio) </t>
  </si>
  <si>
    <t xml:space="preserve">Cetak Blanko Ijin (1 Folio) </t>
  </si>
  <si>
    <t xml:space="preserve">Cetak Blanko Permohonan </t>
  </si>
  <si>
    <t xml:space="preserve">Cetak Map Ijin </t>
  </si>
  <si>
    <t>Jilid Skripsi 1 Cm</t>
  </si>
  <si>
    <t>Jilid</t>
  </si>
  <si>
    <t>Jilid Skripsi 1 sd 2 cm</t>
  </si>
  <si>
    <t>Jilid Skripsi 2 sd 3 cm</t>
  </si>
  <si>
    <t>Jilid Skripsi 3 sd 4 cm</t>
  </si>
  <si>
    <t>Jilid Skripsi 4 sd 5 cm</t>
  </si>
  <si>
    <t>Jilid Skripsi 5 sd 6 cm</t>
  </si>
  <si>
    <t>Jilid Skripsi 6 sd 7 cm</t>
  </si>
  <si>
    <t>Jilid Skripsi 7 sd 8 cm</t>
  </si>
  <si>
    <t>Jilid Skripsi 8 sd 9 cm</t>
  </si>
  <si>
    <t>Jilid Skripsi 9 sd 10 cm</t>
  </si>
  <si>
    <t>Jilid Skripsi 10 sd 11 cm</t>
  </si>
  <si>
    <t>Jilid Paling Tebal</t>
  </si>
  <si>
    <t xml:space="preserve">Amplop Kop Setda Besar </t>
  </si>
  <si>
    <t>Dus</t>
  </si>
  <si>
    <t xml:space="preserve">Formulir Lembaran Pengantar Surat Isi 200 Lbr </t>
  </si>
  <si>
    <t xml:space="preserve">Formulir Surat Keluar Isi 100 Lembar </t>
  </si>
  <si>
    <t xml:space="preserve">Kartu Ucapan Hari Raya </t>
  </si>
  <si>
    <t xml:space="preserve">Cetak buku register </t>
  </si>
  <si>
    <t xml:space="preserve">Buku register </t>
  </si>
  <si>
    <t xml:space="preserve">Buku kode kegiatan </t>
  </si>
  <si>
    <t xml:space="preserve">Cetak buku RKA/DPA setda </t>
  </si>
  <si>
    <t xml:space="preserve">Cetak blangko cek list </t>
  </si>
  <si>
    <t xml:space="preserve">Blangko format gaji/ model c </t>
  </si>
  <si>
    <t xml:space="preserve">Kitir gaji </t>
  </si>
  <si>
    <t xml:space="preserve">Cetak blangko SPM NCR warna </t>
  </si>
  <si>
    <t xml:space="preserve">Cetak blangko SPM Konsep </t>
  </si>
  <si>
    <t xml:space="preserve">Blangko KIA (Kartu Identitas Anak) </t>
  </si>
  <si>
    <t xml:space="preserve">Jilid Laporan Bulanan </t>
  </si>
  <si>
    <t xml:space="preserve">Jilid Laporan Keuangan </t>
  </si>
  <si>
    <t>TRIPOD SCREEN - LAYAR OHP JORDAN TRIPOD</t>
  </si>
  <si>
    <t>TRIPOD SCREEN - Layar OHO Newmark 72" SSD</t>
  </si>
  <si>
    <t>TRIPOD SCREEN - Layar OHP Newmark 70" GT</t>
  </si>
  <si>
    <t>TRIPOD SCREEN - Layar OHP Newmark 60" GT</t>
  </si>
  <si>
    <t>TRIPOD SCREEN - Layar OHP Newmark 60" STD</t>
  </si>
  <si>
    <t>TRIPOD SCREEN - Layar OHP CONSL Drapper 60x60</t>
  </si>
  <si>
    <t xml:space="preserve">Wall screen 150x150 cm </t>
  </si>
  <si>
    <t>Wall screen 180x180 cm</t>
  </si>
  <si>
    <t>Wall screen 200 x 200 cm</t>
  </si>
  <si>
    <t xml:space="preserve">EWS White Surface 200x200 </t>
  </si>
  <si>
    <t xml:space="preserve">EWS White Surface 250x250 </t>
  </si>
  <si>
    <t xml:space="preserve">EWS White Surface 300x300 </t>
  </si>
  <si>
    <t xml:space="preserve">EWS Detalux 200x200 </t>
  </si>
  <si>
    <t xml:space="preserve">EWS Detalux 250x250 </t>
  </si>
  <si>
    <t xml:space="preserve">EWS Detalux 300x300 </t>
  </si>
  <si>
    <t xml:space="preserve">Fast fold Screen 200x200 </t>
  </si>
  <si>
    <t xml:space="preserve">Fast fold Screen 250x250 </t>
  </si>
  <si>
    <t>Fast fold Screen 300x300</t>
  </si>
  <si>
    <t>Tripod Screen 150x150 cm</t>
  </si>
  <si>
    <t>Tripod Screen 180x180 cm</t>
  </si>
  <si>
    <t>Tripod Screen 200x200 cm</t>
  </si>
  <si>
    <t>Tripod Screen 150x150 cm (indent)</t>
  </si>
  <si>
    <t>Tripod Screen 180x180 cm (indent)</t>
  </si>
  <si>
    <t>PANASONIC  XGA (1024 X 768), 3200 Lumens ANSI, 2.3 KG, LCD Tecnology-PT-LB3</t>
  </si>
  <si>
    <t>UNIT</t>
  </si>
  <si>
    <t>PANASONIC  WXGA (1280 X 800), 3500 Lumens ANSI, 6 Kg, LCD Technology-FW430EA</t>
  </si>
  <si>
    <t>PANASONIC  WXGA (1280 X 800), 2.800 Lumens ANSI, 6 Kg, LCD Technology-PT-AR100EA</t>
  </si>
  <si>
    <t>INFOCUS SVGA (800x600), 3500 Lumens ANSI, 2.4 KG-IN224</t>
  </si>
  <si>
    <t>INFOCUS WXGA (1280x800), 2200 Lumens ANSI, 1.2 KG-IN1112A</t>
  </si>
  <si>
    <t>INFOCUS XGA (1024X768), 2800 Lumens ANSI, 3.2 kg-IN134UST</t>
  </si>
  <si>
    <t>INFOCUS XGA (1024X768), 6000 Lumens ANSI, 8.8 kg-IN5142</t>
  </si>
  <si>
    <t>INFOCUS XGA (1920X1200), 5000 Lumens ANSI, 8.8 kg-IN5145</t>
  </si>
  <si>
    <t>LCD Projector -XGA 6000 Lumen ANSI</t>
  </si>
  <si>
    <t>LCD Projector -XGA 5000 Lumen ANSI</t>
  </si>
  <si>
    <t>LCD Projector -WUXGA 4800 Lumen ANSI</t>
  </si>
  <si>
    <t>LCD Projector-WXGA 4000 Lumen ANSI</t>
  </si>
  <si>
    <t>Layar Proyektor Fast Fold-Front &amp; Rear 100" (150x200 cm)</t>
  </si>
  <si>
    <t>Layar Proyektor Fast Fold-Front &amp; Rear 120" (173x234 cm)</t>
  </si>
  <si>
    <t>Layar Proyektor Fast Fold-Front &amp; Rear 150" (230x305 cm)</t>
  </si>
  <si>
    <t>Layar Proyektor Fast Fold-Front &amp; Rear 180" (274x366 cm)</t>
  </si>
  <si>
    <t>Layar Proyektor Fast Fold-Front &amp; Rear 200" (310x415 cm)</t>
  </si>
  <si>
    <t>Layar Proyektor Fast Fold-Front &amp; Rear 300" (480x640 cm)</t>
  </si>
  <si>
    <t>BENQ  Projector [MX525]-BENQ  Projector [MX525], Sistem Projector DLP technology
Resolusi Native XGA (1024 ª 768)</t>
  </si>
  <si>
    <t>BENQ  Projector [W1210ST]-BENQ  Projector [W1210ST], Sistem Projector DLP technology
Resolusi Native XGA (1024 768)</t>
  </si>
  <si>
    <t xml:space="preserve">BENQ Projector [TH670]-Sistem Projector DLP tecnology </t>
  </si>
  <si>
    <t>EPSON  EH­TW5200 [V11H561052]-Sistem Projector RGB liquid crystal shutter projection  system Resolusi Native 1080p</t>
  </si>
  <si>
    <t>EPSON EH­TW570 , [44103103 -AGT-000445598] -Sistem Projector RGB liquid crystal shutter projection system (3LCD)Resolusi Native 1080p (1920 x 1080)</t>
  </si>
  <si>
    <t xml:space="preserve">EPSON EH­TW8200 [V11H585052]-Sistem Projector RGB liquid crystal shutter projection system (3LCD) </t>
  </si>
  <si>
    <t>EPSON EH-TW 8300 [44103103-AGT-000445596] Sistem Projector RGB liquid crystal shutter projection system (3LCD)-Sistem Projector RGB liquid crystal shutter projection  system (3LCD)</t>
  </si>
  <si>
    <t>INFOCUS  Projector [IN3136a]-Sistem Projector DLP Technology Resolusi Native WXGA (1280 x 800)</t>
  </si>
  <si>
    <t xml:space="preserve">INFOCUS Projector [IN8606HD]
-Sistem Projector DLP Technology </t>
  </si>
  <si>
    <t>INFOCUS Projector [IN124STa]
-Sistem Projector DLP Technology</t>
  </si>
  <si>
    <t>NEC  Proyektor M271X ­ Putih-Native Resolution : XGA (1024x768)   Brightness : (up to) 2700 ANSI lumen</t>
  </si>
  <si>
    <t>OPTOMA Projector [EH­501]-Sistem Projector DLP Technology Resolusi Native 1080p (1920 x 1080)</t>
  </si>
  <si>
    <t>OPTOMA  Projector [HD25]-Sistem Projector Single­chip DLP Technology Resolusi Native HD 1920 x 1080</t>
  </si>
  <si>
    <t>BENQ  Projector [MH741]-</t>
  </si>
  <si>
    <t xml:space="preserve">BENQ Projector [MS524]-Sistem Projector DLP Technology Resolusi Native SVGA(800 x 600) </t>
  </si>
  <si>
    <t xml:space="preserve">BENQ Projector [MW526]-Sistem Projector DLP Technology Resolusi Native WXGA(1280 x 800) </t>
  </si>
  <si>
    <t xml:space="preserve">BENQ  Projector [MW705]-Sistem Projector DLP Technology Resolusi Native WXGA(1280 x 800) </t>
  </si>
  <si>
    <t xml:space="preserve">BENQ  projector [MX602]-Sistem Projector DLP Technology Resolusi Native XGA </t>
  </si>
  <si>
    <t xml:space="preserve">BENQ  projector [TH682ST]-Sistem Projector DLP Technology Resolusi Native XGA </t>
  </si>
  <si>
    <t xml:space="preserve">BENQ  projector [MS506P]-Sistem Projector DLP Technology Resolusi Native XGA </t>
  </si>
  <si>
    <t xml:space="preserve">BENQ  projector [MX528]-Sistem Projector DLP Technology Resolusi Native XGA </t>
  </si>
  <si>
    <t>BENQ  projector [MX­507]-Sistem Projector DLP TechnologyResolusi Native XGA (1024x768)</t>
  </si>
  <si>
    <t>BENQ  Projector [MX823ST]-Sistem Projector DLP Technology</t>
  </si>
  <si>
    <t>EPSON  Projector [EB­1960], Sistem Projector 3LCD Technology
Resolusi Native XGA (1024 x 768)-Sistem Projector DLP Technology</t>
  </si>
  <si>
    <t>EPSON  Projector [EB­1985WU]-Sistem Projector 3LCD Technology Resolusi Native WUXGA (1920 x 1200)</t>
  </si>
  <si>
    <t>HITACHI Projector [CP­X4041WN] + Wifi- Sistem Projector 3LCD Technology
Resolusi Native XGA (1024 × 768)</t>
  </si>
  <si>
    <t>INFOCUS  Projector [IN220]-Sistem Projector DLP Technology
Resolusi Native SVGA (800x600)</t>
  </si>
  <si>
    <t>INFOCUS  Projector [IN126STa]-Sistem Projector DLP Technology WXGA (1280X800)</t>
  </si>
  <si>
    <t>INFOCUS  Projector [IN126]-Sistem Projector DLP Technology WXGA (1024X768)</t>
  </si>
  <si>
    <t>INFOCUS  Projector [IN114X]-Sistem Projector DLP Technology WXGA (1024X768)</t>
  </si>
  <si>
    <t>INFOCUS  Projector [IN124a]-Sistem Projector DLP Technology WXGA (1024X768)</t>
  </si>
  <si>
    <t>INFOCUS Projector [IN5144]-Sistem Projector 3 LCD Technology
Resolusi Native WXGA (1280 x 800)</t>
  </si>
  <si>
    <t xml:space="preserve">PANASONIC PT -RW 330-PANASONIC PT -RW 330 EA 3500 Lumens WXGA Projector </t>
  </si>
  <si>
    <t>SONY [VLP-CW276]-Sistem Projector 5100 Lumens Basic Instalation Projector</t>
  </si>
  <si>
    <t>NEC  Projector [M420XG]-Sistem Projector 3LCD Technology
Resolusi Native XGA (1024 x 768)</t>
  </si>
  <si>
    <t>NEC  Projector [P501XG]-Sistem Projector 3LCD Technology
Resolusi Native XGA (1024 x 768)</t>
  </si>
  <si>
    <t>PANASONIC  Projector [PT­VX600]-Sistem Projector LCD Technology
Resolusi Native 1,024 × 768 pixels</t>
  </si>
  <si>
    <t xml:space="preserve">PANASONIC  Proyektor [VX600A]-Sistem Projector LCD Technology
</t>
  </si>
  <si>
    <t>CASIO  Projector XJ­F10X, Sistem Projector DLP Technology
Resolusi Native XGA (1024 x 768)-CASIO  Projector XJ­F10X, Sistem Projector DLP Technology
Resolusi Native XGA (1024 x 768)</t>
  </si>
  <si>
    <t>CASIO  Projector XJ­V2-Sistem Projector DLP Technology
Resolusi Native XGA (1024 x 768)</t>
  </si>
  <si>
    <t>EPSON  EB­1940W [V11H474052]-Sistem Projector 3LCD Technology
Resolusi Native WXGA (1280 x 800)</t>
  </si>
  <si>
    <t>EPSON  EB­1955 [V11H490052]-Sistem Projector 3LCD
Resolusi Native XGA</t>
  </si>
  <si>
    <t>EPSON  EB­1965 [V11H470052]-Sistem Projector 3LCD Technology
Resolusi Native XGA (1024 x 768)</t>
  </si>
  <si>
    <t>EPSON  Projector [EB­1940W]-EPSON  Projector [EB­1940W], Sistem Projector 3LCD Technology, RGB liquid crystal shutter Resolusi Native WXGA (1280 x 800)</t>
  </si>
  <si>
    <t>EPSON  Projector [EH­TW570]-Sistem Projector 3LCD Technology
Resolusi Native WXGA (1280 x 800),</t>
  </si>
  <si>
    <t>HITACHI  Projector [CP­EX301N]-Sistem Projector 3LCD Technology
Part Number CP­EX301N
Resolusi Native XGA (1024 x 768)</t>
  </si>
  <si>
    <t>HITACHI  Projector [CP­X3041WN]-Sistem Projector 3LCD Technology
Resolusi Native XGA (1024 x 768)</t>
  </si>
  <si>
    <t>HITACHI  Projector [CP­X8150]-Sistem Projector 3LCD Technology + + include  LENS SL­702
Resolusi Native XGA (1024 x 768)</t>
  </si>
  <si>
    <t>HITACHI  Projector [CP­X8160]-Sistem Projector 3LCD Technology + include LENS ML­703
Resolusi Native XGA 1024 x 768 resolution</t>
  </si>
  <si>
    <t>INFOCUS  Projector [IN1116]-Sistem Projector DLP
Resolusi Native WXGA (1280 x 800)</t>
  </si>
  <si>
    <t>NEC  [M403WG] 4000 ANSI WXGA DLP-
Projector, Resolution 1,280 800 (WXGA)</t>
  </si>
  <si>
    <t>NEC  Projector [VE280G]-Sistem Projector DLP Technology
Resolusi Native SVGA (800 x 600)</t>
  </si>
  <si>
    <t xml:space="preserve">PANASONIC  (VX600A) 5500 ANSI
Lumens XGA Projector-5500 ANSI
</t>
  </si>
  <si>
    <t>PANASONIC Projector [PT­LB280]-Sistem Projector LCD Technology
Resolusi Native 1024 x 768</t>
  </si>
  <si>
    <t>PANASONIC  Projector [PT­VW535N]-Sistem Projector LCD
Resolusi Native 1280x800 True WXGA</t>
  </si>
  <si>
    <t>PANASONIC  Projector [PT­VX425NZ]-Sistem Projector LCD
Resolusi Native XGA</t>
  </si>
  <si>
    <t>PANASONIC  Projector [PT­VX500]-Sistem Projector LCD Technology
Resolusi Native XGA (1024 x 768)</t>
  </si>
  <si>
    <t>PANASONIC PT­DX610 -DLP Projector, Resolusi Native 1024 x 768 Native Resolution
Display Technology DLP Display Technology</t>
  </si>
  <si>
    <t>PHILIPS  Projector [HDP1550]-Sistem Projector DLP Technology
Ultra Short Throw Lens
Resolusi Native WXGA (1280 x 800),</t>
  </si>
  <si>
    <t>RICOH  Projector [PJWX4141]-Sistem Projector DLP Technology
Resolusi Native WxVGA (800 x 600)</t>
  </si>
  <si>
    <t>VIEWSONIC  Projector [PJD5151]-Resolusi Native SVGA (800 x 600)
Brightness 3300 Lumens</t>
  </si>
  <si>
    <t>VIEWSONIC Projector [PJD5553LWS]-Resolusi Native WXGA ( 1280 X 800 )
Brightness 22.000 : 2</t>
  </si>
  <si>
    <t>VIEWSONIC  Projector
[PJD6352+WPG300]-Sistem Projector DLP
Resolusi Native XGA ( 1024 X 768 )</t>
  </si>
  <si>
    <t>VIEWSONIC  Projector [PJD7822HDL +
PGD350]-Sistem Projector DLP
Resolusi Native FULL HD ( 1920 X 1080 )</t>
  </si>
  <si>
    <t xml:space="preserve">BRITE Handy  80-screen projector Pull Up Floor </t>
  </si>
  <si>
    <t>BRITE HAN 80 F-Screen portable floor</t>
  </si>
  <si>
    <t>BRITE TRIPOD-</t>
  </si>
  <si>
    <t>BRITE Floor Table-</t>
  </si>
  <si>
    <t>ALPHA Motorized &amp; Remote 70"-</t>
  </si>
  <si>
    <t>ALPHA Motorized &amp; Remote 84"-</t>
  </si>
  <si>
    <t>BRITE Motorized 84"-</t>
  </si>
  <si>
    <t>ALPHA Motorized &amp; Remote 96"-</t>
  </si>
  <si>
    <t>ALPHA Motorized &amp; Remote 120"-</t>
  </si>
  <si>
    <t>Projector Infocus Lite III-</t>
  </si>
  <si>
    <t>Projector Connector WiPG-1000-</t>
  </si>
  <si>
    <t>Interactive Unit ELPIU01-</t>
  </si>
  <si>
    <t>Projector Connector WiPG-1500-</t>
  </si>
  <si>
    <t>EPSON  ELPAP07 [V12H418P15]-</t>
  </si>
  <si>
    <t>EPSON  ELPAP09 [V12H005M09]-</t>
  </si>
  <si>
    <t>INFOCUS  Liteshow III (Module Wireless)
[INLITESHOW3]-</t>
  </si>
  <si>
    <t>INFINITER  Laser Pointer [LR 12GR]-</t>
  </si>
  <si>
    <t>INFINITER  Laser Pointer [LR 22 R]-</t>
  </si>
  <si>
    <t>INFINITER  Laser Pointer 100-</t>
  </si>
  <si>
    <t>LOGITECH  R 800 Professional Presenter
[910­001358]-</t>
  </si>
  <si>
    <t>LOGITECH  Wireless Presenter R400
[910001361]-</t>
  </si>
  <si>
    <t>MAXTOR  Wireless Presenter [LR­12R]-</t>
  </si>
  <si>
    <t>TARGUS  Presenter Remote With Laser
[AMP13AP]</t>
  </si>
  <si>
    <t>TARGUS Wireless Presenter [AMP17AP]</t>
  </si>
  <si>
    <t>Laser Pointer Infiniter 100</t>
  </si>
  <si>
    <t>Laser Pointer Infiniter LR 14</t>
  </si>
  <si>
    <t>Laser Pointer Infiniter  LG12GR Pro</t>
  </si>
  <si>
    <t>Philips ( SBCMD 150)-Dinamic Microphone, Uni Directional, 3.5 - 6.3mm Jack Mono</t>
  </si>
  <si>
    <t>Samson (R215)-Microphone Dinamic, Cardioid, 80Hz-12KHz Frequency</t>
  </si>
  <si>
    <t>Philips ( SBCMD 650)-Dinamic Microphone,Super Cardiod, 3.5 - 6.3mm Jack Mono</t>
  </si>
  <si>
    <t>Samson (Q2U)-Microphone Dinamic, Cardioid, 50Hz-15KHz Frequency</t>
  </si>
  <si>
    <t>Samson CS Series-Microphone Dinamic, Super Cardioid, 50Hz-18KHz Frequency</t>
  </si>
  <si>
    <t>JST Capsule (NX9)-Microphone Electret Condensor, Cardioid, 60Hz-1800Hz Frequency</t>
  </si>
  <si>
    <t>Audio Technica ( ATM610)-Microphone Dinamic, Hyber Cardioid, 490Hz-16KHz Frequency</t>
  </si>
  <si>
    <t>Audio Technica ( AE4100)-Microphone Dinamic, Cardioid, 90Hz-18KHz Frequency</t>
  </si>
  <si>
    <t>CANON EOS 600D Kit3</t>
  </si>
  <si>
    <t>CANON EOS 700D Kit1</t>
  </si>
  <si>
    <t>CANON Powershot SX50HS</t>
  </si>
  <si>
    <t>CANON Powershot N100</t>
  </si>
  <si>
    <t>NIKON D7200 Kit VR 51 AF</t>
  </si>
  <si>
    <t xml:space="preserve">FUJIFILM X-M1 Kit </t>
  </si>
  <si>
    <t>GOPRO HERO4 Silver Edition</t>
  </si>
  <si>
    <t>NIKON D3300 Kit VR 24MP with 5 fps</t>
  </si>
  <si>
    <t>Camera Cannon-</t>
  </si>
  <si>
    <t>Camera Digital-</t>
  </si>
  <si>
    <t>Camera Instant/Polaroid-FUJIFILM  Instax 50 Piano ­ Black</t>
  </si>
  <si>
    <t>Camera Instant/Polaroid-FUJIFILM  Instax Mini 8 ­ Black</t>
  </si>
  <si>
    <t>Camera Instant/Polaroid-FUJIFILM  Instax Mini 25 ­ White</t>
  </si>
  <si>
    <t>Camera Instant/Polaroid-FUJIFILM  Instax Mini 70 ­ Blue</t>
  </si>
  <si>
    <t>Camera Instant/Polaroid-FUJIFILM  Instax Neo 90 ­ Black</t>
  </si>
  <si>
    <t>Camera Instant/Polaroid-POLAROID  Cube Camera ­ Black</t>
  </si>
  <si>
    <t>Camera Mirrorless-CANON  EOS M10 Double Kit2 ­ White</t>
  </si>
  <si>
    <t>Camera Mirrorless-FUJIFILM  Digital Camera X­T10 Body
Only ­ Black</t>
  </si>
  <si>
    <t>Camera Mirrorless-FUJIFILM  Digital Camera X­T10 Kit1 ­
Black</t>
  </si>
  <si>
    <t>Camera Mirrorless-FUJIFILM  Digital Camera X­T10 Kit3 ­
Black</t>
  </si>
  <si>
    <t>Camera Mirrorless-FUJIFILM  X­A2 Kit1 ­ White</t>
  </si>
  <si>
    <t>Camera Mirrorless-FUJIFILM  X­T1 Body ­ Graphite Silver
Edition</t>
  </si>
  <si>
    <t>Camera Mirrorless-FUJIFILM X­T1 Kit1 ­ Black</t>
  </si>
  <si>
    <t>Camera Mirrorless-FUJIFILM  X­T1 Kit2 ­ Black</t>
  </si>
  <si>
    <t>Camera Mirrorless-NIKON  1 J5 Mirrorless Digital Camera
Kit1 ­ Black</t>
  </si>
  <si>
    <t>Camera Mirrorless-OLYMPUS  OM­D E­M10 Kit ­ Black</t>
  </si>
  <si>
    <t>Camera Mirrorless-PANASONIC  Lumix DMC­GH4GC Body
Only ­ Black</t>
  </si>
  <si>
    <t>Camera Mirrorless-PANASONIC  Lumix G Compact System
Camera [DMC­G7K] ­ Black</t>
  </si>
  <si>
    <t>Camera Mirrorless-PANASONIC  Lumix G Mirrorless Camera
[DMC­GF8] ­ Black</t>
  </si>
  <si>
    <t>Camera Mirrorless-PANASONIC  Lumix G Mirrorless DMC­
GX8 Body Only ­ Black</t>
  </si>
  <si>
    <t>Camera Mirrorless-PENTAX  Mirrorless Digital Camera Q7
Double Kit ­ Black</t>
  </si>
  <si>
    <t>Camera Mirrorless-PENTAX  Mirrorless Digital Camera Q7
Kit1 ­ Black</t>
  </si>
  <si>
    <t>Camera Mirrorless-SONY  Mirrorless Digital Camera A7 II
Kit1</t>
  </si>
  <si>
    <t>Camera Mirrorless-SONY  Mirrorless Digital Camera Alpha
a7 Body Only</t>
  </si>
  <si>
    <t>Camera Mirrorless-SONY  Mirrorless Digital Camera Alpha
a7 Kit</t>
  </si>
  <si>
    <t>Camera Mirrorless-SONY  Mirrorless Digital Camera Alpha
a7R Body Only</t>
  </si>
  <si>
    <t>Camera Mirrorless-SONY  Mirrorless Digital Camera Alpha
a7R II Body</t>
  </si>
  <si>
    <t>Camera Instant/Polaroid-FUJIFILM Instax Mini 8 ­ Black</t>
  </si>
  <si>
    <t>Camera Pocket/Point &amp; Shot-CANON  Digital Camera EOS M10 With
EF­M15­45mm/22mm ­ White</t>
  </si>
  <si>
    <t>Camera Pocket/Point &amp; Shot-CANON  Digital Camera IXUS 180 Black</t>
  </si>
  <si>
    <t>Camera Pocket/Point &amp; Shot-CANON IXUS 180 [IXUS180BL] ­ Blue</t>
  </si>
  <si>
    <t>Camera Pocket/Point &amp; Shot-CANON  PowerShot G3X [PS­G3X]</t>
  </si>
  <si>
    <t>Camera Pocket/Point &amp; Shot-CANON  PowerShot G5X [PS­G5X</t>
  </si>
  <si>
    <t>Camera Pocket/Point &amp; Shot-CANON  PowerShot G7X  [PS­G7X]</t>
  </si>
  <si>
    <t>Camera Pocket/Point &amp; Shot-CANON  Powershot G9X ­ Black</t>
  </si>
  <si>
    <t>Camera Pocket/Point &amp; Shot-CANON  PowerShot SX60 HS</t>
  </si>
  <si>
    <t>Camera Pocket/Point &amp; Shot-CANON  PowerShot SX610 HS ­ Black</t>
  </si>
  <si>
    <t>Camera Pocket/Point &amp; Shot-CANON  PowerShot SX610 HS  [PS­SX610BK] ­ Black</t>
  </si>
  <si>
    <t>Camera Pocket/Point &amp; Shot-FUJIFILM  Digital Camera X70 ­  Black</t>
  </si>
  <si>
    <t>Camera Pocket/Point &amp; Shot-NIKON  Coolpix A300 ­ Black</t>
  </si>
  <si>
    <t>Camera Pocket/Point &amp; Shot-NIKON  COOLPIX S3700 ­ Black</t>
  </si>
  <si>
    <t>Camera Pocket/Point &amp; Shot-NIKON  COOLPIX S7000 ­ Black</t>
  </si>
  <si>
    <t>Camera Pocket/Point &amp; Shot-NIKON  Digital Camera Coolpix A10­Silver</t>
  </si>
  <si>
    <t>Camera Pocket/Point &amp; Shot-SONY  Cybershot DSC­RX1R ­ Black</t>
  </si>
  <si>
    <t>Camera Pocket/Point &amp; Shot-SONY  Cybershot DSC­RX1RM2 ­ Black</t>
  </si>
  <si>
    <t>Camera Pocket/Point &amp; Shot-SONY  Cybershot DSC­RX100  IV</t>
  </si>
  <si>
    <t>Camera Pocket/Point &amp; Shot-SONY  Digital Lensa Camera  [DSC­QX10]</t>
  </si>
  <si>
    <t>Camera Prosumer-CANON  PowerShot G1X Mark II</t>
  </si>
  <si>
    <t>Camera Prosumer-CANON  PowerShot SX420 ­ Black</t>
  </si>
  <si>
    <t>Camera Prosumer-FUJIFILM  Digital Camera X30 ­ Black</t>
  </si>
  <si>
    <t>Camera Prosumer-FUJIFILM  X100T ­ Black</t>
  </si>
  <si>
    <t>Camera Prosumer-FUJIFILM X100T ­ Silver</t>
  </si>
  <si>
    <t>Camera Prosumer-NIKON  Digital Camera Coolpix P900 ­
Black</t>
  </si>
  <si>
    <t>Camera Prosumer-SONY  Cybershot DSC­H400 ­ Black</t>
  </si>
  <si>
    <t>Camera Prosumer-SONY  Digital Camera E­mount ILCE­
3500J</t>
  </si>
  <si>
    <t>Camera SLR-CANON  Camera EOS 5DS R
[EOS5DSR]</t>
  </si>
  <si>
    <t>Camera SLR-CANON  Digital EOS 1DX Mark II
[EOS1DXMKII]</t>
  </si>
  <si>
    <t>Camera SLR-CANON Digital EOS 1DX Mark II</t>
  </si>
  <si>
    <t>Camera SLR-CANON  Digital EOS 5D mark III
[EOS5DMKIII]</t>
  </si>
  <si>
    <t>Camera SLR-CANON  Digital EOS 5D mark III Kit1
[EOS5DMKIIIL70]</t>
  </si>
  <si>
    <t>Camera SLR-CANON  Digital EOS 5D Mark III Kit2
[EOS5DMKIIIL]</t>
  </si>
  <si>
    <t>Camera SLR-CANON  Digital EOS 5DS</t>
  </si>
  <si>
    <t>Camera SLR-CANON  Digital EOS 6D
[EOS6DL105STM]</t>
  </si>
  <si>
    <t>Camera SLR-CANON  Digital EOS 6D with lens 24­
105mm L N [EOS6DL105N]</t>
  </si>
  <si>
    <t>Camera SLR-CANON  Digital EOS 7D Mk II with lens
15­85 IS USM [EOS7DIIL85]</t>
  </si>
  <si>
    <t>Camera SLR-CANON  Digital EOS 7D Mk II with lens
18­135 IS STM [EOS7DIIL135]</t>
  </si>
  <si>
    <t>Camera SLR-CANON  Digital EOS 70D w/ lens 18­
200mm IS Wifi [EOS70DL200W]</t>
  </si>
  <si>
    <t>Camera SLR-CANON  Digital EOS 80D w/ lens 18­
135mm IS USM Wifi [EOS80DL135]</t>
  </si>
  <si>
    <t>Camera SLR-CANON  Digital EOS 750D w/ lens 18­
55mm STM Wifi [EOS750DL]</t>
  </si>
  <si>
    <t>Camera SLR-CANON  Digital EOS 760D w/ lens 18­
135mm STM Wifi [EOS760DL135]</t>
  </si>
  <si>
    <t>Camera SLR-CANON  EOS 5D Mark III Kit</t>
  </si>
  <si>
    <t>Camera SLR-CANON EOS 5D Mark III Kit2</t>
  </si>
  <si>
    <t>Camera SLR-CANON  EOS 6D Kit1</t>
  </si>
  <si>
    <t>Camera SLR-CANON  EOS 6D Kit2 ­ Non Wi­Fi</t>
  </si>
  <si>
    <t>Camera SLR-CANON  EOS 6D Kit3</t>
  </si>
  <si>
    <t>Camera SLR-CANON  EOS 7D Mark II Kit1</t>
  </si>
  <si>
    <t>Camera SLR-CANON EOS 70D Kit1</t>
  </si>
  <si>
    <t>Camera SLR-Spesifikasi:  Resolusi Gambar 20.2 Megapixels
Sensor CMOS, 22.5 x 15 mm
Image Processor DIGIC 5+
Dust Reduction System Yes
Ukuran Gambar 5472 x 3648 @ 3:2</t>
  </si>
  <si>
    <t>Camera SLR-CANON  EOS 700D With Lens 18­55 IS
STM</t>
  </si>
  <si>
    <t>Camera SLR-CANON  EOS 1200D DSLR Camera With
Lens 18­55 IS II</t>
  </si>
  <si>
    <t>Camera SLR-CANON  EOS M3 Black EF­M18­
55mm/55­200mm [EOSM3­B2]</t>
  </si>
  <si>
    <t>Camera SLR-CANON  EOS M10 Black EF­M15­45mm
[EOSM10­B1]</t>
  </si>
  <si>
    <t>Camera SLR-NIKON  D3300 Kit VR ­ Black</t>
  </si>
  <si>
    <t>GOPRO  HERO+ LCD, -Effective Sensor Resolution 8 Megapixel</t>
  </si>
  <si>
    <t>GOPRO HERO4 + LCD -12 Megapixel, Camera : 12 MP</t>
  </si>
  <si>
    <t>GOPRO  HERO4 Session ­ Black, -Effective Sensor Resolution 8 Megapixel</t>
  </si>
  <si>
    <t>PANASONIC  4K Ultra HD -Camcorder
[HC­VX980] ­ Black</t>
  </si>
  <si>
    <t>PANASONIC  4K Ultra HD Camcorder
[HC­WXF990] ­ Black,- Optical Sensor Size and Type Main Camera : 1/2.3­inch BSI MOS Sensor
Sub Camera : 1/4­inch MOS Sensor</t>
  </si>
  <si>
    <t>PANASONIC  Camcorder HC­W570GC 
White,- Optical Sensor Size and Type 1x 2.51 Megapixel 1/5.8 MOS Sensor</t>
  </si>
  <si>
    <t>PANASONIC  Camcorder HDC­MDH2 ­
Black,- Optical Zoom 21x
Digital Zoom 60 x / 1500 
Filter Size Diameter 49mm
Focal Length 2.82 ­ 59.2 mm</t>
  </si>
  <si>
    <t>PANASONIC  Camcorder VX980 [HC­
VX980GC­K], -Optical Zoom 20x
Digital Zoom 60x / 1500x </t>
  </si>
  <si>
    <t>PANASONIC  Camcorder X1000 [HC­
X1000GC­K], -Optical Zoom 20x
Digital Zoom 2x/5x/10x
Focal Length 4.08 ― 81.6 mm</t>
  </si>
  <si>
    <t>PANASONIC  Full HD Camcorder [HC­
V770], -Optical Zoom 20x Optical Zoom
Digital Zoom 60x / 1500x </t>
  </si>
  <si>
    <t>PANASONIC  HC­X1000, -Optical Zoom 18.47 Megapixel
Filter Size 4.08 ­ 81.6 mm</t>
  </si>
  <si>
    <t>PANASONIC  HD Camcorder [HC­V380], -Optical Zoom 50x
Digital Zoom 150x / 3000x</t>
  </si>
  <si>
    <t>SONY Action Cam [HDR­AS50], -Min. Illumination 6 lux (1/30 Shutter Speed)
Shutter Speed 1/30 ­ 1/10,000 (30fps)</t>
  </si>
  <si>
    <t>SONY  Action Cam AS200VR ­ White, -Dimensions (WHD) 24.2 x 46.5 x 81.5 mm (including supplied battery)</t>
  </si>
  <si>
    <t>SONY  Camcorder HD HDR­CX405-</t>
  </si>
  <si>
    <t>SONY  Camcorder PXW­X180 ­ Black-</t>
  </si>
  <si>
    <t>SONY  Handycam 4K FDR­AX40 ­ Black, -Effective Sensor Resolution 8 Megapixels, Optical Zoom 20x Optical Zoom
Digital Zoom 250x Digital Zoom</t>
  </si>
  <si>
    <t>SONY  Handycam 4K FDR­AXP55 ­ Black, -Effective Sensor Resolution 8 Megapixels
Optical Zoom 20x Optical Zoom
Digital Zoom 250x Digital Zoom</t>
  </si>
  <si>
    <t>SONY  PMW­350K, -Effective Sensor Resolution 921,000 Pixels
Optical Zoom 16x</t>
  </si>
  <si>
    <t>SONY  Professional Camcorder HXR­NX1, -Optical Sensor Size and Type 3­chips 1/2.8" Exmor CMOS Sensor
Effective Sensor Resolution 2.07 Megapixels</t>
  </si>
  <si>
    <t>SONY  Professional Camcorder NXCAM
[HXR­NX100], - Optical Sensor Size and Type Single 1" Exmor R CMOS Sensor</t>
  </si>
  <si>
    <t>Camcorder Toshiba Full HD Camileo P100-</t>
  </si>
  <si>
    <t>Toshiba Camileo X480-</t>
  </si>
  <si>
    <t>Panasonic Camcorder HDC-MDH2-</t>
  </si>
  <si>
    <t>Panasonic AVCCAM AG-HMC82EN- Camera Only</t>
  </si>
  <si>
    <t>Sony HXR-NX5P-</t>
  </si>
  <si>
    <t>Kain Keki Kualitas Atas</t>
  </si>
  <si>
    <t>Meter</t>
  </si>
  <si>
    <t>Kain Keki Kualitas Sedang</t>
  </si>
  <si>
    <t>Kain Keki Kualitas Bawah</t>
  </si>
  <si>
    <t>Kain Hansip Kualitas Atas</t>
  </si>
  <si>
    <t>Kain Hansip Kualitas Sedang</t>
  </si>
  <si>
    <t>Kain Hansip Kualitas Bawah</t>
  </si>
  <si>
    <t>Kain Endek Sutra Asli</t>
  </si>
  <si>
    <t>Potong</t>
  </si>
  <si>
    <t>Kain Endek 50% Sutra</t>
  </si>
  <si>
    <t>Kain Endek Motif Khusus</t>
  </si>
  <si>
    <t>Kain Endek 100% Cotton</t>
  </si>
  <si>
    <t>Kain Endek CSM</t>
  </si>
  <si>
    <t>Kain Endek CSM/gm</t>
  </si>
  <si>
    <t>Kain Endek Biasa</t>
  </si>
  <si>
    <t>Kain Wool Kualitas Atas</t>
  </si>
  <si>
    <t>Kain Wool Kualitas Sedang</t>
  </si>
  <si>
    <t>Kain Wool Kualitas Bawah</t>
  </si>
  <si>
    <t>Kain Korpri</t>
  </si>
  <si>
    <t>Lencana Korpri</t>
  </si>
  <si>
    <t>Topi Korpri Bordir-Laken</t>
  </si>
  <si>
    <t>Topi Korpri Sablon Bludru</t>
  </si>
  <si>
    <t>Topi Korpri Wool</t>
  </si>
  <si>
    <t>Topi Korpri Biasa</t>
  </si>
  <si>
    <t>Ikat Pinggang Korpri Halus</t>
  </si>
  <si>
    <t>Ikat Pinggang Korpri Biasa</t>
  </si>
  <si>
    <t>Topi Keki Halus</t>
  </si>
  <si>
    <t>Topi Keki Biasa</t>
  </si>
  <si>
    <t>Atribut Tanda Kepangkatan</t>
  </si>
  <si>
    <t>Atribut Tanda Kemahiran</t>
  </si>
  <si>
    <t>Topi Hansip Halus</t>
  </si>
  <si>
    <t>Topi Hansip Biasa</t>
  </si>
  <si>
    <t>Ikat Pinggang Hansip Halus</t>
  </si>
  <si>
    <t>Ikat Pinggang Hansip Biasa</t>
  </si>
  <si>
    <t>Ikat Pinggang Kulit Asli</t>
  </si>
  <si>
    <t>Ikat Pinggang Kulit Biasa</t>
  </si>
  <si>
    <t>Papan Nama Halus</t>
  </si>
  <si>
    <t>Papan Nama Biasa</t>
  </si>
  <si>
    <t>Celana Olahraga Diadora</t>
  </si>
  <si>
    <t>Celana Olahraga Lotto</t>
  </si>
  <si>
    <t>Baju Olahraga Katun Tebal</t>
  </si>
  <si>
    <t>Baju Olahraga Lakos Katun</t>
  </si>
  <si>
    <t>Baju Olahraga Katun Tipis</t>
  </si>
  <si>
    <t>Baju Olahraga TC</t>
  </si>
  <si>
    <t>Baju Olahraga Lakos TC</t>
  </si>
  <si>
    <t xml:space="preserve">Patung Singa Ambara Raja </t>
  </si>
  <si>
    <t>Baju Kaos Berkerah Kuaitas I</t>
  </si>
  <si>
    <t>Baju Kaos Polo Katun Katun, Kualitas Super</t>
  </si>
  <si>
    <t>Topi Lapangan Kualitas Super</t>
  </si>
  <si>
    <t>Topi Lapangan Kualitas Biasa</t>
  </si>
  <si>
    <t xml:space="preserve">Tas Kerja </t>
  </si>
  <si>
    <t>Pakaian Kerja Lapangan Stel, Bahan Katun</t>
  </si>
  <si>
    <t>Stel</t>
  </si>
  <si>
    <t>Pakaian (PSR ) Stel, Bahan Katun</t>
  </si>
  <si>
    <t>Leogaren Type 815</t>
  </si>
  <si>
    <t>Pasang</t>
  </si>
  <si>
    <t>Bryant Type 7706</t>
  </si>
  <si>
    <t>Leonardo Type DO 5922</t>
  </si>
  <si>
    <t>Sepatu Jogging Pricces</t>
  </si>
  <si>
    <t>Sepatu Jogging Eagle</t>
  </si>
  <si>
    <t>Sepatu Tennis Pricces</t>
  </si>
  <si>
    <t>Sepatu Tennis Eagle</t>
  </si>
  <si>
    <t>Sepatu Soccer (Sepak Bola) Speak</t>
  </si>
  <si>
    <t>Sepatu Soccer (Sepak Bola) Pricces</t>
  </si>
  <si>
    <t>Sepatu Fashion Jogging Pricces</t>
  </si>
  <si>
    <t>Sepatu Fashion Jogging Eagle</t>
  </si>
  <si>
    <t>Sepatu Running Eagle</t>
  </si>
  <si>
    <t>Sepatu Jogger Casual Jun Joker</t>
  </si>
  <si>
    <t>Sepatu Jogger Casual Pakalolo</t>
  </si>
  <si>
    <t>Sepatu Volley/Badminton Eagle</t>
  </si>
  <si>
    <t>Sepatu Taekwondo Eagle</t>
  </si>
  <si>
    <t>Sepatu Taekwondo Speak</t>
  </si>
  <si>
    <t>Kain Putih</t>
  </si>
  <si>
    <t>Kain Kuning</t>
  </si>
  <si>
    <t>Kain Prada</t>
  </si>
  <si>
    <t>Kain Poleng Hitam Putih</t>
  </si>
  <si>
    <t>Belanja Bahan Kelengkapan Upacara</t>
  </si>
  <si>
    <t>1 Paket</t>
  </si>
  <si>
    <t>Wastre dan Tedung</t>
  </si>
  <si>
    <t>1 paket</t>
  </si>
  <si>
    <t>Kain Baju Kualitas Atas</t>
  </si>
  <si>
    <t>Kain Baju Kualitas Sedang</t>
  </si>
  <si>
    <t>Kain Baju Kualitas Bawah</t>
  </si>
  <si>
    <t>Saput Kualitas Atas</t>
  </si>
  <si>
    <t>Saput Kualitas Sedang</t>
  </si>
  <si>
    <t>Saput Kualitas Bawah</t>
  </si>
  <si>
    <t>Destar/ Udeng Kualitas Atas</t>
  </si>
  <si>
    <t>Destar/ Udeng Kualitas Sedang</t>
  </si>
  <si>
    <t>Destar/ Udeng Kualitas Bawah</t>
  </si>
  <si>
    <t>Kain Kebaya Kualitas Atas</t>
  </si>
  <si>
    <t>Kain Kebaya Kualitas Sedang</t>
  </si>
  <si>
    <t>Kain Kebaya Kualitas Bawah</t>
  </si>
  <si>
    <t>Kain/Kamben Kualitas Atas</t>
  </si>
  <si>
    <t>Kain/Kamben Kualitas Sedang</t>
  </si>
  <si>
    <t>Kain/Kamben Kualitas Bawah</t>
  </si>
  <si>
    <t>Selendang Kualitas Atas</t>
  </si>
  <si>
    <t>Selendang Kualitas Sedang</t>
  </si>
  <si>
    <t>Selendang Kualitas Bawah</t>
  </si>
  <si>
    <t>Kain Batik Atas</t>
  </si>
  <si>
    <t>Kain Batik Sedang</t>
  </si>
  <si>
    <t>Kain Batik Bawah</t>
  </si>
  <si>
    <t>Baju Kaos Tangan Pendek</t>
  </si>
  <si>
    <t>Baju Kaos Tangan Panjang</t>
  </si>
  <si>
    <t>Pakaian Karang Taruna</t>
  </si>
  <si>
    <t>Bola  Volly Mikasa Mg Mv 2200Gold</t>
  </si>
  <si>
    <t>Bola  Volly Super Gold</t>
  </si>
  <si>
    <t>Bola  Volly Biasa</t>
  </si>
  <si>
    <t xml:space="preserve">Net Volly </t>
  </si>
  <si>
    <t xml:space="preserve">Bola Kaki </t>
  </si>
  <si>
    <t xml:space="preserve">Jaring Gawang futsal </t>
  </si>
  <si>
    <t xml:space="preserve">Jaring Gawang Sepak Bola </t>
  </si>
  <si>
    <t xml:space="preserve">Sepatu Sepak Bola  </t>
  </si>
  <si>
    <t xml:space="preserve">Skin Sepak Bola </t>
  </si>
  <si>
    <t>Separo</t>
  </si>
  <si>
    <t xml:space="preserve">Bola Basket  </t>
  </si>
  <si>
    <t xml:space="preserve">Sepatu Basket </t>
  </si>
  <si>
    <t xml:space="preserve">Bat Pingpong </t>
  </si>
  <si>
    <t xml:space="preserve">Bola Pingpong isi 3 3 Star </t>
  </si>
  <si>
    <t>Slop</t>
  </si>
  <si>
    <t xml:space="preserve">Bola Tenis Meja isi 3 3 Star </t>
  </si>
  <si>
    <t>Meja Pingpong  Press Board-partikel</t>
  </si>
  <si>
    <t>Net Pingpong Biasa</t>
  </si>
  <si>
    <t>Net Pingpong Spesial</t>
  </si>
  <si>
    <t>Tiang Pingpong Spesial</t>
  </si>
  <si>
    <t xml:space="preserve">Bola Badminton </t>
  </si>
  <si>
    <t xml:space="preserve">Net Bulutangkis </t>
  </si>
  <si>
    <t xml:space="preserve">Senar Bulutangkis </t>
  </si>
  <si>
    <t xml:space="preserve">Kaos Tim Volly Bahan Nylon/PE </t>
  </si>
  <si>
    <t>12 Buah</t>
  </si>
  <si>
    <t xml:space="preserve">Kaos Tim Volly Bahan Katun </t>
  </si>
  <si>
    <t>Kaki Satu ( Tinggi I = 85 cm ) 1 Set</t>
  </si>
  <si>
    <t>3 Buah</t>
  </si>
  <si>
    <t>Kaki Satu ( Tinggi I = 80 cm ) 1 Set</t>
  </si>
  <si>
    <t>Kaki Satu ( Tinggi I = 35 cm ) 1 Set</t>
  </si>
  <si>
    <t>Kaki Satu ( Tinggi I = 50 cm ) 1 Set</t>
  </si>
  <si>
    <t>Kaki Satu ( Tinggi I = 45 cm ) 1 Set</t>
  </si>
  <si>
    <t>Kaki Dua ( Tinggi I = 85 cm ) 1 Set</t>
  </si>
  <si>
    <t>Kaki Dua mini (Tinggi I=70 cm) 1 Set</t>
  </si>
  <si>
    <t>Kaki Empat ( Tinggi I = 90 cm) 1 Set</t>
  </si>
  <si>
    <t>Jam Catur Plastik</t>
  </si>
  <si>
    <t xml:space="preserve">Gawang Futsal </t>
  </si>
  <si>
    <t xml:space="preserve">Bola Futsal Adidas </t>
  </si>
  <si>
    <t xml:space="preserve">Baju Futsal </t>
  </si>
  <si>
    <t xml:space="preserve">Celana Futsal </t>
  </si>
  <si>
    <t xml:space="preserve">Sepatu Futsal </t>
  </si>
  <si>
    <t>Pekerja</t>
  </si>
  <si>
    <t>Mandor</t>
  </si>
  <si>
    <t>Kepala Tukang Kayu</t>
  </si>
  <si>
    <t>Kepala Tukang Batu</t>
  </si>
  <si>
    <t>Kepala Tukang Besi</t>
  </si>
  <si>
    <t>Kepala Tukang Cat</t>
  </si>
  <si>
    <t>Kepala Tukang Style Bali</t>
  </si>
  <si>
    <t>Kepala Tukang Pipa</t>
  </si>
  <si>
    <t>Kepala Tukang Listrik</t>
  </si>
  <si>
    <t>Kepala Tukang Paras</t>
  </si>
  <si>
    <t>Tukang Kayu</t>
  </si>
  <si>
    <t>Tukang Batu</t>
  </si>
  <si>
    <t xml:space="preserve">Tukang Besi </t>
  </si>
  <si>
    <t>Tukang Cat</t>
  </si>
  <si>
    <t>Tukang Politur</t>
  </si>
  <si>
    <t>Tukang Style Bali</t>
  </si>
  <si>
    <t>Tukang Pipa</t>
  </si>
  <si>
    <t>Tukang Listrik</t>
  </si>
  <si>
    <t>Tukang Gali</t>
  </si>
  <si>
    <t>Tukang Ukir Kayu</t>
  </si>
  <si>
    <t>Tukang Ukir Paras</t>
  </si>
  <si>
    <t>Tukang masak aspal</t>
  </si>
  <si>
    <t>Tukang Bangunan</t>
  </si>
  <si>
    <t>Pengayah Tukang Bangunan</t>
  </si>
  <si>
    <t>Masinis</t>
  </si>
  <si>
    <t>Kernet</t>
  </si>
  <si>
    <t>Sopir</t>
  </si>
  <si>
    <t>Tukang Style Bali Atap Alang-Alang</t>
  </si>
  <si>
    <t>Tukang Style Bali Bata Gosok Dua Muka</t>
  </si>
  <si>
    <t>m2</t>
  </si>
  <si>
    <t>Tukang Style Bali Batu Paras Diukir</t>
  </si>
  <si>
    <t>Tukang Style Bali Batu Paras Siap Diukir</t>
  </si>
  <si>
    <t>Meteran  100M (Symron)</t>
  </si>
  <si>
    <t>Meteran 50M (RRC)</t>
  </si>
  <si>
    <t>Batu Pecah Besar</t>
  </si>
  <si>
    <t>m3</t>
  </si>
  <si>
    <t xml:space="preserve">Batu Pecah 5 - 7 cm </t>
  </si>
  <si>
    <t>Batu Pecah 2 - 3 cm</t>
  </si>
  <si>
    <t>Batu Pecah 3 - 4 / 3-5 cm</t>
  </si>
  <si>
    <t>Batu Pecah 1 - 2 cm</t>
  </si>
  <si>
    <t>Batu Pecah 10-15 cm</t>
  </si>
  <si>
    <t>Batu Pecah 0,5 - 1 cm</t>
  </si>
  <si>
    <t>Batu Seplit Halus ( 0,5 - 1 ) cm</t>
  </si>
  <si>
    <t>Batu Seplit Jagung (1 - 2) cm/ kasar</t>
  </si>
  <si>
    <t>Pasir Batu (Sirtu)</t>
  </si>
  <si>
    <t>Batu 5-7 cm</t>
  </si>
  <si>
    <t>Batu 2-3 cm</t>
  </si>
  <si>
    <t>Batu 3-5 cm</t>
  </si>
  <si>
    <t>Batu 0,5-1 cm</t>
  </si>
  <si>
    <t>Batu 1-2 cm</t>
  </si>
  <si>
    <t>Batu Kali</t>
  </si>
  <si>
    <t>Batu Besar W 50 Kg</t>
  </si>
  <si>
    <t>Batu Besar W 500 Kg</t>
  </si>
  <si>
    <t>Batu Besar W 1000 Kg</t>
  </si>
  <si>
    <t xml:space="preserve">Batu Besar 15/ 20 </t>
  </si>
  <si>
    <t>Kerikil Biasa/ timbun</t>
  </si>
  <si>
    <t>Kerikil Beton</t>
  </si>
  <si>
    <t>Kerikil Halus</t>
  </si>
  <si>
    <t>Kerikil Sungai (tidak disaring)</t>
  </si>
  <si>
    <t>Pasir Urug</t>
  </si>
  <si>
    <t>Pasir Beton</t>
  </si>
  <si>
    <t>Pasir Pasang</t>
  </si>
  <si>
    <t>Tanah Urug</t>
  </si>
  <si>
    <t>Bata Gosok klas I</t>
  </si>
  <si>
    <t>Biji</t>
  </si>
  <si>
    <t>Bata Gosok klas II</t>
  </si>
  <si>
    <t>Bata Pasang  klas I</t>
  </si>
  <si>
    <t>Bata Pasang klas II</t>
  </si>
  <si>
    <t>Batu Lahar Merah Singaraja</t>
  </si>
  <si>
    <t>Batu Pipih Singaraja</t>
  </si>
  <si>
    <t>Loster Terawang PC</t>
  </si>
  <si>
    <t>Roster Terawang Keramik 30 x 30</t>
  </si>
  <si>
    <t>Paras Malam 50 x 20 x 12 cm</t>
  </si>
  <si>
    <t>Paras Ukir Selekarang 30x15x3cm</t>
  </si>
  <si>
    <t>Semen Gresik ( 40 kg )</t>
  </si>
  <si>
    <t>zak</t>
  </si>
  <si>
    <t>Semen Tiga Roda (50 kg)</t>
  </si>
  <si>
    <t>Semen Bosowa (50 kg)</t>
  </si>
  <si>
    <t>Semen Tiga Roda Putih (40 kg)</t>
  </si>
  <si>
    <t>Semen Warna</t>
  </si>
  <si>
    <t>kg</t>
  </si>
  <si>
    <t>Genteng biasa</t>
  </si>
  <si>
    <t>Bubungan genteng biasa</t>
  </si>
  <si>
    <t>Genteng Kecil</t>
  </si>
  <si>
    <t>Bubungan genteng kecil</t>
  </si>
  <si>
    <t>Genteng Kodok Nglayur</t>
  </si>
  <si>
    <t>Bubungan Genteng Kodok</t>
  </si>
  <si>
    <t>Genteng Plentong pres jawa</t>
  </si>
  <si>
    <t>Bubungan genteng plentong</t>
  </si>
  <si>
    <t>Genteng Goodyear</t>
  </si>
  <si>
    <t>Bubungan Goodyear</t>
  </si>
  <si>
    <t>Genteng Kaca 3 mm</t>
  </si>
  <si>
    <t>Ijuk</t>
  </si>
  <si>
    <t>Kg</t>
  </si>
  <si>
    <t>Alang-alang</t>
  </si>
  <si>
    <t>Lbr</t>
  </si>
  <si>
    <t>Tali Pengikat</t>
  </si>
  <si>
    <t>Zincalume / spandeck 0,25 mm</t>
  </si>
  <si>
    <t>Zincalume  0,25 mm/Trimdeck</t>
  </si>
  <si>
    <t>Reng Zincalume (6m)</t>
  </si>
  <si>
    <t>Rangka Atap Baja Ringan Profil C 0,75x0,75 (6m)</t>
  </si>
  <si>
    <t xml:space="preserve">Rangka Atap Baja Ringan Profil C 0,65 </t>
  </si>
  <si>
    <t>Rangka Atap Baja Ringan Profil UK 0,65</t>
  </si>
  <si>
    <t>Rangka Atap Baja Ringan Profil UK 0,75x0,75</t>
  </si>
  <si>
    <t>Gelombang BJLS 0,18 mm</t>
  </si>
  <si>
    <t>lbr</t>
  </si>
  <si>
    <t>Gelombang BJLS 0,20 mm</t>
  </si>
  <si>
    <t>Seng Talang 30 cm</t>
  </si>
  <si>
    <t>m</t>
  </si>
  <si>
    <t>Asbes Gel. 1,8 m` x 1,05 m`/4 mm</t>
  </si>
  <si>
    <t>Kayu Jati Papan</t>
  </si>
  <si>
    <t>Kayu Jati Balok</t>
  </si>
  <si>
    <t>Kayu Jati Bali Papan</t>
  </si>
  <si>
    <t>Kayu Jati Bali Balok</t>
  </si>
  <si>
    <t>Kayu Kamper Papan 3/20</t>
  </si>
  <si>
    <t>Kayu Kamper Balok 8/12</t>
  </si>
  <si>
    <t>Kayu Kamper Balok 6/12</t>
  </si>
  <si>
    <t>Kayu Kamper Usuk 4/6</t>
  </si>
  <si>
    <t>Kayu Kamper Usuk 5/7</t>
  </si>
  <si>
    <t>Kayu Kamper Reng</t>
  </si>
  <si>
    <t>Kayu Meranti Papan</t>
  </si>
  <si>
    <t>Kayu Meranti Balok 8/12</t>
  </si>
  <si>
    <t>Kayu Meranti Balok 6/12</t>
  </si>
  <si>
    <t>Kayu Meranti Usuk 5/7</t>
  </si>
  <si>
    <t>Kayu Meranti Usuk 4/6</t>
  </si>
  <si>
    <t>Kayu Meranti Reng</t>
  </si>
  <si>
    <t>Kayu Kruing Papan</t>
  </si>
  <si>
    <t>Kayu Kruing Balok 8/12</t>
  </si>
  <si>
    <t xml:space="preserve">Kayu Kruing Balok 6/12 </t>
  </si>
  <si>
    <t>Kayu Kruing Usuk 5/7</t>
  </si>
  <si>
    <t>Kayu Kruing Usuk 4/6</t>
  </si>
  <si>
    <t>Reng Kruing</t>
  </si>
  <si>
    <t>ikat</t>
  </si>
  <si>
    <t>Seseh Balok</t>
  </si>
  <si>
    <t>mtr</t>
  </si>
  <si>
    <t>Papan begesting</t>
  </si>
  <si>
    <t>Balok bingkirai</t>
  </si>
  <si>
    <t>Papan bingkirai</t>
  </si>
  <si>
    <t>Plywood 9 mm</t>
  </si>
  <si>
    <t>Seseh Dolken</t>
  </si>
  <si>
    <t>Multipleks - 6 mm</t>
  </si>
  <si>
    <t>Multipleks - 9 mm</t>
  </si>
  <si>
    <t>Multipleks - 12 mm</t>
  </si>
  <si>
    <t>Multipleks - 18 mm</t>
  </si>
  <si>
    <t>Dolken kayu 8-10/4m</t>
  </si>
  <si>
    <t>List Kayu 2/4 - 4 m</t>
  </si>
  <si>
    <t>Kayu profil</t>
  </si>
  <si>
    <t>Kayu Perancah</t>
  </si>
  <si>
    <t>Bambu Besar</t>
  </si>
  <si>
    <t>Bambu Sedang</t>
  </si>
  <si>
    <t>Bambu Kecil</t>
  </si>
  <si>
    <t>Gedeg Kelas I</t>
  </si>
  <si>
    <t>Gedeg Kelas II</t>
  </si>
  <si>
    <t>Buis Beton 50/1 m`</t>
  </si>
  <si>
    <t>Buis Beton 30/1 m`</t>
  </si>
  <si>
    <t>Buis Beton 25/1 m`</t>
  </si>
  <si>
    <t>Buis Beton 20/1 m`</t>
  </si>
  <si>
    <t>Buis Beton 50/0,75 m`</t>
  </si>
  <si>
    <t>Buis Beton 30/0,75 m`</t>
  </si>
  <si>
    <t>Buis Beton 25/0,75 m`</t>
  </si>
  <si>
    <t>Buis Beton 20/0,75 m`</t>
  </si>
  <si>
    <t>Buis Beton dia 1 m, H = 0,5 m, t = 0,05 m</t>
  </si>
  <si>
    <t>Batako Cetak Lubang KW I</t>
  </si>
  <si>
    <t>Paving Blok / 6 cm</t>
  </si>
  <si>
    <t>Paving Blok / 8 cm</t>
  </si>
  <si>
    <t>Keramik KW I 20/25 cm</t>
  </si>
  <si>
    <t>Keramik KW I 20/20 cm</t>
  </si>
  <si>
    <t>Keramik KW I 30/30 cm putih polos</t>
  </si>
  <si>
    <t>Keramik KW I 40/40 cm putih polos</t>
  </si>
  <si>
    <t>Granit 40/40</t>
  </si>
  <si>
    <t>Besi Beton Polos Ø 4 mm</t>
  </si>
  <si>
    <t>ljr / btg</t>
  </si>
  <si>
    <t>Besi Beton Polos Ø 6 mm</t>
  </si>
  <si>
    <t>Besi Beton Polos Ø 8 mm</t>
  </si>
  <si>
    <t>Besi Beton Polos Ø 10 mm</t>
  </si>
  <si>
    <t>Besi Beton Polos Ø 12 mm</t>
  </si>
  <si>
    <t>Besi Beton Polos Ø 16 mm</t>
  </si>
  <si>
    <t>Besi Beton Polos Ø 18 mm</t>
  </si>
  <si>
    <t>Besi Beton Polos Ø 22 mm</t>
  </si>
  <si>
    <t>Besi Beton Polos Ø 24 mm</t>
  </si>
  <si>
    <t>Besi Beton ulir D 13 mm</t>
  </si>
  <si>
    <t>ljr</t>
  </si>
  <si>
    <t>Besi Beton ulir D 16 mm</t>
  </si>
  <si>
    <t>Besi Beton ulir D 19 mm</t>
  </si>
  <si>
    <t>Kawat Ikat Beton</t>
  </si>
  <si>
    <t>Kawat nyamuk 1 x 2 m</t>
  </si>
  <si>
    <t>Kawat Harmonika 5 x 5 cm</t>
  </si>
  <si>
    <t>Kawat Harmonika 4 x 4 cm</t>
  </si>
  <si>
    <t>Kawat Harmonika 3 x 3 cm</t>
  </si>
  <si>
    <t>Kawat 4 mm</t>
  </si>
  <si>
    <t>Besi Strip</t>
  </si>
  <si>
    <t>Besi Profil WF</t>
  </si>
  <si>
    <t>Eternit Klas I  (1/1) M</t>
  </si>
  <si>
    <t>Eternit Klas II  (1/1) M</t>
  </si>
  <si>
    <t>Triplek 3 mm</t>
  </si>
  <si>
    <t>Teak Wood 4 mm</t>
  </si>
  <si>
    <t>Teak Wood 3 mm</t>
  </si>
  <si>
    <t>Ceilingteak</t>
  </si>
  <si>
    <t>Aluminium Foil (Pj=60, l=100)</t>
  </si>
  <si>
    <t>Kalsiboard</t>
  </si>
  <si>
    <t>Gypsum</t>
  </si>
  <si>
    <t>List Gypsum</t>
  </si>
  <si>
    <t>m'</t>
  </si>
  <si>
    <t>Pipa Galvanis ø 3"</t>
  </si>
  <si>
    <t>Batang (6 M)</t>
  </si>
  <si>
    <t>Pipa Galvanis ø 4"</t>
  </si>
  <si>
    <t>Pipa Galvanis ø 6"</t>
  </si>
  <si>
    <t>Pipa Galvanis ø 8"</t>
  </si>
  <si>
    <t>Pipa Galvanis ø 10"</t>
  </si>
  <si>
    <t xml:space="preserve"> Pipa Galvanis ø 2"</t>
  </si>
  <si>
    <t>Pipa Galvanis ø 1,5"</t>
  </si>
  <si>
    <t>Pipa Galvanis ø 1,25"</t>
  </si>
  <si>
    <t>Pipa Galvanis ø 1"</t>
  </si>
  <si>
    <t>Pipa Galvanis ø 0,75"</t>
  </si>
  <si>
    <t>Pipa Galvanis ø 0,5"</t>
  </si>
  <si>
    <t>Pipa PVC AW ø 4"</t>
  </si>
  <si>
    <t>Pipa PVC AW ø 3"</t>
  </si>
  <si>
    <t>Pipa PVC AW ø 2,5"</t>
  </si>
  <si>
    <t>Pipa PVC AW ø 2"</t>
  </si>
  <si>
    <t>Pipa PVC AW ø 1,5"</t>
  </si>
  <si>
    <t>Pipa PVC AW ø 1"</t>
  </si>
  <si>
    <t>Pipa PVC AW ø 0,75"</t>
  </si>
  <si>
    <t>Pipa PVC AW ø 0,5"</t>
  </si>
  <si>
    <t>Pipa PVC C ø 4"</t>
  </si>
  <si>
    <t>Pipa PVC D ø 4"</t>
  </si>
  <si>
    <t>Pipa PVC D ø 3"</t>
  </si>
  <si>
    <t>Pipa PVC D ø 2,5"</t>
  </si>
  <si>
    <t>Pipa PVC D ø 2"</t>
  </si>
  <si>
    <t>Pipa PVC D ø 1,5"</t>
  </si>
  <si>
    <t>Pipa PVC D ø 1"</t>
  </si>
  <si>
    <t>Pipa PVC D ø 0,75"</t>
  </si>
  <si>
    <t>Pipa PVC D ø 0,5"</t>
  </si>
  <si>
    <t>Pipa listrik</t>
  </si>
  <si>
    <t>Pipa Paralon 5/8 "</t>
  </si>
  <si>
    <t>Pipa PVC  S - 10 ø 50 mm (SCJ) 6m</t>
  </si>
  <si>
    <t>Pipa PVC  S - 10 ø 63 mm (SCJ) 6m</t>
  </si>
  <si>
    <t>Pipa PVC  S - 10 ø 75 mm (SCJ) 6m</t>
  </si>
  <si>
    <t>Pipa PVC  S - 10 ø 90 mm (SCJ) 6m</t>
  </si>
  <si>
    <t>Pipa PVC  S - 10 ø 110 mm (SCJ) 6m</t>
  </si>
  <si>
    <t>Pipa PVC  S - 10 ø 160 mm (SCJ) 6m</t>
  </si>
  <si>
    <t>Pipa PVC  S - 10 ø 63 mm (RRJ) 6m</t>
  </si>
  <si>
    <t>Pipa PVC  S - 10 ø 90 mm (RRJ) 6m</t>
  </si>
  <si>
    <t>Pipa PVC  S - 10 ø 110 mm (RRJ) 6m</t>
  </si>
  <si>
    <t>Pipa PVC  S - 10 ø 160 mm (RRJ) 6m</t>
  </si>
  <si>
    <t>Pipa PVC S - 12,5 ø 50 mm (SCJ) 6m</t>
  </si>
  <si>
    <t>Pipa PVC S - 12,5 ø 63 mm (SCJ) 6m</t>
  </si>
  <si>
    <t>Pipa PVC S - 12,5 ø 75 mm (SCJ) 6m</t>
  </si>
  <si>
    <t>Pipa PVC S - 12,5 ø 90 mm (SCJ) 6m</t>
  </si>
  <si>
    <t>Pipa PVC S - 12,5 ø 110 mm (SCJ) 6m</t>
  </si>
  <si>
    <t>Pipa PVC S - 12,5 ø 160 mm (SCJ) 6m</t>
  </si>
  <si>
    <t>Pipa PVC S - 12,5 ø 63 mm (RRJ) 6m</t>
  </si>
  <si>
    <t>Pipa PVC S - 12,5 ø 75 mm (RRJ) 6m</t>
  </si>
  <si>
    <t>Pipa PVC S - 12,5 ø 90 mm (RRJ) 6m</t>
  </si>
  <si>
    <t>Pipa PVC S - 12,5 ø 110 mm (RRJ) 6m</t>
  </si>
  <si>
    <t>Pipa PVC S - 12,5 ø 160 mm (RRJ) 6m</t>
  </si>
  <si>
    <t>Pipa HDPE TYPE PE S-8 SDR 17 PN 10 ø 50 mm</t>
  </si>
  <si>
    <t xml:space="preserve"> rol (100 m)</t>
  </si>
  <si>
    <t>Pipa HDPE TYPE PE S-8 SDR 17 PN 10 ø 63 mm</t>
  </si>
  <si>
    <t>Pipa HDPE TYPE PE S-8 SDR 17 PN 10 ø 75 mm</t>
  </si>
  <si>
    <t xml:space="preserve"> rol (50 m)</t>
  </si>
  <si>
    <t>Pipa HDPE TYPE PE S-8 SDR 17 PN 10 ø 90 mm</t>
  </si>
  <si>
    <t>Pipa HDPE TYPE PE S-8 SDR 17 PN 10 ø 110 mm</t>
  </si>
  <si>
    <t>Pipa HDPE TYPE PE S-8 SDR 17 PN 10 ø 125 mm</t>
  </si>
  <si>
    <t>Pipa HDPE TYPE PE S-8 SDR 17 PN 10 ø 140 mm</t>
  </si>
  <si>
    <t>Pipa HDPE TYPE PE S-8 SDR 17 PN 10 ø 160 mm</t>
  </si>
  <si>
    <t>Pipa HDPE TYPE PE S-8 SDR 17 PN 10 ø 200 mm</t>
  </si>
  <si>
    <t>Pipa HDPE TYPE PE S-10 SDR 21 PN 8 ø 50 mm</t>
  </si>
  <si>
    <t>Pipa HDPE TYPE PE S-10 SDR 21 PN 8 ø 63 mm</t>
  </si>
  <si>
    <t>Pipa HDPE TYPE PE S-10 SDR 21 PN 8 ø 75 mm</t>
  </si>
  <si>
    <t>Pipa HDPE TYPE PE S-10 SDR 21 PN 8 ø 90 mm</t>
  </si>
  <si>
    <t>Pipa HDPE TYPE PE S-10 SDR 21 PN 8 ø 110 mm</t>
  </si>
  <si>
    <t>Pipa HDPE TYPE PE S-10 SDR 21 PN 8 ø 125 mm</t>
  </si>
  <si>
    <t>Pipa HDPE TYPE PE S-10 SDR 21 PN 8 ø 140 mm</t>
  </si>
  <si>
    <t>Pipa HDPE TYPE PE S-10 SDR 21 PN 8 ø 160 mm</t>
  </si>
  <si>
    <t>Pipa HDPE TYPE PE S-10 SDR 21 PN 8 ø 200 mm</t>
  </si>
  <si>
    <t>Socket PIPA HDPE Compression dia 32 mm</t>
  </si>
  <si>
    <t>Socket  PIPA HDPE Compression dia 50 mm</t>
  </si>
  <si>
    <t>Socket  PIPA HDPE Compression dia 63 mm</t>
  </si>
  <si>
    <t>Socket  PIPA HDPE Compression dia 75 mm</t>
  </si>
  <si>
    <t>Socket  PIPA HDPE Compression dia 90 mm</t>
  </si>
  <si>
    <t>Socket  PIPA HDPE Compression dia 110 mm</t>
  </si>
  <si>
    <t>Reducer  PIPA HDPE Compression dia 90 x 63 mm</t>
  </si>
  <si>
    <t>Reducer  PIPA HDPE Compression dia 119 x 90 mm</t>
  </si>
  <si>
    <t>Reducer  PIPA HDPE Compression dia 63 x 50 mm</t>
  </si>
  <si>
    <t>Female/Male tread Adaotor 63 mm</t>
  </si>
  <si>
    <t>Amplas</t>
  </si>
  <si>
    <t>Minyak Cat</t>
  </si>
  <si>
    <t>ltr</t>
  </si>
  <si>
    <t>Meni kayu</t>
  </si>
  <si>
    <t>Plamir kayu</t>
  </si>
  <si>
    <t>Cat Dasar Kayu</t>
  </si>
  <si>
    <t>Cat Kayu</t>
  </si>
  <si>
    <t>Plamir Tembok</t>
  </si>
  <si>
    <t>Cat Dasar Tembok</t>
  </si>
  <si>
    <t>Cat Tembok</t>
  </si>
  <si>
    <t>Meni Besi</t>
  </si>
  <si>
    <t>Dempul</t>
  </si>
  <si>
    <t>Cat Besi</t>
  </si>
  <si>
    <t xml:space="preserve">Politur </t>
  </si>
  <si>
    <t>Politur jadi ( Ultran )</t>
  </si>
  <si>
    <t>Teak Oil</t>
  </si>
  <si>
    <t>Spritus</t>
  </si>
  <si>
    <t>Sirlak</t>
  </si>
  <si>
    <t>Oker</t>
  </si>
  <si>
    <t>Lem Kayu</t>
  </si>
  <si>
    <t>Impra</t>
  </si>
  <si>
    <t>Kaca Bening 5 mm</t>
  </si>
  <si>
    <t>Kaca Bening 3 mm</t>
  </si>
  <si>
    <t>Kaca  Ray-Ban 5 mm</t>
  </si>
  <si>
    <t>Nako + Tralis</t>
  </si>
  <si>
    <t>Kunci 2 Slaag</t>
  </si>
  <si>
    <t>Kunci 1 Slaag</t>
  </si>
  <si>
    <t>Kunci KM/ WC</t>
  </si>
  <si>
    <t>Kunci Gembok</t>
  </si>
  <si>
    <t>Grendel</t>
  </si>
  <si>
    <t xml:space="preserve"> Kait Angin</t>
  </si>
  <si>
    <t xml:space="preserve"> Engsel kupu-kupu</t>
  </si>
  <si>
    <t xml:space="preserve"> Engsel Nilon</t>
  </si>
  <si>
    <t xml:space="preserve"> Espanolet</t>
  </si>
  <si>
    <t>Washtafel</t>
  </si>
  <si>
    <t>Urinoir</t>
  </si>
  <si>
    <t>Closet Jongkok</t>
  </si>
  <si>
    <t>Closet Duduk</t>
  </si>
  <si>
    <t>Bak Mandi Fiber</t>
  </si>
  <si>
    <t>Bak Mandi Keramik</t>
  </si>
  <si>
    <t>Floordrain</t>
  </si>
  <si>
    <t xml:space="preserve">Shower </t>
  </si>
  <si>
    <t>Kran Air</t>
  </si>
  <si>
    <t>Pompa air 150 watt</t>
  </si>
  <si>
    <t>Pompa air 250 watt</t>
  </si>
  <si>
    <t>Selang Air 1/2'</t>
  </si>
  <si>
    <t>Selang Air 3/4'</t>
  </si>
  <si>
    <t>Paku Lis</t>
  </si>
  <si>
    <t>Paku Reng</t>
  </si>
  <si>
    <t>Paku Usuk</t>
  </si>
  <si>
    <t>Paku Seng</t>
  </si>
  <si>
    <t>Paku Sekrup 1/2"</t>
  </si>
  <si>
    <t>ktk</t>
  </si>
  <si>
    <t>Paku Sekrup    2"</t>
  </si>
  <si>
    <t>Paku gypsum</t>
  </si>
  <si>
    <t>Paku beton 5 cm</t>
  </si>
  <si>
    <t>Paku beton 3"</t>
  </si>
  <si>
    <t>Paku pancing</t>
  </si>
  <si>
    <t>Aspal Emulsi</t>
  </si>
  <si>
    <t>Aspal Cutback</t>
  </si>
  <si>
    <t>Aspal Bitumen</t>
  </si>
  <si>
    <t>Aspal Curah</t>
  </si>
  <si>
    <t>Solar</t>
  </si>
  <si>
    <t>Oli</t>
  </si>
  <si>
    <t>Sikat Ijuk</t>
  </si>
  <si>
    <t>Aluminium Anti Gores/Gloos 3"</t>
  </si>
  <si>
    <t>Pintu Aluminium Anti Gores/Gloss Kaca 5mm (swing)</t>
  </si>
  <si>
    <t>unit</t>
  </si>
  <si>
    <t>Pintu Aluminium Anti Gores/Gloss Kaca 5mm (slide)</t>
  </si>
  <si>
    <t>Pintu Aluminium Anti Gores/Gloss Kaca 5mm (spindri)</t>
  </si>
  <si>
    <t>Pintu Full Kaca (Floring Dorma Tempert 12 mm</t>
  </si>
  <si>
    <t>Pintu Full Kaca (Floring Dorma Tempert 10 mm</t>
  </si>
  <si>
    <t>Jendela UK Standart 120 x 60 MAX</t>
  </si>
  <si>
    <t>Alumnium Kulit Jeruk</t>
  </si>
  <si>
    <t>LAMPU PIJAR UMUM  - 10 Wattt</t>
  </si>
  <si>
    <t>BUAH</t>
  </si>
  <si>
    <t>LAMPU PIJAR UMUM  - 15 Watt</t>
  </si>
  <si>
    <t>LAMPU PIJAR UMUM  - 40 Watt</t>
  </si>
  <si>
    <t>LAMPU PIJAR UMUM  - 60 Watt</t>
  </si>
  <si>
    <t>LAMPU PIJAR UMUM  - 75 Watt</t>
  </si>
  <si>
    <t>LAMPU PIJAR UMUM  - 100 Watt</t>
  </si>
  <si>
    <t>LAMPU TABUNG  - 10 Watt</t>
  </si>
  <si>
    <t>LAMPU TABUNG  - 15 Watt</t>
  </si>
  <si>
    <t>LAMPU TABUNG  - 18 Watt</t>
  </si>
  <si>
    <t>LAMPU TABUNG  - 36 Watt</t>
  </si>
  <si>
    <t>LAMPU PS - 5 Watt</t>
  </si>
  <si>
    <t>LAMPU PS - 10 Watt</t>
  </si>
  <si>
    <t>LAMPU PS - 15 Watt</t>
  </si>
  <si>
    <t>LAMPU PS - 25 Watt</t>
  </si>
  <si>
    <t>LAMPU PS - 40 Watt</t>
  </si>
  <si>
    <t>LAMPU PS - 60 Watt</t>
  </si>
  <si>
    <t>LAMPU PS - 75 Watt</t>
  </si>
  <si>
    <t>LAMPU PS - 100 Watt</t>
  </si>
  <si>
    <t>LAMPU SOFTONE/SUSU - 25 Watt</t>
  </si>
  <si>
    <t>LAMPU SOFTONE/SUSU - 40 Watt</t>
  </si>
  <si>
    <t>LAMPU SOFTONE/SUSU - 60 Watt</t>
  </si>
  <si>
    <t>LAMPU ESSENSIAL - 5 Watt</t>
  </si>
  <si>
    <t>LAMPU ESSENSIAL - 8 Watt</t>
  </si>
  <si>
    <t>LAMPU ESSENSIAL - 14 Watt</t>
  </si>
  <si>
    <t>LAMPU ESSENSIAL - 18 Watt</t>
  </si>
  <si>
    <t>LAMPU ESSENSIAL - 23 Watt</t>
  </si>
  <si>
    <t>Lampu LED - 3 watt</t>
  </si>
  <si>
    <t>Lampu LED - 4-5 Watt</t>
  </si>
  <si>
    <t>Lampu LED - 7-8 Watt</t>
  </si>
  <si>
    <t>Lampu LED - 9-10 Watt</t>
  </si>
  <si>
    <t>Lampu LED - 12-13 Watt</t>
  </si>
  <si>
    <t>Lampu LED - 14 Watt</t>
  </si>
  <si>
    <t xml:space="preserve">Lampu Selang LED Strip  - </t>
  </si>
  <si>
    <t xml:space="preserve">Lampu Selang Warna-Warni - </t>
  </si>
  <si>
    <t xml:space="preserve">Lampu Sorot LED 250 Watt - </t>
  </si>
  <si>
    <t xml:space="preserve">Lampu Sorot LED 50 Watt - </t>
  </si>
  <si>
    <t xml:space="preserve">Lampu Sorot LED 30 Watt - </t>
  </si>
  <si>
    <t xml:space="preserve">Lampu Sorot LED 3 Watt - </t>
  </si>
  <si>
    <t xml:space="preserve">Lampu Sorot LED 5/7 Watt - </t>
  </si>
  <si>
    <t xml:space="preserve">Lampu Sorot LED 7 Watt - </t>
  </si>
  <si>
    <t>FLORESCENT BATANG - 22 Watt</t>
  </si>
  <si>
    <t>FLORESCENT BATANG - 32 Watt</t>
  </si>
  <si>
    <t>HAALOGEN BATANG - 300 Watt</t>
  </si>
  <si>
    <t>HAALOGEN BATANG - 500 Watt</t>
  </si>
  <si>
    <t>HAALOGEN BATANG - 1.000 Watt</t>
  </si>
  <si>
    <t>TORNADO - 12 Watt</t>
  </si>
  <si>
    <t>TORNADO -  15 Watt</t>
  </si>
  <si>
    <t>TORNADO -  20 Watt</t>
  </si>
  <si>
    <t>TORNADO -  24 Watt</t>
  </si>
  <si>
    <t xml:space="preserve">LAMPU EMERGENSI CMOS - </t>
  </si>
  <si>
    <t>LAMPU SOPTONE / SUSU - 25 WATT</t>
  </si>
  <si>
    <t>LAMPU SOPTONE / SUSU - 40 WATT</t>
  </si>
  <si>
    <t>TLD - 54 10 WATT</t>
  </si>
  <si>
    <t>TLD - 54 15 WATT</t>
  </si>
  <si>
    <t>TLD - 54 18 WATT</t>
  </si>
  <si>
    <t>TLD - 54 36 WATT</t>
  </si>
  <si>
    <t>MERCURY   - 125 W</t>
  </si>
  <si>
    <t>MERCURY   - 250 WATT</t>
  </si>
  <si>
    <t>MERCURY   - 400 W</t>
  </si>
  <si>
    <t>MERCURY   - L 100 W</t>
  </si>
  <si>
    <t>MERCURY   - L 160 W</t>
  </si>
  <si>
    <t>KABEL LISTRIK WARNA PUTIH  - 2X1,5</t>
  </si>
  <si>
    <t>METER</t>
  </si>
  <si>
    <t>KABEL LISTRIK WARNA PUTIH  - 2X2,5</t>
  </si>
  <si>
    <t>KABEL LISTRIK WARNA PUTIH  - 3X1,5</t>
  </si>
  <si>
    <t>KABEL LISTRIK WARNA PUTIH  - 3X2,5</t>
  </si>
  <si>
    <t>KABEL LISTRIK WARNA HITAM - 2X1,5</t>
  </si>
  <si>
    <t>KABEL LISTRIK WARNA HITAM - 2X2,5</t>
  </si>
  <si>
    <t>KABEL LISTRIK WARNA HITAM - 3X1,5</t>
  </si>
  <si>
    <t>KABEL LISTRIK WARNA HITAM - 3X2,5</t>
  </si>
  <si>
    <t>KABEL NYM FOKUS - 2X1,5</t>
  </si>
  <si>
    <t>100 M</t>
  </si>
  <si>
    <t>KABEL NYM FOKUS - 2X2,5</t>
  </si>
  <si>
    <t>KABEL NYM FOKUS - 3X1,5</t>
  </si>
  <si>
    <t>KABEL NYM FOKUS - 3X2,5</t>
  </si>
  <si>
    <t>KABEL NYY FOKUS - 2X1,5</t>
  </si>
  <si>
    <t>KABEL NYY FOKUS - 2X2,5</t>
  </si>
  <si>
    <t>KABEL NYY FOKUS - 3X1,5</t>
  </si>
  <si>
    <t>KABEL NYY FOKUS - 3X2,5</t>
  </si>
  <si>
    <t>KABEL SUPREME. - NYA 1,5</t>
  </si>
  <si>
    <t>ROLL</t>
  </si>
  <si>
    <t>KABEL SUPREME. -  NYA 2,5</t>
  </si>
  <si>
    <t>KABEL SUPREME. - NYM 2X1,5</t>
  </si>
  <si>
    <t>KABEL SUPREME. - NYM 2X2,5</t>
  </si>
  <si>
    <t>KABEL SUPREME. - NYM 3X1,5</t>
  </si>
  <si>
    <t>KABEL SUPREME. - NYM 3X2,5</t>
  </si>
  <si>
    <t>KABEL SUPREME. -  NYY 2X1,5</t>
  </si>
  <si>
    <t>KABEL SUPREME. - NYY 2X2,5</t>
  </si>
  <si>
    <t>KABEL SUPREME. - NYY 3X1,5</t>
  </si>
  <si>
    <t>KABEL SUPREME. -  NYY 3X2,5</t>
  </si>
  <si>
    <t>KABEL SUPREME. - NYY 4X1,5</t>
  </si>
  <si>
    <t>KABEL SUPREME. - NYY 4X2,5</t>
  </si>
  <si>
    <t>NEE GEE CREAM - ENGKEL</t>
  </si>
  <si>
    <t>NEE GEE CREAM - SERI</t>
  </si>
  <si>
    <t>NEE GEE CREAM - Stop K.Pengaman</t>
  </si>
  <si>
    <t>NEE GEE CREAM - STOP K. BIASA</t>
  </si>
  <si>
    <t>NEE GEE CREAM - OUTLET TV</t>
  </si>
  <si>
    <t>NEE GEE CREAM - OUTLET TALPN.</t>
  </si>
  <si>
    <t>NEE GEE CREAM - Saklar Kombinasi</t>
  </si>
  <si>
    <t>NEE GEE CREAM - STEKER AC</t>
  </si>
  <si>
    <t>SKLAR OB/TEMPEL CREAM. - ENGKEL</t>
  </si>
  <si>
    <t>SKLAR OB/TEMPEL CREAM. - SERI</t>
  </si>
  <si>
    <t>SKLAR OB/TEMPEL CREAM. - S.KOMBINASI</t>
  </si>
  <si>
    <t>SKLAR OB/TEMPEL CREAM.</t>
  </si>
  <si>
    <t xml:space="preserve">STEKER T PUTIH/HITAM - </t>
  </si>
  <si>
    <t xml:space="preserve">STEKER T ARDE - </t>
  </si>
  <si>
    <t xml:space="preserve">OVER STEKER BULAT - </t>
  </si>
  <si>
    <t xml:space="preserve">STEKER ARDE  - </t>
  </si>
  <si>
    <t>GRACIO CREAM/PUTIH - ENGKEL</t>
  </si>
  <si>
    <t>GRACIO CREAM/PUTIH - SERI</t>
  </si>
  <si>
    <t>GRACIO CREAM/PUTIH - ENGKEL HOTEL</t>
  </si>
  <si>
    <t>GRACIO CREAM/PUTIH - OUTLET TELPON</t>
  </si>
  <si>
    <t>GRACIO CREAM/PUTIH - OUTLET TV</t>
  </si>
  <si>
    <t>GRACIO CREAM/PUTIH - STOP KONTAK</t>
  </si>
  <si>
    <t>GRACIO MAHAGONY / GREY - ENGKEL.</t>
  </si>
  <si>
    <t>GRACIO MAHAGONY / GREY - SERI</t>
  </si>
  <si>
    <t>GRACIO MAHAGONY / GREY - ENGKEL HOTEL</t>
  </si>
  <si>
    <t>GRACIO MAHAGONY / GREY - OUTLET TELPON</t>
  </si>
  <si>
    <t>GRACIO MAHAGONY / GREY - OUTLET TV</t>
  </si>
  <si>
    <t>GRACIO MAHAGONY / GREY - STOP KONTAK</t>
  </si>
  <si>
    <t xml:space="preserve"> ATLANTIC/WATERPROOF - ENGKEL.</t>
  </si>
  <si>
    <t xml:space="preserve"> ATLANTIC/WATERPROOF - SERI</t>
  </si>
  <si>
    <t xml:space="preserve"> ATLANTIC/WATERPROOF - STOP KONTAK</t>
  </si>
  <si>
    <t xml:space="preserve">FITING GANTUNGAN BIASA </t>
  </si>
  <si>
    <t xml:space="preserve">FITING TEMPEL BIASA </t>
  </si>
  <si>
    <t xml:space="preserve">FITING SEGI </t>
  </si>
  <si>
    <t>FITING BIASA</t>
  </si>
  <si>
    <t>FITING KOMBINASI BIASA</t>
  </si>
  <si>
    <t>PITING PLAPON HITAM</t>
  </si>
  <si>
    <t>PITING GANTUNG</t>
  </si>
  <si>
    <t>PITING KOMBINASI</t>
  </si>
  <si>
    <t>PITING CREAM TEMPEL - CREAM TEMPEL</t>
  </si>
  <si>
    <t>STOP KONTAK ARDE  - 1 LUBANG UTICA</t>
  </si>
  <si>
    <t>STOP KONTAK ARDE  - 2 LUBANG UTICA</t>
  </si>
  <si>
    <t>STOP KONTAK ARDE  - 3 LUBANG UTICA</t>
  </si>
  <si>
    <t>STOP KONTAK ARDE  - 4 LUBANG UTICA</t>
  </si>
  <si>
    <t>STOP KONTAK ARDE  - 5 LUBANG UTICA</t>
  </si>
  <si>
    <t>KLEM IMUNDEK - NOMOR ; 5</t>
  </si>
  <si>
    <t>KLEM IMUNDEK - NOMOR ; 6</t>
  </si>
  <si>
    <t>KLEM IMUNDEK - NOMOR ; 7</t>
  </si>
  <si>
    <t>KLEM IMUNDEK - NOMOR ; 8</t>
  </si>
  <si>
    <t>KLEM IMUNDEK - NOMOR ; 9</t>
  </si>
  <si>
    <t>KLEM IMUNDEK - NOMOR ; 10</t>
  </si>
  <si>
    <t>KLEM IMUNDEK - NOMOR ; 12</t>
  </si>
  <si>
    <t>SEKERING OTOMATIS BIASA - 6A</t>
  </si>
  <si>
    <t>SEKERING OTOMATIS BIASA - 10A</t>
  </si>
  <si>
    <t>SEKERING OTOMATIS BIASA - 16A</t>
  </si>
  <si>
    <t xml:space="preserve">ARDA - </t>
  </si>
  <si>
    <t>BALAK  - KOMPLIT 20 W</t>
  </si>
  <si>
    <t xml:space="preserve">BALAK  -  KOMPLIT 40 W </t>
  </si>
  <si>
    <t xml:space="preserve">BEL MUSIK - </t>
  </si>
  <si>
    <t>BOX KABEL  - BULAT 10 M + LAMPU</t>
  </si>
  <si>
    <t>BOX KABEL  - CORDMAN 4,5 M</t>
  </si>
  <si>
    <t>BOX KABEL  - CORDMAN 9M</t>
  </si>
  <si>
    <t>BOX SEKRING  - 1 GROUP</t>
  </si>
  <si>
    <t>BOX SEKRING  - 2 GROUP</t>
  </si>
  <si>
    <t>BOX SEKRING  - 3 GROUP</t>
  </si>
  <si>
    <t>BOX MCB  - 8G OB</t>
  </si>
  <si>
    <t xml:space="preserve">CUK LISTRIK - </t>
  </si>
  <si>
    <t>FITING  - BOROBUDUR</t>
  </si>
  <si>
    <t>FITING  - COLOK</t>
  </si>
  <si>
    <t>FITING  - KERAMIK</t>
  </si>
  <si>
    <t>FITING  - MIRING</t>
  </si>
  <si>
    <t>FITING  - PLAFON KPA/BROKO</t>
  </si>
  <si>
    <t>FITING  - GANTUNG  216 L</t>
  </si>
  <si>
    <t>KABEL STRIKA - 2 M</t>
  </si>
  <si>
    <t>KABEL STRIKA - GENERAL</t>
  </si>
  <si>
    <t>KABEL TELPON  - 2M/5M/10M + JAK</t>
  </si>
  <si>
    <t>KABEL TRANSPARAN - 2X23 / 2X30</t>
  </si>
  <si>
    <t>KLEM KABEL  - BUNGKUS 6/7/8/9/10/12</t>
  </si>
  <si>
    <t>LAMPU KULKAS  -  E 12/14/17</t>
  </si>
  <si>
    <t>OB SAKLAR  -  PIANO ENGKEL</t>
  </si>
  <si>
    <t>OB SAKLAR  - SERI PIANO</t>
  </si>
  <si>
    <t>OBENG  -  SET ARLOJI</t>
  </si>
  <si>
    <t xml:space="preserve">OVER STEKER BIASA/ - </t>
  </si>
  <si>
    <t xml:space="preserve">REGULATOR KOSONGAN - </t>
  </si>
  <si>
    <t xml:space="preserve">REGULATOR RACA - </t>
  </si>
  <si>
    <t xml:space="preserve">REGULATOR SAYOTA + METERAN - </t>
  </si>
  <si>
    <t xml:space="preserve">SAKLAR ENGKEL - </t>
  </si>
  <si>
    <t xml:space="preserve">SAKLAR ENGKEL IB/BRAVO - </t>
  </si>
  <si>
    <t xml:space="preserve">SAKLAR ENGKEL OB BRACO - </t>
  </si>
  <si>
    <t xml:space="preserve">SAKLAR GANTUNG HP - </t>
  </si>
  <si>
    <t xml:space="preserve">SAKLAR GANTUNG ON-OF - </t>
  </si>
  <si>
    <t xml:space="preserve">SAKLAR OB BRACO - </t>
  </si>
  <si>
    <t xml:space="preserve">SAKLAR SERI  - </t>
  </si>
  <si>
    <t xml:space="preserve">SAKLAR SERI IB/BRAVO - </t>
  </si>
  <si>
    <t xml:space="preserve">SAKLAR SERI OB BRACO - </t>
  </si>
  <si>
    <t>SAKLAR TRIPLE - BRACO</t>
  </si>
  <si>
    <t xml:space="preserve">STARTER /SINAR - </t>
  </si>
  <si>
    <t xml:space="preserve">STEKER T. - </t>
  </si>
  <si>
    <t xml:space="preserve">STOP KONTAK  - </t>
  </si>
  <si>
    <t xml:space="preserve">STOP KONTAK IB/ - </t>
  </si>
  <si>
    <t>TERMINAL KABEL  - 4/6 10M</t>
  </si>
  <si>
    <t>TL  - ELEMEN 10 W LUXSRAM</t>
  </si>
  <si>
    <t>TL KOMPLIT - 10 WAT</t>
  </si>
  <si>
    <t>TL KOMPLIT - 15 WAT</t>
  </si>
  <si>
    <t>TL KOMPLIT -  20 WAT</t>
  </si>
  <si>
    <t>TRAFO  - MERCURY 125 WATT.</t>
  </si>
  <si>
    <t>TRAFO  - MERCURY 250 WATT.</t>
  </si>
  <si>
    <t>TRAFO  - TL 20 WATT.</t>
  </si>
  <si>
    <t>TRAFO  - TL 20 WAT</t>
  </si>
  <si>
    <t>TRAFO  - TL PHILIP 10/20/40</t>
  </si>
  <si>
    <t>BOX KABEL CORDMAN 4,5 M. - 9 Wattt</t>
  </si>
  <si>
    <t>BOX KABEL CORDMAN 9 M. - 13 Wattt</t>
  </si>
  <si>
    <t>BOX KABEL MORITA 6 M. - 18 Wattt</t>
  </si>
  <si>
    <t>BOX KABEL ALINCO 4 M. - 5 Wattt</t>
  </si>
  <si>
    <t>BOX KABEL BULAT 10M+LAMPU. - 7 Wattt</t>
  </si>
  <si>
    <t xml:space="preserve">SEKERING OTOMATIS 10/16 A - </t>
  </si>
  <si>
    <t xml:space="preserve">SELANG GAS + REGULATOR - </t>
  </si>
  <si>
    <t xml:space="preserve">SOLDER PLASTIK 30/40 WAT - </t>
  </si>
  <si>
    <t xml:space="preserve">SOLDER KAYU 200 WAT - </t>
  </si>
  <si>
    <t xml:space="preserve">STEKER BIASA/ - </t>
  </si>
  <si>
    <t xml:space="preserve">STEKER KARET UTIKON H/P - </t>
  </si>
  <si>
    <t xml:space="preserve">STEKER ARDE BIASA/LENGKUNG - </t>
  </si>
  <si>
    <t xml:space="preserve">STEKER ARDE BIASA/UTIKON/BROKO - </t>
  </si>
  <si>
    <t xml:space="preserve">STEKER T MULTI YAKI/UTIKON </t>
  </si>
  <si>
    <t xml:space="preserve">STEKER ARDE +LAMPU - </t>
  </si>
  <si>
    <t xml:space="preserve">STEKER SERBAGUNA - </t>
  </si>
  <si>
    <t xml:space="preserve">STEKER T - </t>
  </si>
  <si>
    <t xml:space="preserve">SEKERING OTOMATIS - </t>
  </si>
  <si>
    <t xml:space="preserve">TASPEN KECIL/TG/BESAR - </t>
  </si>
  <si>
    <t xml:space="preserve">TESPEN /MEET/GENLITE - </t>
  </si>
  <si>
    <t xml:space="preserve">SAKLAR ENGKEL IB - </t>
  </si>
  <si>
    <t xml:space="preserve">SAKLAR SERI I B - </t>
  </si>
  <si>
    <t xml:space="preserve">SAKLAR TRIPLE I B - </t>
  </si>
  <si>
    <t xml:space="preserve">STOP KONTAK ARDE OUTBOW PUTIH - </t>
  </si>
  <si>
    <t xml:space="preserve">STOP KONTAK ARDE OUTBOW HITAM - </t>
  </si>
  <si>
    <t xml:space="preserve">STOP KONTAK OUTBOW PERSEGI CREAM - </t>
  </si>
  <si>
    <t xml:space="preserve">STOP KONTAK ARDE OUTBOW PERSEGI MAHAGONI - </t>
  </si>
  <si>
    <t xml:space="preserve">STOP KONTAK ARDE I B NEW GEE UREA - </t>
  </si>
  <si>
    <t xml:space="preserve">STOP KONTAK ARDE I B NEW GEE UREA MAHAGONI - </t>
  </si>
  <si>
    <t xml:space="preserve">STOP KONTAK ARDE IB NEW GEE UREA BRASIL - </t>
  </si>
  <si>
    <t xml:space="preserve">STOP KONTAK ARDE IB NEW GEE UREA GREY - </t>
  </si>
  <si>
    <t xml:space="preserve">STOP KONTAK SRDE IB - </t>
  </si>
  <si>
    <t xml:space="preserve">STOP KONTAK ARDE IB TUTUP - </t>
  </si>
  <si>
    <t xml:space="preserve">ARDE 1 LUBANG UTICA - </t>
  </si>
  <si>
    <t xml:space="preserve">ARDE 2 LUBANG UTICA - </t>
  </si>
  <si>
    <t xml:space="preserve">ARDE 3 LUBANG UTICA - </t>
  </si>
  <si>
    <t xml:space="preserve">ARDE 4 LUBANG UTICA - </t>
  </si>
  <si>
    <t xml:space="preserve">ARDE 5 LUBANG UTICA - </t>
  </si>
  <si>
    <t xml:space="preserve">STEKER BIASA - </t>
  </si>
  <si>
    <t xml:space="preserve">STEKER ARDE NEW GEE CREAM - </t>
  </si>
  <si>
    <t xml:space="preserve">STEKER ARDE BARU - </t>
  </si>
  <si>
    <t xml:space="preserve">STEKER T ARDE PERSEGI - </t>
  </si>
  <si>
    <t>OVER STEKER BULAT - 517111</t>
  </si>
  <si>
    <t>STOP KONTAK AC ARDE IB - 2301</t>
  </si>
  <si>
    <t>FUSE BOX -  1 GROUP</t>
  </si>
  <si>
    <t>FUSE BOX - 2 GROUP</t>
  </si>
  <si>
    <t>FUSE BOX - 3 GROUP</t>
  </si>
  <si>
    <t>PAR 38 - 80 WAT SPOT</t>
  </si>
  <si>
    <t>Pcs</t>
  </si>
  <si>
    <t>PAR 38 - 120 WAT SPOT</t>
  </si>
  <si>
    <t>MCB. - MCB 10A 1PHASE</t>
  </si>
  <si>
    <t>MCB. - MCB 16A 1PHASE</t>
  </si>
  <si>
    <t>MCB. - MCB 20A 1PHASE</t>
  </si>
  <si>
    <t>ISOLASI</t>
  </si>
  <si>
    <t>PHOTO CELL  -  3A</t>
  </si>
  <si>
    <t xml:space="preserve">TAP CONECTOR - </t>
  </si>
  <si>
    <t xml:space="preserve">TARIKAN KABEL </t>
  </si>
  <si>
    <t xml:space="preserve">ISOLASI UNIBEL - </t>
  </si>
  <si>
    <t xml:space="preserve">TEE DOSS 3/4 - </t>
  </si>
  <si>
    <t xml:space="preserve">TEE DOSS 5/8 - </t>
  </si>
  <si>
    <t xml:space="preserve">ARDA BESAR 1,5m - </t>
  </si>
  <si>
    <t xml:space="preserve">SLOP OB Lob. 2 Brocco - </t>
  </si>
  <si>
    <t xml:space="preserve">BEL LISTRIK - </t>
  </si>
  <si>
    <t>Paket</t>
  </si>
  <si>
    <t xml:space="preserve">Begel Jepit - </t>
  </si>
  <si>
    <t xml:space="preserve">Wedge ass - </t>
  </si>
  <si>
    <t xml:space="preserve">Dead and Ass - </t>
  </si>
  <si>
    <t xml:space="preserve">Suspention Ass - </t>
  </si>
  <si>
    <t xml:space="preserve">Presingklem - </t>
  </si>
  <si>
    <t>Magnet Kontaktor - 50 A</t>
  </si>
  <si>
    <t xml:space="preserve">Time Swicth - </t>
  </si>
  <si>
    <t>BALAST FLOURESCANT 20 - BTA  18 W/220 V</t>
  </si>
  <si>
    <t>BALAST FLOURESCANT 40 - BTA  36 W/220 V</t>
  </si>
  <si>
    <t xml:space="preserve">MAGNET KONTRAKTOR LC 1D 25 M7 40A - </t>
  </si>
  <si>
    <t xml:space="preserve">MAGNET KONTRAKTOR LC 1D 32 M7 50A - </t>
  </si>
  <si>
    <t xml:space="preserve">MAGNET KONTRAKTOR LC 1D 50 M7 80A - </t>
  </si>
  <si>
    <t xml:space="preserve">MAGNET KONTRAKTOR LC 1D 80 M7 125A - </t>
  </si>
  <si>
    <t xml:space="preserve">KABEL TWISTED 2X16 MM - </t>
  </si>
  <si>
    <t xml:space="preserve">KABEL TWISTED 2X10 MM - </t>
  </si>
  <si>
    <t xml:space="preserve">KABEL NYA 1,5MM - </t>
  </si>
  <si>
    <t xml:space="preserve">KABEL NYA 2,5MM - </t>
  </si>
  <si>
    <t xml:space="preserve">KABEL NYY 2X2,5 MM - </t>
  </si>
  <si>
    <t xml:space="preserve">KABEL NYY 3X2,5 MM - </t>
  </si>
  <si>
    <t xml:space="preserve">KABEL NYM 3X2,5 MM - </t>
  </si>
  <si>
    <t xml:space="preserve">TIANG KHUSUS PANJANG 07 M - </t>
  </si>
  <si>
    <t xml:space="preserve">TIANG KHUSUS PANJANG 08 M - </t>
  </si>
  <si>
    <t>Baterai  - AA</t>
  </si>
  <si>
    <t>Baterai  - AAA</t>
  </si>
  <si>
    <t>Baterai  - Besar</t>
  </si>
  <si>
    <t>Baterai  - Kecil</t>
  </si>
  <si>
    <t xml:space="preserve">BateraiI A23 - </t>
  </si>
  <si>
    <t>Attec</t>
  </si>
  <si>
    <t>Autan</t>
  </si>
  <si>
    <t>botol</t>
  </si>
  <si>
    <t>Bayclin</t>
  </si>
  <si>
    <t>Baygon pres</t>
  </si>
  <si>
    <t>Cairan Cuci Piring</t>
  </si>
  <si>
    <t>Cangkul + pati</t>
  </si>
  <si>
    <t>Ember  5 galon</t>
  </si>
  <si>
    <t>Ember plastik 18 galon</t>
  </si>
  <si>
    <t>Ember plastik 2 galon</t>
  </si>
  <si>
    <t>Ember plastik 4 galon</t>
  </si>
  <si>
    <t>Ember plastik 6 galon/pakai tutup</t>
  </si>
  <si>
    <t>Ember plastik I galon</t>
  </si>
  <si>
    <t xml:space="preserve">Garu + Pati </t>
  </si>
  <si>
    <t xml:space="preserve">Gayung </t>
  </si>
  <si>
    <t>Gayung jantung besar</t>
  </si>
  <si>
    <t>Gayung jantung biasa</t>
  </si>
  <si>
    <t>Gunting pangkas</t>
  </si>
  <si>
    <t>Gunting rumput kayu</t>
  </si>
  <si>
    <t xml:space="preserve">Handuk besar LN </t>
  </si>
  <si>
    <t>Hit pres</t>
  </si>
  <si>
    <t>Kapak</t>
  </si>
  <si>
    <t>Kapur barus warna</t>
  </si>
  <si>
    <t>bungkus</t>
  </si>
  <si>
    <t>Keranjang</t>
  </si>
  <si>
    <t>Keranjang (tempat) sampah plastik kecil</t>
  </si>
  <si>
    <t>Keranjang sampah besar</t>
  </si>
  <si>
    <t>Keranjang sampah kecil</t>
  </si>
  <si>
    <t>Keranjang sampah plastik biasa</t>
  </si>
  <si>
    <t>Keset besi kecil</t>
  </si>
  <si>
    <t>Keset bubut tebal: besaran halus</t>
  </si>
  <si>
    <t>Keset bubut tebal: welcome kecil</t>
  </si>
  <si>
    <t>Keset bubut tipis: welcome besar</t>
  </si>
  <si>
    <t>Keset bubut tipis: welcome kecil</t>
  </si>
  <si>
    <t>Keset bubut: H</t>
  </si>
  <si>
    <t>Keset bubut: kecilan</t>
  </si>
  <si>
    <t>Keset karpet anti slip</t>
  </si>
  <si>
    <t>Keset karpet crystal</t>
  </si>
  <si>
    <t>Keset karpet warna/crystal/anti slip</t>
  </si>
  <si>
    <t>Keset sabut 1 1/5 m</t>
  </si>
  <si>
    <t>Keset sabut tipis K</t>
  </si>
  <si>
    <t>Keset serabut dobel halus K</t>
  </si>
  <si>
    <t>Keset welcome tebal 1M</t>
  </si>
  <si>
    <t>Keset welcome tipis 1M</t>
  </si>
  <si>
    <t>Keset wool besar</t>
  </si>
  <si>
    <t>Keset wool kecil</t>
  </si>
  <si>
    <t>Lap  Kain</t>
  </si>
  <si>
    <t>Lap Kanebo</t>
  </si>
  <si>
    <t>Lap Kuning Besar</t>
  </si>
  <si>
    <t>Lap Kuning Kecil</t>
  </si>
  <si>
    <t>Lap Kuning Tanggung</t>
  </si>
  <si>
    <t>Lap makan kotak-kotak (K)</t>
  </si>
  <si>
    <t>Lap makan Large</t>
  </si>
  <si>
    <t>Lap Mobil</t>
  </si>
  <si>
    <t>Lap Pel G A biru/putih</t>
  </si>
  <si>
    <t>Lap pel Putri Bali</t>
  </si>
  <si>
    <t>Mama lemon</t>
  </si>
  <si>
    <t>Molto ultra</t>
  </si>
  <si>
    <t>Obat Pembasmi Nyamuk</t>
  </si>
  <si>
    <t>Pembasmi serangga</t>
  </si>
  <si>
    <t>Pembersih dasboard</t>
  </si>
  <si>
    <t>Pembersih kaca</t>
  </si>
  <si>
    <t>Pembersih keramik</t>
  </si>
  <si>
    <t>Pembersih lantai</t>
  </si>
  <si>
    <t>Pemutih pakaian</t>
  </si>
  <si>
    <t>Pengepelan sumbu</t>
  </si>
  <si>
    <t>Pengharum Mobil</t>
  </si>
  <si>
    <t>Pengharum Mobil botol</t>
  </si>
  <si>
    <t>Pengharum mobil gantung</t>
  </si>
  <si>
    <t>Pengharum ruangan</t>
  </si>
  <si>
    <t>Pepsoden</t>
  </si>
  <si>
    <t>Pewangi</t>
  </si>
  <si>
    <t>Piring makan halus</t>
  </si>
  <si>
    <t>Lusin</t>
  </si>
  <si>
    <t>Prostek</t>
  </si>
  <si>
    <t>Rapika</t>
  </si>
  <si>
    <t>Reffil pembersih lantai</t>
  </si>
  <si>
    <t>Sabit</t>
  </si>
  <si>
    <t>Sabun camay</t>
  </si>
  <si>
    <t>Sabun lux</t>
  </si>
  <si>
    <t>Sabun nivea</t>
  </si>
  <si>
    <t>Sabun Tangan</t>
  </si>
  <si>
    <t>Sampho natur</t>
  </si>
  <si>
    <t>Sampo sunsilk</t>
  </si>
  <si>
    <t>Sapu bulu</t>
  </si>
  <si>
    <t>Sapu bulu ayam biasa</t>
  </si>
  <si>
    <t>Sapu bulu ayam super</t>
  </si>
  <si>
    <t>Sapu Bulu Kecilan RRT</t>
  </si>
  <si>
    <t>Sapu bulu tali rafia / plastik</t>
  </si>
  <si>
    <t>Sapu ijuk piala kayu</t>
  </si>
  <si>
    <t>Sapu ijuk piala kayu halus</t>
  </si>
  <si>
    <t>Sapu ijuk plastik kelelawar</t>
  </si>
  <si>
    <t>Sapu ijuk plastik kipas</t>
  </si>
  <si>
    <t>Sapu ijuk plastik palang A</t>
  </si>
  <si>
    <t>Sapu ijuk plastik palang dua gajah</t>
  </si>
  <si>
    <t>Sapu lidi biasa</t>
  </si>
  <si>
    <t>Sapu lidi roon</t>
  </si>
  <si>
    <t>Sapu lidi taman</t>
  </si>
  <si>
    <t>Sekrop</t>
  </si>
  <si>
    <t>Selang spiral</t>
  </si>
  <si>
    <t>Semir ban semprot</t>
  </si>
  <si>
    <t>Serok Sampah Plastik</t>
  </si>
  <si>
    <t>Serok sampah plastik</t>
  </si>
  <si>
    <t>Serok sampah plastik halus</t>
  </si>
  <si>
    <t>Shampo Mobil Botol</t>
  </si>
  <si>
    <t>Sikat cuci eterna</t>
  </si>
  <si>
    <t>Sikat ijuk tangkai</t>
  </si>
  <si>
    <t>Sikat ijuk tangkai panjang</t>
  </si>
  <si>
    <t>Sikat WC biasa</t>
  </si>
  <si>
    <t>Sikat WC ijuk kecil no.28</t>
  </si>
  <si>
    <t>Sikat WC plastik tangkai</t>
  </si>
  <si>
    <t>Sumbu tangkai pel</t>
  </si>
  <si>
    <t>Super pel</t>
  </si>
  <si>
    <t>Supersol</t>
  </si>
  <si>
    <t>Tas kresek hitam tanggung</t>
  </si>
  <si>
    <t>Tas kresek loreng besar</t>
  </si>
  <si>
    <t>Tas kresek merah besar</t>
  </si>
  <si>
    <t>Tempat sampah ada tutup 201</t>
  </si>
  <si>
    <t>Tempat sampah ada tutup 202</t>
  </si>
  <si>
    <t>Tempat sampah ada tutup 203</t>
  </si>
  <si>
    <t>Tempat sampah GI 203</t>
  </si>
  <si>
    <t>Tempat Sampah Kranjang</t>
  </si>
  <si>
    <t>Tissu gulung</t>
  </si>
  <si>
    <t>gulung</t>
  </si>
  <si>
    <t>Tissu halus</t>
  </si>
  <si>
    <t>Tissue Kotak Besar</t>
  </si>
  <si>
    <t>Tissue kotak tebal</t>
  </si>
  <si>
    <t>Tissue kotak tipis</t>
  </si>
  <si>
    <t>Tissue makan</t>
  </si>
  <si>
    <t>Tissue Parfum TL-05 (200 sheet)</t>
  </si>
  <si>
    <t>Tissue Parfum TL-07 (180 sheet)</t>
  </si>
  <si>
    <t>Tissue Parfum TS-05 (60 sheet)</t>
  </si>
  <si>
    <t xml:space="preserve">Tissue roll </t>
  </si>
  <si>
    <t>Tisu basah</t>
  </si>
  <si>
    <t>Total harum</t>
  </si>
  <si>
    <t>Perjalanan Dinas Ke Kecamatan</t>
  </si>
  <si>
    <t>Perjalanan Dinas Ke Kabupaten</t>
  </si>
  <si>
    <t>Perjalanan Dinas Ke Provinsi</t>
  </si>
  <si>
    <t>Perjalanan Dinas Perbekel ke Provinsi</t>
  </si>
  <si>
    <t>Perjalanan Dinas Sekdes ke Provinsi</t>
  </si>
  <si>
    <t>Belanja Listrik</t>
  </si>
  <si>
    <t>Belanja Internet</t>
  </si>
  <si>
    <t>Canang</t>
  </si>
  <si>
    <t>1 Bungkus (15 Biji)</t>
  </si>
  <si>
    <t>Air Mineral Gelas Aqua</t>
  </si>
  <si>
    <t>Air Mineral Gelas</t>
  </si>
  <si>
    <t>Air Mineral Gelas Atria</t>
  </si>
  <si>
    <t>Air Mineral Galon Aqua</t>
  </si>
  <si>
    <t>Galon</t>
  </si>
  <si>
    <t>Kue Bungkus</t>
  </si>
  <si>
    <t>Kue Kotak</t>
  </si>
  <si>
    <t>Nasi Bungkus</t>
  </si>
  <si>
    <t xml:space="preserve">Banner Transparansi APBDES </t>
  </si>
  <si>
    <t>Gas</t>
  </si>
  <si>
    <t>Tabung</t>
  </si>
  <si>
    <t>Pertamax</t>
  </si>
  <si>
    <t>Liter</t>
  </si>
  <si>
    <t>Kopi</t>
  </si>
  <si>
    <t>Gula</t>
  </si>
  <si>
    <t xml:space="preserve">Teh </t>
  </si>
  <si>
    <t>1.4</t>
  </si>
  <si>
    <t>Tata Praja Pemerintahan, Perencanaan, Keuangan dan Pelaporan</t>
  </si>
  <si>
    <t>1.4.01</t>
  </si>
  <si>
    <t>1.4.02</t>
  </si>
  <si>
    <t>Penyelenggaraan Musyawarah Desa Lainnya</t>
  </si>
  <si>
    <t>1.4.03</t>
  </si>
  <si>
    <t>1.4.04</t>
  </si>
  <si>
    <t>1 Orang</t>
  </si>
  <si>
    <t>III</t>
  </si>
  <si>
    <t>1.4.06</t>
  </si>
  <si>
    <t>1.4.07</t>
  </si>
  <si>
    <t>1.4.08</t>
  </si>
  <si>
    <t>Pelaksanaan Pembangunan Desa</t>
  </si>
  <si>
    <t>2.1</t>
  </si>
  <si>
    <t>2.1.01</t>
  </si>
  <si>
    <t>Penyelenggaraan Posyandu</t>
  </si>
  <si>
    <t>2.2</t>
  </si>
  <si>
    <t>2.2.02</t>
  </si>
  <si>
    <t>2.6</t>
  </si>
  <si>
    <t>Perhubungan, Komunikasi, dan Informatika</t>
  </si>
  <si>
    <t>2.6.02</t>
  </si>
  <si>
    <t xml:space="preserve">RENCANA KERJA DAN RENCANA  </t>
  </si>
  <si>
    <t xml:space="preserve">ANGGARAN BIAYA </t>
  </si>
  <si>
    <t>-</t>
  </si>
  <si>
    <t>Kegiatan Pemeliharaan Gedung/Prasarana Kantor Desa</t>
  </si>
  <si>
    <t>Sembiran, 25 Juli 2018</t>
  </si>
  <si>
    <t>Pelaksana Kegiatan Anggaran Kegiatan Pemerintah</t>
  </si>
  <si>
    <t>Wayan Duaja</t>
  </si>
  <si>
    <t>Mengetahui,</t>
  </si>
  <si>
    <t>Perbekel Desa Sembiran</t>
  </si>
  <si>
    <t>I Nengah Sariada</t>
  </si>
  <si>
    <t>Keterangan</t>
  </si>
  <si>
    <t>Tanggal Pembahasan</t>
  </si>
  <si>
    <t>Catatan Hasil Pembahasan</t>
  </si>
  <si>
    <t>Pagu Anggaran</t>
  </si>
  <si>
    <t>Penyusunan Profil Desa</t>
  </si>
  <si>
    <t>Belanja Perlengkapan Barang Konsumsi (Makan/Minum) - Belanja Barang Konsumsi</t>
  </si>
  <si>
    <t>Snack</t>
  </si>
  <si>
    <t>Penyelenggaraan Musyawarah Perencanaan Desa/Pembahasan APBDesa</t>
  </si>
  <si>
    <t>Penyusunan RKP Desa</t>
  </si>
  <si>
    <t>Penyusunan Dokumen Keuangan Desa (APBDesa/APBDesa Perubahan/LPJ APBDesa, dan seluruh dokumen terkait)</t>
  </si>
  <si>
    <t>Penyusunan APBDesa</t>
  </si>
  <si>
    <t>Penyusunan APBDesa Perubahan</t>
  </si>
  <si>
    <t>Penyusunan Kebijakan Desa (Perdes/Perkades, dll-diluar dokumen Rencana Pembangunan/Keuangan)</t>
  </si>
  <si>
    <t>Penyusunan Laporan Kepala Desa/Penyelenggaraan Pemerintahan Desa (Laporan akhir tahun anggaran,laporan akhir masa jabatan, laporan keterangan akhir tahun anggaran, informasi kepada masyarakat)</t>
  </si>
  <si>
    <t>Penyusunan Laporan Akhir Tahun Anggaran</t>
  </si>
  <si>
    <t>Penyusunan Laporan Keterangan Akhir Tahun Anggaran</t>
  </si>
  <si>
    <t>Bidang Pendidikan</t>
  </si>
  <si>
    <t>Penyelenggaraan PAUD/TK Milik Desa</t>
  </si>
  <si>
    <t>Terpenuhinya Capaian Peningkatan Pelaksanaan Pembangunan Desa</t>
  </si>
  <si>
    <t>Kelompok sasaran Kegiatan : PAUD/TK Kartini Putra</t>
  </si>
  <si>
    <t xml:space="preserve">7  Kegiatan </t>
  </si>
  <si>
    <t xml:space="preserve">01 </t>
  </si>
  <si>
    <t>Honorarium Pengajar PAUD/TK 3 orang</t>
  </si>
  <si>
    <t>Bidang Kesehatan</t>
  </si>
  <si>
    <t>Kelompok sasaran Kegiatan : 8 Posyandu</t>
  </si>
  <si>
    <t>Honorarium Kader Posyandu 40 Orang</t>
  </si>
  <si>
    <t>Belanja Barang dan Jasa yang Diserahkan Kepada Masyarakat</t>
  </si>
  <si>
    <t>Belanja Bahan Perlengkapan yang Diserahkan Kepada Masyarakat</t>
  </si>
  <si>
    <t>Pemberian Makanan Tambahan Pada Bayi (PMT) Pada 8 Posyandu</t>
  </si>
  <si>
    <t>8 Posyandu</t>
  </si>
  <si>
    <t>Penyelenggaraan Informasi Publik Desa</t>
  </si>
  <si>
    <t>Masyarakat Desa</t>
  </si>
  <si>
    <t>Belanja Barang Perlengkapan lainnya</t>
  </si>
  <si>
    <t>Wayan Adi Permana</t>
  </si>
  <si>
    <t>Penyelenggaraan Belanja Penghasilan Tetap, Tunjangan dan Operasional Pemerintahan Desa</t>
  </si>
  <si>
    <t>Kelompok sasaran Kegiatan : Kepala Desa</t>
  </si>
  <si>
    <t>Kelompok sasaran Kegiatan : Perangkat Desa</t>
  </si>
  <si>
    <t>13 Orang</t>
  </si>
  <si>
    <t>Kepala Urusan 3 Orang</t>
  </si>
  <si>
    <t>Penyediaan Jaminan Sosial Bagi Kepala Desa dan Perangkat Desa</t>
  </si>
  <si>
    <t>Terpenuhinya Capaian Penyelenggaraan Pemerintahan Desa</t>
  </si>
  <si>
    <t>Terpenuhinya Capaian Pennyelenggaraan Pemerintahan Desa</t>
  </si>
  <si>
    <t>Honorarium Petugas  Kebersihan Kebun</t>
  </si>
  <si>
    <t>Honorarium Petugas Kebersihan Kantor Desa</t>
  </si>
  <si>
    <t>Pembinaan Kemasyarakatan Desa</t>
  </si>
  <si>
    <t>3.1</t>
  </si>
  <si>
    <t xml:space="preserve">Ketenteraman, Ketertiban Umum, dan Perlindungan Masyarakat </t>
  </si>
  <si>
    <t>3.1.02</t>
  </si>
  <si>
    <t>Penguatan dan Peningkatan Kapasitas Tenaga Keamanan/Ketertiban oleh Pemerintah Desa (Satlinmas Desa)</t>
  </si>
  <si>
    <t>Terpenuhinya Capaian Peningkatan Pembinaan Kemasyarakatan Desa</t>
  </si>
  <si>
    <t>Kelompok sasaran Kegiatan : Satlinmas Desa Sembiran</t>
  </si>
  <si>
    <t>06</t>
  </si>
  <si>
    <t>Belanja Perlengkapan Barang Konsumsi</t>
  </si>
  <si>
    <t>3.2</t>
  </si>
  <si>
    <t>Kebudayaan dan Keagamaan</t>
  </si>
  <si>
    <t>3.2.01</t>
  </si>
  <si>
    <t>Kelompok sasaran Kegiatan : PKK Desa Sembiran</t>
  </si>
  <si>
    <t xml:space="preserve">Honorarium Pelatih </t>
  </si>
  <si>
    <t>Ni Luh Suarmadi</t>
  </si>
  <si>
    <t>3.2.02</t>
  </si>
  <si>
    <t>Pengiriman Kontingen Group Kesenian dan Kebudayaan Sebagai Wakil Desa di Tingkat Kecamatan dan Kabupaten/Kota</t>
  </si>
  <si>
    <t>Belanja Sewa</t>
  </si>
  <si>
    <t>Belanja Jasa Sewa Sarana Peralatan/Perlengkapan</t>
  </si>
  <si>
    <t>Sewa Pakaian</t>
  </si>
  <si>
    <t>Sewa Tata Rias</t>
  </si>
  <si>
    <t>Sewa Mobil Pickup</t>
  </si>
  <si>
    <t>3.2.03</t>
  </si>
  <si>
    <t>Penyelenggaraan Festival Kesenian, Adat/Kebudayaan, dan Keagamaan (Perayaan Hari Kemerdekaan, Hari Besar Keagamaan, dll) Tingkat Desa</t>
  </si>
  <si>
    <t>08</t>
  </si>
  <si>
    <t>Belanja Bendera/Umbul-Umbul/Spanduk</t>
  </si>
  <si>
    <t>Belanja</t>
  </si>
  <si>
    <t>Belanja Alat Tulis kantor</t>
  </si>
  <si>
    <t>Kelembagaan Adat Desa Pakraman Sembiran</t>
  </si>
  <si>
    <t>07</t>
  </si>
  <si>
    <t>Subak Abian Kerta jati</t>
  </si>
  <si>
    <t>Subak Abian Lesung</t>
  </si>
  <si>
    <t>Subak Abian Munduk Mekar Sari</t>
  </si>
  <si>
    <t>Subak Abian Poh Tanduk</t>
  </si>
  <si>
    <t>Subak Abian Pura Nek</t>
  </si>
  <si>
    <t>Subak Abian Sari Amerta</t>
  </si>
  <si>
    <t>Subak Abian Singa jaya</t>
  </si>
  <si>
    <t>Belanja Benda Pos</t>
  </si>
  <si>
    <t>Piodalan dan Pecaruan di Desa Sembiran</t>
  </si>
  <si>
    <t>Piodalan dan Pecaruan di Subak Abian Sari Amerta</t>
  </si>
  <si>
    <t>Piodalan dan Pecaruan di Subak Abian Kerta Jati</t>
  </si>
  <si>
    <t>Piodalan dan Pecaruan di Subak Abian Poh Tanduk</t>
  </si>
  <si>
    <t>Piodalan dan Pecaruan di Subak Abian Lesung</t>
  </si>
  <si>
    <t>Piodalan dan Pecaruan di Subak Abian Munduk Mekar Sari</t>
  </si>
  <si>
    <t>Piodalan dan Pecaruan di Subak Abian Singa Jaya</t>
  </si>
  <si>
    <t>09</t>
  </si>
  <si>
    <t>Piodalan dan Pecaruan di Subak Abian Pura Nek</t>
  </si>
  <si>
    <t>Kelompok sasaran Kegiatan : Desa Adat dan 8 Subak Di Desa Sembiran</t>
  </si>
  <si>
    <t>1.1.05</t>
  </si>
  <si>
    <t>Kelompok sasaran Kegiatan : BPD</t>
  </si>
  <si>
    <t xml:space="preserve">Ketua </t>
  </si>
  <si>
    <t>Wakil Ketua</t>
  </si>
  <si>
    <t>Sekretaris</t>
  </si>
  <si>
    <t>Ketua Bidang I</t>
  </si>
  <si>
    <t>Ketua Bidang II</t>
  </si>
  <si>
    <t xml:space="preserve">RINCIAN DANA PEMERINTAHAN </t>
  </si>
  <si>
    <t>NO</t>
  </si>
  <si>
    <t>URAIAN</t>
  </si>
  <si>
    <t>TOTAL DANA</t>
  </si>
  <si>
    <t>PENGHASILAN TETAP DAN TUNJANGAN PERBEKEL</t>
  </si>
  <si>
    <t>PENGHASILAN TETAP DAN TUNJANGAN PERANGKAT DESA</t>
  </si>
  <si>
    <t>JAMINAN SOSIAL PERBEKEL DAN PERANGKAT</t>
  </si>
  <si>
    <t>TUNJANGAN BPD</t>
  </si>
  <si>
    <t xml:space="preserve">DANA TOTAL </t>
  </si>
  <si>
    <t>OP</t>
  </si>
  <si>
    <t>Pembersih Kaca</t>
  </si>
  <si>
    <t>Pembersih Lantai</t>
  </si>
  <si>
    <t>Pengepelan Sumbu</t>
  </si>
  <si>
    <t>Sapu Bulu Ayam Biasa</t>
  </si>
  <si>
    <t>Sapu Ijuk Plastik Kipas</t>
  </si>
  <si>
    <t>Sikat WC Plastik Tangkai</t>
  </si>
  <si>
    <t>Cangkul + Pati</t>
  </si>
  <si>
    <t>Ember Plastik 4 Galon</t>
  </si>
  <si>
    <t>Gayung</t>
  </si>
  <si>
    <t>Tissue Roll</t>
  </si>
  <si>
    <t>Gunting Pangkas</t>
  </si>
  <si>
    <t>Gunting Rumput Kayu</t>
  </si>
  <si>
    <t>Kapur Barus Warna</t>
  </si>
  <si>
    <t>Keset Welcome Tebal 1 M</t>
  </si>
  <si>
    <t>Tissue Halus</t>
  </si>
  <si>
    <t>10</t>
  </si>
  <si>
    <t>11</t>
  </si>
  <si>
    <t>12</t>
  </si>
  <si>
    <t>13</t>
  </si>
  <si>
    <t>14</t>
  </si>
  <si>
    <t>15</t>
  </si>
  <si>
    <t>16</t>
  </si>
  <si>
    <t>17</t>
  </si>
  <si>
    <t>1.3.01</t>
  </si>
  <si>
    <t>Pelayanan Administrasi Umum dan Kependudukan (Surat Pengantar/Pelayanan KTP, Akta Kelahiran, Kartu Keluarga, dll)</t>
  </si>
  <si>
    <t>Dokumen Perencanaan Desa</t>
  </si>
  <si>
    <t>Terselenggaranya Musyawarah Desa Reguler</t>
  </si>
  <si>
    <t>Terselenggaranya Musyawarah Desa Non Reguler</t>
  </si>
  <si>
    <t>Tinta Printer Epson T6641 (CYAN)</t>
  </si>
  <si>
    <t>Tinta Printer Epson T6641 (BLACK)</t>
  </si>
  <si>
    <t>Tinta Printer Epson T6641 (MAGENTA)</t>
  </si>
  <si>
    <t>Tinta Printer Epson T6641 (YELLOW)</t>
  </si>
  <si>
    <t>Steples Isi (Kapasitas 50-250 lbr)</t>
  </si>
  <si>
    <t>Steples Isi kangaroo No. 10</t>
  </si>
  <si>
    <t>Dokumen Keuangan Desa</t>
  </si>
  <si>
    <t>Dokumen Kebijakan Desa Non Rencana Pembangunan/Keuangan</t>
  </si>
  <si>
    <t>Penyusunan LPJ</t>
  </si>
  <si>
    <t>- Informasi Kepada Masyarakat</t>
  </si>
  <si>
    <t>Honorarium Petugas Kebersihan Kebun</t>
  </si>
  <si>
    <t>Amplop Tali Ekstra (312)</t>
  </si>
  <si>
    <t>Belanja Banner Pertanggungjawaban APBDesa</t>
  </si>
  <si>
    <t>Belanja Banner APBDesa</t>
  </si>
  <si>
    <t>Belanja Banner APBDesa Perubahan</t>
  </si>
  <si>
    <t>1.4.11</t>
  </si>
  <si>
    <t>Penyelenggaraan Lomba Antar Kewilayahan dan Pengiriman Kontingen Dalam Mengikuti Lomba Desa</t>
  </si>
  <si>
    <t>Belanja Barang Cetak dan Penggandaan</t>
  </si>
  <si>
    <t>Belanja Barang Konsumsi</t>
  </si>
  <si>
    <t>BKP</t>
  </si>
  <si>
    <t>Tahun</t>
  </si>
  <si>
    <t>Kali</t>
  </si>
  <si>
    <t>2.3</t>
  </si>
  <si>
    <t>Bidang Pekerjaan Umum dan Penataan Ruang</t>
  </si>
  <si>
    <t>2.3.10</t>
  </si>
  <si>
    <t>Belanja Modal Bahan baku</t>
  </si>
  <si>
    <t>2.4</t>
  </si>
  <si>
    <t>Bidang Kawasan Pemukiman</t>
  </si>
  <si>
    <t>Belanja Modal Honor Tim yang melaksanakan Kegiatan</t>
  </si>
  <si>
    <t>Honorarium Kader Bina Keluarga Lansia 5 orang</t>
  </si>
  <si>
    <t>Operasional PAUD/TK Milik Desa</t>
  </si>
  <si>
    <t xml:space="preserve">Belanja Perlengkapan Cetak/Penggandaan </t>
  </si>
  <si>
    <t>Belanja Perlengkapan Barang Konsumsi (Makan/Minum)</t>
  </si>
  <si>
    <t>2.1.06</t>
  </si>
  <si>
    <t>Buku dan Pelajaran PAUD/TK Milik Desa</t>
  </si>
  <si>
    <t>Alat Peraga Edukatif</t>
  </si>
  <si>
    <t>Unit</t>
  </si>
  <si>
    <t>Belanja Buku dan Pelajaran</t>
  </si>
  <si>
    <t>Belanja Alat Peraga Edukatif</t>
  </si>
  <si>
    <t>2.1.09</t>
  </si>
  <si>
    <t>Belanja Jasa Honorarium Ahli/Profesi/Kunsultan/Narasumber</t>
  </si>
  <si>
    <t>Honor Pelatih</t>
  </si>
  <si>
    <t>Pengasuhan Bersama Atau Bina Keluarga Balita (BKB)</t>
  </si>
  <si>
    <t>Terselenggaranya Operasional Pengasuhan Bersama atau Bina Keluarga Balita (BKB)</t>
  </si>
  <si>
    <t>3 Posyandu</t>
  </si>
  <si>
    <t>Kelompok sasaran Kegiatan : 3 Posyandu</t>
  </si>
  <si>
    <t>Honorarium Kader Bina Keluarga Balita 20 Orang</t>
  </si>
  <si>
    <t>Rehabilitasi/Peningkatan/Pengerasan Jalan Desa</t>
  </si>
  <si>
    <t>Banner Pertanggungjawaban APBDesa</t>
  </si>
  <si>
    <t>Banner APBDesa</t>
  </si>
  <si>
    <t>Banner APBDesa Perubahan</t>
  </si>
  <si>
    <t>1 Unit</t>
  </si>
  <si>
    <t>Periode</t>
  </si>
  <si>
    <t>Banner Tahun baru</t>
  </si>
  <si>
    <t>Banner Hari Kemerdekaan</t>
  </si>
  <si>
    <t>Banner Sumpah Pemuda</t>
  </si>
  <si>
    <t>Bendera MP UK 100 x 150</t>
  </si>
  <si>
    <t>Banner Hari Raya Nyepi</t>
  </si>
  <si>
    <t>Banner Hari Raya Galungan dan Kuningan</t>
  </si>
  <si>
    <t>Pemberdayaan Masyarakat Desa</t>
  </si>
  <si>
    <t>4.3</t>
  </si>
  <si>
    <t>Bidang Peningkatan Kapasitas Aparatur Desa</t>
  </si>
  <si>
    <t>4.3.02</t>
  </si>
  <si>
    <t>Peningkatan Kapasitas Perangkat Desa</t>
  </si>
  <si>
    <t>Jumlah Peserta Peningkatan Kapasitas Perangkat Desa</t>
  </si>
  <si>
    <t>14 Orang</t>
  </si>
  <si>
    <t>YANG PERLU DIBAHAS</t>
  </si>
  <si>
    <t>OPERASIONAL PERKANTORAN + GAJIH</t>
  </si>
  <si>
    <t>LOMBA DESA</t>
  </si>
  <si>
    <t>INSENTIF SUBAK</t>
  </si>
  <si>
    <t>OPERASIONAL TK</t>
  </si>
  <si>
    <t>OPERASIONAL PKK DALAM LOMBA DESA</t>
  </si>
  <si>
    <t>OPERASIONAL BPD</t>
  </si>
  <si>
    <t xml:space="preserve">HONORARIUM KADER </t>
  </si>
  <si>
    <t>Pensil MMR 2B, 4B, HB Steadler</t>
  </si>
  <si>
    <t>Ketua BPD</t>
  </si>
  <si>
    <t>Bendahara</t>
  </si>
  <si>
    <t>Anggota 8 Orang</t>
  </si>
  <si>
    <t>Tunjangan Bulan Maret-Desember</t>
  </si>
  <si>
    <t>Tunjangan  Bulan Januari-Februari</t>
  </si>
  <si>
    <t>1.4.10</t>
  </si>
  <si>
    <t>Dukungan Pelaksanaan dan Sosialisasi Pemilihan BPD (yang menjadi wewenang desa)</t>
  </si>
  <si>
    <t>Terselenggaranga Dukungan Pelaksanaan dan Sosialisasi Pemilihan BPD</t>
  </si>
  <si>
    <t>Alat Tulis Kantor</t>
  </si>
  <si>
    <t>Name Tag dan Gantungan</t>
  </si>
  <si>
    <t>Belanja Perlengkapan Cetak/Penggandaan</t>
  </si>
  <si>
    <t>Fotocopi</t>
  </si>
  <si>
    <t>Baliho 2x3 Meter</t>
  </si>
  <si>
    <t>Spanduk 3x1 Meter</t>
  </si>
  <si>
    <t>Banner</t>
  </si>
  <si>
    <t>Formulir Plano Besar</t>
  </si>
  <si>
    <t>Formulir di TPS</t>
  </si>
  <si>
    <t>Formulir Panitia</t>
  </si>
  <si>
    <t>Formulir Panggilan Daftar Pemilih</t>
  </si>
  <si>
    <t xml:space="preserve">Sewa Angkut Untuk Logistik </t>
  </si>
  <si>
    <t>Honor Panitia Pelaksana Pemilihan</t>
  </si>
  <si>
    <t>Ke Kabupaten</t>
  </si>
  <si>
    <t>Tersusunnya Profil Desa</t>
  </si>
  <si>
    <t xml:space="preserve">Snack </t>
  </si>
  <si>
    <t>Honorarium Petugas SID</t>
  </si>
  <si>
    <t>TOTAL</t>
  </si>
  <si>
    <t>Bidang Penyelenggaraan Belanja Penghasilan Tetap, Tunjangan dan Operasional Pemerintahan Desa</t>
  </si>
  <si>
    <t>1.1.04</t>
  </si>
  <si>
    <t>Penyediaan Operasional Pemerintah Desa (ATK, Honorarium PKPKD dan PPKD, Perlengkapan Perkantoran, Pakaian dinas/atribut,listrik/telepon, dll)</t>
  </si>
  <si>
    <t>Operasional Pemerintah Desa</t>
  </si>
  <si>
    <t>Kelompok sasaran Kegiatan : Operasional Pemerintah Desa Sembiran</t>
  </si>
  <si>
    <t>Ke Kecamatan</t>
  </si>
  <si>
    <t>Ke Provinsi</t>
  </si>
  <si>
    <t>Belanja Bahan Bakar Minyak</t>
  </si>
  <si>
    <t>Kendaraan Dinas</t>
  </si>
  <si>
    <t>Kendaraan Mobil Sampah</t>
  </si>
  <si>
    <t>Perawatan Kendaraan Dinas</t>
  </si>
  <si>
    <t>Perawatan Mobil Sampah</t>
  </si>
  <si>
    <t>Samsat Kendaraan Dinas</t>
  </si>
  <si>
    <t>Samsat Mobil Sampah</t>
  </si>
  <si>
    <t>Service Komputer</t>
  </si>
  <si>
    <t xml:space="preserve"> Service  Laptop</t>
  </si>
  <si>
    <t>Belanja Opersaional Perkantoran</t>
  </si>
  <si>
    <t>Honorarium PKPKD</t>
  </si>
  <si>
    <t>Honorarium PPKD</t>
  </si>
  <si>
    <t>2.2.06</t>
  </si>
  <si>
    <t>Belanja Jasa Honorarium yang Melaksanakan Kegiatan</t>
  </si>
  <si>
    <t>Honor Pembina</t>
  </si>
  <si>
    <t>Honor Ketua</t>
  </si>
  <si>
    <t>Honor Sekretaris</t>
  </si>
  <si>
    <t>Honor 4 Anggota</t>
  </si>
  <si>
    <t>18</t>
  </si>
  <si>
    <t>2.4.12</t>
  </si>
  <si>
    <t>Tunjangan Purnabakti BPD</t>
  </si>
  <si>
    <t>Koordinator PPKD</t>
  </si>
  <si>
    <t>Kaur Keuangan</t>
  </si>
  <si>
    <t>Kaur Tata Usaha Umum</t>
  </si>
  <si>
    <t>Kaur Perencanaan</t>
  </si>
  <si>
    <t>Kasi Kesra</t>
  </si>
  <si>
    <t>Kasi Pelayanan</t>
  </si>
  <si>
    <t>Kasi Pemerintahan</t>
  </si>
  <si>
    <t>Jumlah Perangkat Desa yang menerima penghasilan tetap dan tunjangan Kepala Desa</t>
  </si>
  <si>
    <t>Terbayarnya Penghasilan Tetap dan Tunjangan Kepala  Desa</t>
  </si>
  <si>
    <t>Terlaksananya Kegiatan Pemeliharaan Gedung/Prasarana Kantor Desa dan terbayarnya honor petugas kebersihan</t>
  </si>
  <si>
    <t>Kegiatan Pemeliharaan Gedung/Prasarana Kantor Desa dan honor petugas kebersihan</t>
  </si>
  <si>
    <t>Kelompok sasaran Kegiatan : Petugas Kebersihan</t>
  </si>
  <si>
    <t>3.4</t>
  </si>
  <si>
    <t>Sub Bidang Kelembagaan Adat</t>
  </si>
  <si>
    <t>3.4.01</t>
  </si>
  <si>
    <t>Kelembagaan Adat Desa Pakraman Sembiran 7 Orang</t>
  </si>
  <si>
    <t>Kegiatan Penyelenggaraan Operasional BPD</t>
  </si>
  <si>
    <t>Operasional BPD</t>
  </si>
  <si>
    <t>Kelompok sasaran Kegiatan : Operasional BPD Desa Sembiran</t>
  </si>
  <si>
    <t>Steples Isi Kangaroo No 11</t>
  </si>
  <si>
    <t>Ballpoint Pillot Baliner</t>
  </si>
  <si>
    <t>operasional Perkantoran</t>
  </si>
  <si>
    <t>Kegiatan Penyediaan Jaminan Sosial Bagi Kepala Desa dan Perangkat Desa</t>
  </si>
  <si>
    <t>Terbayarnya  Jaminan Sosial Bagi Kepala Desa dan Perangkat Desa</t>
  </si>
  <si>
    <t>Kelompok sasaran Kegiatan : Kepala Desa dan Perangkat Desa</t>
  </si>
  <si>
    <t xml:space="preserve"> Kepala Desa</t>
  </si>
  <si>
    <t>Kegiatan Penyediaan Tunjangan BPD</t>
  </si>
  <si>
    <t>Terbayarnya Tunjangan BPD</t>
  </si>
  <si>
    <t>16 Orang</t>
  </si>
  <si>
    <t>Kegiatan Penyusunan Profil Desa</t>
  </si>
  <si>
    <t>Kegiatan Penyelenggaraan Musyawarah Perencanaan Desa/Pembahasan APBDesa</t>
  </si>
  <si>
    <t>Kegiatan Penyelenggaraan Musyawarah Desa Lainnya</t>
  </si>
  <si>
    <t>Penyusunan Dokumen Perencanaan Desa (RPJMDes dan RKPDes)</t>
  </si>
  <si>
    <t>Kegiatan Penyusunan Dokumen Perencanaan Desa (RPJMDes dan RKPDes)</t>
  </si>
  <si>
    <t>Kegiatan Penyusunan Dokumen Keuangan Desa (APBDesa/APBDesa Perubahan/LPJ APBDesa, dan seluruh dokumen terkait)</t>
  </si>
  <si>
    <t>Kegiatan Penyusunan Kebijakan Desa (Perdes/Perkades, dll-diluar dokumen Rencana Pembangunan/Keuangan)</t>
  </si>
  <si>
    <t>Kegiatan Penyusunan Laporan Kepala Desa/Penyelenggaraan Pemerintahan Desa (Laporan akhir tahun anggaran,laporan akhir masa jabatan, laporan keterangan akhir tahun anggaran, informasi kepada masyarakat)</t>
  </si>
  <si>
    <t>Kegiatan Pengembangan Sistem Informasi Desa</t>
  </si>
  <si>
    <t>Terciptanya Sistem Informasi Desa</t>
  </si>
  <si>
    <t>Kelompok sasaran Kegiatan : Sistem Informasi Desa</t>
  </si>
  <si>
    <t>Laporan Penyelenggaraan Pemerintahan Desa</t>
  </si>
  <si>
    <t>Kegiatan Dukungan Pelaksanaan dan Sosialisasi Pemilihan BPD (yang menjadi wewenang desa)</t>
  </si>
  <si>
    <t>Penyenggaraan Lomba Desa</t>
  </si>
  <si>
    <t>1 Kali</t>
  </si>
  <si>
    <t>Kegiatan Penyelenggaraan PAUD/TK Milik Desa</t>
  </si>
  <si>
    <t>Kegiatan Pengembangan dan Pembinaan Sanggar Seni dan Belajar</t>
  </si>
  <si>
    <t>Terlaksananya Pengembangan dan Pembinaan Sanggar Seni dan Belajar</t>
  </si>
  <si>
    <t>Kegiatan Penyelenggaraan Posyandu</t>
  </si>
  <si>
    <t>Terbayarnya Honorarium Kader dan Pemberian Makanan Tambahan</t>
  </si>
  <si>
    <t>Kegiatan Pengasuhan Bersama Atau Bina Keluarga Balita (BKB)</t>
  </si>
  <si>
    <t>Kegiatan Rehabilitasi/Peningkatan/Pengerasan Jalan Desa</t>
  </si>
  <si>
    <t>Kegiatan Penyelenggaraan Informasi Publik Desa</t>
  </si>
  <si>
    <t>Kegiatan Pembinaan Lembaga Adat</t>
  </si>
  <si>
    <t>Terselenggaranya Pembinaan Lembaga Adat</t>
  </si>
  <si>
    <t>Kegiatan Penyelenggaraan Festival Kesenian, Adat/Kebudayaan, dan Keagamaan (Perayaan Hari Kemerdekaan, Hari Besar Keagamaan, dll) Tingkat Desa</t>
  </si>
  <si>
    <t>Kegiatan Pengiriman Kontingen Group Kesenian dan Kebudayaan Sebagai Wakil Desa di Tingkat Kecamatan dan Kabupaten/Kota</t>
  </si>
  <si>
    <t>Kegiatan Pembinaan Group Kesenian dan Kebudayaan Tingkat Desa</t>
  </si>
  <si>
    <t>Kegiatan Penguatan dan Peningkatan Kapasitas Tenaga Keamanan/Ketertiban oleh Pemerintah Desa (Satlinmas Desa)</t>
  </si>
  <si>
    <t>Terlaksananya  Penguatan dan Peningkatan Kapasitas Tenaga Keamanan/Ketertiban oleh Pemerintah Desa (Satlinmas Desa)</t>
  </si>
  <si>
    <t>Penggaris Besi 30 Cm</t>
  </si>
  <si>
    <t>Belanja Jasa Honorarium Petugas Kebersihan</t>
  </si>
  <si>
    <t>Honorarium Petugas Kebersihan 3 Orang</t>
  </si>
  <si>
    <t>Honorarium Petugas Pemilah 3 Orang</t>
  </si>
  <si>
    <t>2.4.03</t>
  </si>
  <si>
    <t>Pemeliharaan Sumber Air Bersih Milik Desa (Mata Air/Tandon Penampungan Air Hujan/Sumur Bor,dll)</t>
  </si>
  <si>
    <t>Kegiatan Pemeliharaan Sumber Air Bersih Milik Desa (Mata Air/Tandon Penampungan Air Hujan/Sumur Bor,dll)</t>
  </si>
  <si>
    <t>Pemeliharaan Sumber Air Bersih</t>
  </si>
  <si>
    <t>BelanjaPemeliharaan</t>
  </si>
  <si>
    <t>Belanja Pemeliharaan Air Bersih</t>
  </si>
  <si>
    <t>Belanja Air Minum di Sumber Mata Air</t>
  </si>
  <si>
    <t>Rehabilitasi/Peningkatan Sambungan Air Bersih Ke Rumah Tangga</t>
  </si>
  <si>
    <t>Kegiatan Rehabilitasi/Peningkatan Sambungan Air Bersih Ke Rumah Tangga</t>
  </si>
  <si>
    <t>Terselenggaranya Kegiatan Rehabilitasi/Peningkatan Sambungan Air Bersih Ke Rumah Tangga</t>
  </si>
  <si>
    <t>Kelompok sasaran Kegiatan : Pipanisasi Air Bersih Tingkat Desa</t>
  </si>
  <si>
    <t>Belanja Modal Jaringan dan Instalasi</t>
  </si>
  <si>
    <t>Belanja Modal Honor Tim Yang Melaksakan Kegiatan</t>
  </si>
  <si>
    <t>PAD</t>
  </si>
  <si>
    <t>DANA DESA</t>
  </si>
  <si>
    <t>PENDAPATAN LAIN-LAIN</t>
  </si>
  <si>
    <t>BKK PROVINSI</t>
  </si>
  <si>
    <t>SILFA</t>
  </si>
  <si>
    <t>BHP+BHR</t>
  </si>
  <si>
    <t>NILAI</t>
  </si>
  <si>
    <t>JUMLAH DANA</t>
  </si>
  <si>
    <t>SISA</t>
  </si>
  <si>
    <t>Belanja Sesajen</t>
  </si>
  <si>
    <t>3.4.03</t>
  </si>
  <si>
    <t>Kegiatan Pembinaan PKK</t>
  </si>
  <si>
    <t>Terselenggaranya Pembinaan PKK</t>
  </si>
  <si>
    <t>Kelompok sasaran Kegiatan : Masyarakat Desa Sembiran</t>
  </si>
  <si>
    <t>Penyediaan Operasional BPD</t>
  </si>
  <si>
    <t>1.1.06</t>
  </si>
  <si>
    <t>Kelompok sasaran Kegiatan : Pasraman Desa Sembiran</t>
  </si>
  <si>
    <t>Kelompok sasaran Kegiatan :Jalan Lingkungan BD Kawanan</t>
  </si>
  <si>
    <t>Kelompok sasaran Kegiatan : TPST Desa Sembiran</t>
  </si>
  <si>
    <t>Kelompok sasaran Kegiatan : Sumber Mata Air</t>
  </si>
  <si>
    <t>1 Meter</t>
  </si>
  <si>
    <t>LOKASI</t>
  </si>
  <si>
    <t>VOLUME</t>
  </si>
  <si>
    <t>SASARAN/MANFAAT</t>
  </si>
  <si>
    <t>WAKTU PELAKSANAAN</t>
  </si>
  <si>
    <t>BIAYA DAN SUMBER PEMBIAYAAN</t>
  </si>
  <si>
    <t>SUMBER</t>
  </si>
  <si>
    <t>PELAKSANA KEGIATAN</t>
  </si>
  <si>
    <t>POLA PELAKSANAAN</t>
  </si>
  <si>
    <t>SWAKELOLA</t>
  </si>
  <si>
    <t>KERJASAMA ANTAR DESA</t>
  </si>
  <si>
    <t>KERJASAMA PIHAK KE TIGA</t>
  </si>
  <si>
    <t>1 Tahun</t>
  </si>
  <si>
    <t>V</t>
  </si>
  <si>
    <t>Ketut Gandri Adnyani</t>
  </si>
  <si>
    <t>I Nyoman Suta Triana</t>
  </si>
  <si>
    <t>Ni Wayan Mini</t>
  </si>
  <si>
    <t>Penyelenggaraan PAUD/TK Milik Desa (Bantuan Honor Pengajar, Pakaian Seragam, Operasional, dst)</t>
  </si>
  <si>
    <t>DAFTAR USULAN KEGIATAN SKALA DESA TAHUN 2019</t>
  </si>
  <si>
    <t>Perbekel Sembiran,</t>
  </si>
  <si>
    <t>Pembuatan Bangunan Bagi</t>
  </si>
  <si>
    <t>Pembuatan Reservoar Kapasitas 5x5x3 m3</t>
  </si>
  <si>
    <t>7800 m</t>
  </si>
  <si>
    <t>Pengadaan Pipa Transmisi Jenis HDPE S 8 SDR 17 PN 10 dia 90 mm</t>
  </si>
  <si>
    <t>Pengadaan Pipa Transmisi Jenis HDPE S 10 SDR 21 PN 8 dia 110 mm</t>
  </si>
  <si>
    <t>Pengadaan Pipa Transmisi Jenis HDPE S 8 SDR 17 PN 10 dia 110 mm</t>
  </si>
  <si>
    <t>Pentil Angin Diameter Pipa 110 mm</t>
  </si>
  <si>
    <t>Pentil Angin Diameter Pipa 90 mm</t>
  </si>
  <si>
    <t>M3</t>
  </si>
  <si>
    <t>Upah Tenaga Kerja</t>
  </si>
  <si>
    <t>Bidang Sarana dan Prasarana Pemerintahan Desa</t>
  </si>
  <si>
    <t>1.2.01</t>
  </si>
  <si>
    <t>Penyediaan Sarana (Aset Tetap) Perkantoran/Pemerintahan</t>
  </si>
  <si>
    <t>Kegiatan Penyediaan Sarana (Aset Tetap) Perkantoran/Pemerintahan</t>
  </si>
  <si>
    <t>Sarana (Aset Tetap) Perkantoran/Pemerintahan</t>
  </si>
  <si>
    <t>2.1.05</t>
  </si>
  <si>
    <t>Pemeliharaan Sarana dan Prasarana PAUD/TK Milik Desa</t>
  </si>
  <si>
    <t>Kegiatan Pemeliharaan Sarana dan Prasarana PAUD/TK Milik Desa</t>
  </si>
  <si>
    <t>Terpenuhinya Sarana dan Prasarana PAUD/TK Milik Desa</t>
  </si>
  <si>
    <t>Belanja Perlengkapan Cetak/Penggandaan- Belanja Barang Cetak dan Penggandaan</t>
  </si>
  <si>
    <t>Seragam Panitia</t>
  </si>
  <si>
    <t>Seragam PKK dan Kader</t>
  </si>
  <si>
    <t>Belanja Jasa Sewa Peralatan</t>
  </si>
  <si>
    <t>Sewa Kursi</t>
  </si>
  <si>
    <t>Sewa Tenda</t>
  </si>
  <si>
    <t>Sound Sistem</t>
  </si>
  <si>
    <t>Pelatih Koor</t>
  </si>
  <si>
    <t>Sewa Tata Rias (Salon)</t>
  </si>
  <si>
    <t>90</t>
  </si>
  <si>
    <t>Banten Piodalan di Kantor Desa</t>
  </si>
  <si>
    <t>Canang Harian</t>
  </si>
  <si>
    <t>Banten Purnama Tilem</t>
  </si>
  <si>
    <t>3.4.02</t>
  </si>
  <si>
    <t>Pembinaan LPM</t>
  </si>
  <si>
    <t>Kegiatan Pembinaan LPM</t>
  </si>
  <si>
    <t>Terselenggaranya Pembinaan LPM</t>
  </si>
  <si>
    <t>Kelompok sasaran Kegiatan : LPM</t>
  </si>
  <si>
    <t>Belanja Perjalanaan Dinas Dalam Kabupaten/Kota</t>
  </si>
  <si>
    <t>Ke Kecamtan</t>
  </si>
  <si>
    <t>3.3</t>
  </si>
  <si>
    <t>3.3.06</t>
  </si>
  <si>
    <t>Pembinaan Karang Taruna</t>
  </si>
  <si>
    <t>Kegiatan Pembinaan Karang Taruna</t>
  </si>
  <si>
    <t>Terselenggaranya Pembinaan Karang Taruna</t>
  </si>
  <si>
    <t>Kelompok sasaran Kegiatan : Karang Taruna</t>
  </si>
  <si>
    <t>3.4.90</t>
  </si>
  <si>
    <t>Pembinaan Kampung KB</t>
  </si>
  <si>
    <t>2.3.01</t>
  </si>
  <si>
    <t>Kegiatan Pemeliharaan Jalan Desa</t>
  </si>
  <si>
    <t>Terselenggaranya Pemeliharaan Jalan Desa</t>
  </si>
  <si>
    <t>ATK</t>
  </si>
  <si>
    <t>FC</t>
  </si>
  <si>
    <t>KONSUMSI</t>
  </si>
  <si>
    <t>PJ</t>
  </si>
  <si>
    <t>Perjalanan Dinas Dalam Kabupaten/Kota</t>
  </si>
  <si>
    <t>Perjalanan Dinas Luar Kabupaten/Kota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</si>
</sst>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(* #,##0_);_(* \(#,##0\);_(* &quot;-&quot;_);_(@_)"/>
    <numFmt numFmtId="43" formatCode="_(* #,##0.00_);_(* \(#,##0.00\);_(* &quot;-&quot;??_);_(@_)"/>
    <numFmt numFmtId="164" formatCode="[$Rp-421]#,##0"/>
    <numFmt numFmtId="165" formatCode="_(* #,##0_);_(* \(#,##0\);_(* &quot;-&quot;??_);_(@_)"/>
    <numFmt numFmtId="166" formatCode="_([$Rp-421]* #,##0_);_([$Rp-421]* \(#,##0\);_([$Rp-421]* &quot;-&quot;_);_(@_)"/>
    <numFmt numFmtId="167" formatCode="_-* #,##0_-;\-* #,##0_-;_-* &quot;-&quot;_-;_-@_-"/>
    <numFmt numFmtId="168" formatCode="\(0\)"/>
    <numFmt numFmtId="169" formatCode="0;[Red]0"/>
  </numFmts>
  <fonts count="4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0.5"/>
      <color theme="1"/>
      <name val="Bookman Old Style"/>
      <family val="1"/>
    </font>
    <font>
      <sz val="12"/>
      <color theme="1"/>
      <name val="Times New Roman"/>
      <family val="1"/>
    </font>
    <font>
      <sz val="11.5"/>
      <color theme="1"/>
      <name val="Times New Roman"/>
      <family val="1"/>
    </font>
    <font>
      <sz val="10.5"/>
      <color theme="1"/>
      <name val="Times New Roman"/>
      <family val="1"/>
    </font>
    <font>
      <b/>
      <sz val="10.5"/>
      <color theme="1"/>
      <name val="Bookman Old Style"/>
      <family val="1"/>
    </font>
    <font>
      <b/>
      <sz val="12"/>
      <color theme="1"/>
      <name val="Bookman Old Style"/>
      <family val="1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Tahoma"/>
      <family val="2"/>
    </font>
    <font>
      <sz val="7"/>
      <name val="Tahoma"/>
      <family val="2"/>
    </font>
    <font>
      <sz val="8"/>
      <name val="Arial"/>
      <family val="2"/>
    </font>
    <font>
      <sz val="8"/>
      <name val="Tahoma"/>
      <family val="2"/>
    </font>
    <font>
      <sz val="11"/>
      <name val="Calibri"/>
      <family val="2"/>
    </font>
    <font>
      <b/>
      <sz val="9"/>
      <name val="Tahoma"/>
      <family val="2"/>
    </font>
    <font>
      <b/>
      <sz val="8"/>
      <name val="Tahoma"/>
      <family val="2"/>
    </font>
    <font>
      <b/>
      <sz val="10"/>
      <name val="Arial"/>
      <family val="2"/>
    </font>
    <font>
      <sz val="9"/>
      <name val="Tahoma"/>
      <family val="2"/>
    </font>
    <font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color theme="1"/>
      <name val="Times New Roman"/>
      <family val="1"/>
    </font>
    <font>
      <sz val="10.5"/>
      <color rgb="FFFF0000"/>
      <name val="Bookman Old Style"/>
      <family val="1"/>
    </font>
    <font>
      <sz val="10"/>
      <color theme="1"/>
      <name val="Bookman Old Style"/>
      <family val="1"/>
    </font>
    <font>
      <sz val="9"/>
      <color theme="1"/>
      <name val="Bookman Old Style"/>
      <family val="1"/>
    </font>
    <font>
      <sz val="10"/>
      <color rgb="FF000000"/>
      <name val="Bookman Old Style"/>
      <family val="1"/>
    </font>
    <font>
      <b/>
      <sz val="12"/>
      <color theme="1"/>
      <name val="Arial"/>
      <family val="2"/>
    </font>
    <font>
      <sz val="10"/>
      <color indexed="8"/>
      <name val="Arial"/>
      <family val="2"/>
    </font>
    <font>
      <sz val="10"/>
      <name val="Bookman Old Style"/>
      <family val="1"/>
    </font>
    <font>
      <sz val="10"/>
      <color rgb="FFFF0000"/>
      <name val="Bookman Old Style"/>
      <family val="1"/>
    </font>
    <font>
      <sz val="11"/>
      <color indexed="8"/>
      <name val="Calibri"/>
      <family val="2"/>
    </font>
    <font>
      <sz val="10"/>
      <color indexed="8"/>
      <name val="Bookman Old Style"/>
      <family val="1"/>
    </font>
    <font>
      <b/>
      <sz val="10"/>
      <color rgb="FF000000"/>
      <name val="Tahoma"/>
      <family val="2"/>
    </font>
    <font>
      <sz val="9"/>
      <color indexed="8"/>
      <name val="Arial"/>
      <family val="2"/>
    </font>
    <font>
      <sz val="11"/>
      <color rgb="FFFF0000"/>
      <name val="Calibri"/>
      <family val="2"/>
      <scheme val="minor"/>
    </font>
    <font>
      <sz val="10"/>
      <name val="Tahoma"/>
      <family val="2"/>
    </font>
    <font>
      <sz val="9"/>
      <color rgb="FFFF0000"/>
      <name val="Arial"/>
      <family val="2"/>
    </font>
    <font>
      <sz val="11"/>
      <name val="Calibri"/>
      <family val="2"/>
      <scheme val="minor"/>
    </font>
    <font>
      <sz val="9"/>
      <color indexed="8"/>
      <name val="Tahoma"/>
      <family val="2"/>
    </font>
    <font>
      <b/>
      <sz val="10"/>
      <color theme="1"/>
      <name val="Bookman Old Style"/>
      <family val="1"/>
    </font>
    <font>
      <b/>
      <sz val="9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10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ashed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</borders>
  <cellStyleXfs count="13">
    <xf numFmtId="0" fontId="0" fillId="0" borderId="0"/>
    <xf numFmtId="43" fontId="9" fillId="0" borderId="0" applyFont="0" applyFill="0" applyBorder="0" applyAlignment="0" applyProtection="0"/>
    <xf numFmtId="0" fontId="11" fillId="0" borderId="0"/>
    <xf numFmtId="0" fontId="30" fillId="0" borderId="0">
      <alignment vertical="top"/>
    </xf>
    <xf numFmtId="0" fontId="11" fillId="0" borderId="0"/>
    <xf numFmtId="0" fontId="11" fillId="0" borderId="0"/>
    <xf numFmtId="16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Font="0" applyFill="0" applyBorder="0" applyAlignment="0" applyProtection="0"/>
    <xf numFmtId="0" fontId="11" fillId="0" borderId="0"/>
  </cellStyleXfs>
  <cellXfs count="1367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5" xfId="0" applyFont="1" applyBorder="1" applyAlignment="1">
      <alignment vertical="center" wrapText="1"/>
    </xf>
    <xf numFmtId="0" fontId="10" fillId="0" borderId="7" xfId="0" applyFont="1" applyBorder="1"/>
    <xf numFmtId="0" fontId="10" fillId="0" borderId="8" xfId="0" applyFont="1" applyBorder="1"/>
    <xf numFmtId="0" fontId="10" fillId="0" borderId="9" xfId="0" applyFont="1" applyBorder="1"/>
    <xf numFmtId="0" fontId="10" fillId="0" borderId="8" xfId="0" applyFont="1" applyBorder="1" applyAlignment="1">
      <alignment horizontal="center"/>
    </xf>
    <xf numFmtId="3" fontId="10" fillId="0" borderId="9" xfId="0" applyNumberFormat="1" applyFont="1" applyBorder="1"/>
    <xf numFmtId="0" fontId="11" fillId="0" borderId="0" xfId="0" applyFont="1"/>
    <xf numFmtId="0" fontId="11" fillId="0" borderId="10" xfId="0" applyFont="1" applyBorder="1"/>
    <xf numFmtId="0" fontId="11" fillId="0" borderId="0" xfId="0" applyFont="1" applyBorder="1"/>
    <xf numFmtId="0" fontId="11" fillId="0" borderId="11" xfId="0" applyFont="1" applyBorder="1"/>
    <xf numFmtId="3" fontId="11" fillId="0" borderId="11" xfId="0" applyNumberFormat="1" applyFont="1" applyBorder="1"/>
    <xf numFmtId="0" fontId="11" fillId="0" borderId="12" xfId="0" applyFont="1" applyBorder="1"/>
    <xf numFmtId="0" fontId="11" fillId="0" borderId="13" xfId="0" applyFont="1" applyBorder="1"/>
    <xf numFmtId="0" fontId="11" fillId="0" borderId="13" xfId="0" applyFont="1" applyBorder="1" applyAlignment="1">
      <alignment horizontal="center"/>
    </xf>
    <xf numFmtId="0" fontId="12" fillId="0" borderId="10" xfId="0" applyFont="1" applyBorder="1" applyAlignment="1"/>
    <xf numFmtId="0" fontId="12" fillId="0" borderId="0" xfId="0" applyFont="1" applyBorder="1" applyAlignment="1"/>
    <xf numFmtId="0" fontId="12" fillId="0" borderId="11" xfId="0" applyFont="1" applyBorder="1" applyAlignment="1"/>
    <xf numFmtId="0" fontId="12" fillId="0" borderId="12" xfId="0" applyFont="1" applyBorder="1" applyAlignment="1"/>
    <xf numFmtId="0" fontId="12" fillId="0" borderId="13" xfId="0" applyFont="1" applyBorder="1" applyAlignment="1"/>
    <xf numFmtId="0" fontId="12" fillId="0" borderId="14" xfId="0" applyFont="1" applyBorder="1" applyAlignment="1"/>
    <xf numFmtId="0" fontId="15" fillId="0" borderId="17" xfId="0" applyFont="1" applyBorder="1" applyAlignment="1">
      <alignment horizontal="center"/>
    </xf>
    <xf numFmtId="0" fontId="15" fillId="0" borderId="23" xfId="0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3" fontId="18" fillId="2" borderId="9" xfId="0" applyNumberFormat="1" applyFont="1" applyFill="1" applyBorder="1" applyAlignment="1">
      <alignment horizontal="center"/>
    </xf>
    <xf numFmtId="0" fontId="12" fillId="2" borderId="12" xfId="0" applyFont="1" applyFill="1" applyBorder="1" applyAlignment="1">
      <alignment vertical="center"/>
    </xf>
    <xf numFmtId="0" fontId="12" fillId="2" borderId="13" xfId="0" applyFont="1" applyFill="1" applyBorder="1" applyAlignment="1">
      <alignment vertical="center"/>
    </xf>
    <xf numFmtId="0" fontId="12" fillId="2" borderId="31" xfId="0" applyFont="1" applyFill="1" applyBorder="1" applyAlignment="1">
      <alignment vertical="center"/>
    </xf>
    <xf numFmtId="3" fontId="18" fillId="2" borderId="14" xfId="0" applyNumberFormat="1" applyFont="1" applyFill="1" applyBorder="1" applyAlignment="1">
      <alignment horizontal="center"/>
    </xf>
    <xf numFmtId="0" fontId="12" fillId="0" borderId="45" xfId="0" applyFont="1" applyBorder="1" applyAlignment="1">
      <alignment horizontal="center"/>
    </xf>
    <xf numFmtId="3" fontId="19" fillId="0" borderId="46" xfId="0" applyNumberFormat="1" applyFont="1" applyBorder="1" applyAlignment="1">
      <alignment horizontal="center"/>
    </xf>
    <xf numFmtId="0" fontId="12" fillId="0" borderId="50" xfId="0" applyFont="1" applyBorder="1" applyAlignment="1">
      <alignment horizontal="center"/>
    </xf>
    <xf numFmtId="0" fontId="17" fillId="3" borderId="0" xfId="0" applyFont="1" applyFill="1"/>
    <xf numFmtId="0" fontId="20" fillId="3" borderId="55" xfId="0" applyFont="1" applyFill="1" applyBorder="1" applyAlignment="1">
      <alignment horizontal="center"/>
    </xf>
    <xf numFmtId="0" fontId="11" fillId="3" borderId="0" xfId="0" applyFont="1" applyFill="1"/>
    <xf numFmtId="0" fontId="20" fillId="3" borderId="52" xfId="0" quotePrefix="1" applyFont="1" applyFill="1" applyBorder="1" applyAlignment="1">
      <alignment horizontal="left"/>
    </xf>
    <xf numFmtId="0" fontId="20" fillId="3" borderId="53" xfId="0" applyFont="1" applyFill="1" applyBorder="1"/>
    <xf numFmtId="165" fontId="20" fillId="3" borderId="55" xfId="1" applyNumberFormat="1" applyFont="1" applyFill="1" applyBorder="1"/>
    <xf numFmtId="0" fontId="20" fillId="3" borderId="52" xfId="0" quotePrefix="1" applyFont="1" applyFill="1" applyBorder="1" applyAlignment="1"/>
    <xf numFmtId="0" fontId="20" fillId="3" borderId="53" xfId="0" quotePrefix="1" applyFont="1" applyFill="1" applyBorder="1" applyAlignment="1">
      <alignment horizontal="left"/>
    </xf>
    <xf numFmtId="0" fontId="11" fillId="0" borderId="53" xfId="0" applyFont="1" applyBorder="1"/>
    <xf numFmtId="0" fontId="20" fillId="3" borderId="53" xfId="0" applyFont="1" applyFill="1" applyBorder="1" applyAlignment="1">
      <alignment horizontal="left"/>
    </xf>
    <xf numFmtId="0" fontId="17" fillId="3" borderId="55" xfId="0" applyFont="1" applyFill="1" applyBorder="1"/>
    <xf numFmtId="3" fontId="17" fillId="3" borderId="58" xfId="0" applyNumberFormat="1" applyFont="1" applyFill="1" applyBorder="1"/>
    <xf numFmtId="0" fontId="20" fillId="0" borderId="0" xfId="0" applyFont="1" applyBorder="1"/>
    <xf numFmtId="3" fontId="17" fillId="0" borderId="64" xfId="0" applyNumberFormat="1" applyFont="1" applyBorder="1"/>
    <xf numFmtId="0" fontId="19" fillId="0" borderId="0" xfId="0" applyFont="1" applyBorder="1"/>
    <xf numFmtId="0" fontId="0" fillId="0" borderId="0" xfId="0" applyBorder="1"/>
    <xf numFmtId="0" fontId="19" fillId="0" borderId="0" xfId="0" applyFont="1" applyBorder="1" applyAlignment="1">
      <alignment horizontal="center"/>
    </xf>
    <xf numFmtId="0" fontId="0" fillId="0" borderId="0" xfId="0" applyBorder="1" applyAlignment="1"/>
    <xf numFmtId="3" fontId="0" fillId="0" borderId="0" xfId="0" applyNumberFormat="1" applyBorder="1"/>
    <xf numFmtId="0" fontId="19" fillId="0" borderId="0" xfId="0" applyFont="1" applyBorder="1" applyAlignment="1"/>
    <xf numFmtId="166" fontId="0" fillId="0" borderId="0" xfId="0" applyNumberFormat="1" applyBorder="1" applyAlignment="1"/>
    <xf numFmtId="166" fontId="19" fillId="0" borderId="0" xfId="0" applyNumberFormat="1" applyFont="1" applyBorder="1" applyAlignment="1"/>
    <xf numFmtId="0" fontId="23" fillId="0" borderId="0" xfId="0" applyFont="1" applyBorder="1" applyAlignment="1">
      <alignment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11" fillId="0" borderId="0" xfId="0" applyFont="1" applyAlignment="1">
      <alignment horizontal="center"/>
    </xf>
    <xf numFmtId="3" fontId="11" fillId="0" borderId="0" xfId="0" applyNumberFormat="1" applyFont="1"/>
    <xf numFmtId="0" fontId="20" fillId="3" borderId="53" xfId="0" applyFont="1" applyFill="1" applyBorder="1" applyAlignment="1"/>
    <xf numFmtId="165" fontId="20" fillId="3" borderId="51" xfId="1" applyNumberFormat="1" applyFont="1" applyFill="1" applyBorder="1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3" fontId="0" fillId="0" borderId="0" xfId="0" applyNumberFormat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0" fontId="25" fillId="0" borderId="1" xfId="0" applyFont="1" applyBorder="1" applyAlignment="1">
      <alignment vertical="center" wrapText="1"/>
    </xf>
    <xf numFmtId="0" fontId="20" fillId="3" borderId="52" xfId="0" quotePrefix="1" applyFont="1" applyFill="1" applyBorder="1" applyAlignment="1">
      <alignment horizontal="left" wrapText="1"/>
    </xf>
    <xf numFmtId="0" fontId="20" fillId="3" borderId="52" xfId="0" applyFont="1" applyFill="1" applyBorder="1" applyAlignment="1">
      <alignment horizontal="left" wrapText="1"/>
    </xf>
    <xf numFmtId="0" fontId="1" fillId="0" borderId="0" xfId="0" applyFont="1" applyAlignment="1">
      <alignment horizontal="center" vertical="center"/>
    </xf>
    <xf numFmtId="0" fontId="8" fillId="0" borderId="21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right" vertical="center" wrapText="1"/>
    </xf>
    <xf numFmtId="0" fontId="6" fillId="0" borderId="14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27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horizontal="left" vertical="center" wrapText="1" indent="2"/>
    </xf>
    <xf numFmtId="0" fontId="27" fillId="0" borderId="14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left" vertical="center" wrapText="1" indent="4"/>
    </xf>
    <xf numFmtId="0" fontId="2" fillId="0" borderId="14" xfId="0" applyFont="1" applyBorder="1" applyAlignment="1">
      <alignment vertical="center" wrapText="1"/>
    </xf>
    <xf numFmtId="0" fontId="27" fillId="0" borderId="35" xfId="0" applyFont="1" applyBorder="1" applyAlignment="1">
      <alignment horizontal="right" vertical="center" wrapText="1"/>
    </xf>
    <xf numFmtId="0" fontId="27" fillId="0" borderId="11" xfId="0" applyFont="1" applyBorder="1" applyAlignment="1">
      <alignment horizontal="right" vertical="center" wrapText="1"/>
    </xf>
    <xf numFmtId="0" fontId="27" fillId="0" borderId="0" xfId="0" applyFont="1" applyAlignment="1">
      <alignment vertical="center"/>
    </xf>
    <xf numFmtId="0" fontId="6" fillId="0" borderId="11" xfId="0" applyFont="1" applyBorder="1" applyAlignment="1">
      <alignment vertical="center" wrapText="1"/>
    </xf>
    <xf numFmtId="0" fontId="27" fillId="0" borderId="11" xfId="0" applyFont="1" applyBorder="1" applyAlignment="1">
      <alignment horizontal="left" vertical="center" wrapText="1" indent="2"/>
    </xf>
    <xf numFmtId="0" fontId="27" fillId="0" borderId="1" xfId="0" applyFont="1" applyBorder="1" applyAlignment="1">
      <alignment horizontal="right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left" vertical="center" wrapText="1" indent="4"/>
    </xf>
    <xf numFmtId="0" fontId="20" fillId="3" borderId="53" xfId="0" applyFont="1" applyFill="1" applyBorder="1" applyAlignment="1">
      <alignment wrapText="1"/>
    </xf>
    <xf numFmtId="0" fontId="20" fillId="3" borderId="54" xfId="0" applyFont="1" applyFill="1" applyBorder="1" applyAlignment="1">
      <alignment wrapText="1"/>
    </xf>
    <xf numFmtId="0" fontId="17" fillId="3" borderId="52" xfId="0" applyFont="1" applyFill="1" applyBorder="1" applyAlignment="1">
      <alignment vertical="center"/>
    </xf>
    <xf numFmtId="0" fontId="17" fillId="3" borderId="53" xfId="0" applyFont="1" applyFill="1" applyBorder="1" applyAlignment="1">
      <alignment vertical="center"/>
    </xf>
    <xf numFmtId="0" fontId="17" fillId="3" borderId="54" xfId="0" applyFont="1" applyFill="1" applyBorder="1" applyAlignment="1">
      <alignment vertical="center"/>
    </xf>
    <xf numFmtId="0" fontId="31" fillId="0" borderId="1" xfId="4" applyFont="1" applyFill="1" applyBorder="1" applyAlignment="1">
      <alignment horizontal="center"/>
    </xf>
    <xf numFmtId="43" fontId="31" fillId="0" borderId="1" xfId="1" applyFont="1" applyFill="1" applyBorder="1" applyAlignment="1">
      <alignment horizontal="center"/>
    </xf>
    <xf numFmtId="0" fontId="31" fillId="0" borderId="1" xfId="4" quotePrefix="1" applyFont="1" applyFill="1" applyBorder="1" applyAlignment="1">
      <alignment horizontal="center"/>
    </xf>
    <xf numFmtId="0" fontId="31" fillId="0" borderId="1" xfId="4" applyFont="1" applyFill="1" applyBorder="1" applyAlignment="1"/>
    <xf numFmtId="43" fontId="31" fillId="0" borderId="1" xfId="1" applyFont="1" applyFill="1" applyBorder="1" applyAlignment="1"/>
    <xf numFmtId="0" fontId="31" fillId="5" borderId="1" xfId="4" quotePrefix="1" applyFont="1" applyFill="1" applyBorder="1" applyAlignment="1">
      <alignment horizontal="center"/>
    </xf>
    <xf numFmtId="0" fontId="31" fillId="5" borderId="1" xfId="4" applyFont="1" applyFill="1" applyBorder="1" applyAlignment="1"/>
    <xf numFmtId="0" fontId="31" fillId="5" borderId="1" xfId="4" applyFont="1" applyFill="1" applyBorder="1" applyAlignment="1">
      <alignment horizontal="center"/>
    </xf>
    <xf numFmtId="43" fontId="31" fillId="5" borderId="1" xfId="1" applyFont="1" applyFill="1" applyBorder="1" applyAlignment="1"/>
    <xf numFmtId="0" fontId="32" fillId="5" borderId="1" xfId="4" quotePrefix="1" applyFont="1" applyFill="1" applyBorder="1" applyAlignment="1">
      <alignment horizontal="center"/>
    </xf>
    <xf numFmtId="0" fontId="31" fillId="3" borderId="1" xfId="4" applyFont="1" applyFill="1" applyBorder="1" applyAlignment="1"/>
    <xf numFmtId="0" fontId="31" fillId="3" borderId="1" xfId="4" applyFont="1" applyFill="1" applyBorder="1" applyAlignment="1">
      <alignment horizontal="center"/>
    </xf>
    <xf numFmtId="43" fontId="31" fillId="3" borderId="1" xfId="1" applyFont="1" applyFill="1" applyBorder="1" applyAlignment="1"/>
    <xf numFmtId="0" fontId="26" fillId="5" borderId="1" xfId="4" applyFont="1" applyFill="1" applyBorder="1" applyAlignment="1"/>
    <xf numFmtId="0" fontId="26" fillId="5" borderId="1" xfId="4" applyFont="1" applyFill="1" applyBorder="1" applyAlignment="1">
      <alignment horizontal="center"/>
    </xf>
    <xf numFmtId="0" fontId="31" fillId="0" borderId="1" xfId="4" applyFont="1" applyBorder="1" applyAlignment="1">
      <alignment horizontal="left"/>
    </xf>
    <xf numFmtId="0" fontId="31" fillId="5" borderId="1" xfId="5" applyFont="1" applyFill="1" applyBorder="1" applyAlignment="1"/>
    <xf numFmtId="0" fontId="31" fillId="5" borderId="1" xfId="6" applyNumberFormat="1" applyFont="1" applyFill="1" applyBorder="1" applyAlignment="1">
      <alignment horizontal="center"/>
    </xf>
    <xf numFmtId="0" fontId="31" fillId="3" borderId="1" xfId="5" applyFont="1" applyFill="1" applyBorder="1" applyAlignment="1"/>
    <xf numFmtId="0" fontId="31" fillId="3" borderId="1" xfId="6" applyNumberFormat="1" applyFont="1" applyFill="1" applyBorder="1" applyAlignment="1">
      <alignment horizontal="center"/>
    </xf>
    <xf numFmtId="0" fontId="31" fillId="3" borderId="1" xfId="4" applyFont="1" applyFill="1" applyBorder="1" applyAlignment="1">
      <alignment horizontal="left"/>
    </xf>
    <xf numFmtId="43" fontId="31" fillId="3" borderId="1" xfId="1" applyFont="1" applyFill="1" applyBorder="1" applyAlignment="1">
      <alignment horizontal="center"/>
    </xf>
    <xf numFmtId="0" fontId="31" fillId="3" borderId="1" xfId="7" applyNumberFormat="1" applyFont="1" applyFill="1" applyBorder="1" applyAlignment="1" applyProtection="1">
      <alignment horizontal="left"/>
    </xf>
    <xf numFmtId="43" fontId="31" fillId="3" borderId="1" xfId="7" applyNumberFormat="1" applyFont="1" applyFill="1" applyBorder="1" applyAlignment="1">
      <alignment horizontal="center"/>
    </xf>
    <xf numFmtId="0" fontId="31" fillId="5" borderId="1" xfId="4" applyFont="1" applyFill="1" applyBorder="1" applyAlignment="1">
      <alignment horizontal="left"/>
    </xf>
    <xf numFmtId="168" fontId="31" fillId="5" borderId="1" xfId="4" applyNumberFormat="1" applyFont="1" applyFill="1" applyBorder="1" applyAlignment="1"/>
    <xf numFmtId="0" fontId="31" fillId="0" borderId="1" xfId="4" applyFont="1" applyBorder="1" applyAlignment="1">
      <alignment horizontal="center" wrapText="1"/>
    </xf>
    <xf numFmtId="43" fontId="31" fillId="0" borderId="1" xfId="1" applyFont="1" applyBorder="1" applyAlignment="1"/>
    <xf numFmtId="0" fontId="31" fillId="5" borderId="1" xfId="4" applyFont="1" applyFill="1" applyBorder="1" applyAlignment="1">
      <alignment horizontal="center" wrapText="1"/>
    </xf>
    <xf numFmtId="0" fontId="31" fillId="0" borderId="1" xfId="4" applyFont="1" applyBorder="1" applyAlignment="1">
      <alignment horizontal="center"/>
    </xf>
    <xf numFmtId="0" fontId="31" fillId="0" borderId="1" xfId="4" applyFont="1" applyFill="1" applyBorder="1" applyAlignment="1">
      <alignment horizontal="left"/>
    </xf>
    <xf numFmtId="0" fontId="26" fillId="0" borderId="1" xfId="4" applyFont="1" applyFill="1" applyBorder="1" applyAlignment="1">
      <alignment horizontal="left"/>
    </xf>
    <xf numFmtId="0" fontId="26" fillId="0" borderId="1" xfId="4" applyFont="1" applyBorder="1" applyAlignment="1">
      <alignment horizontal="center"/>
    </xf>
    <xf numFmtId="43" fontId="26" fillId="0" borderId="1" xfId="1" applyFont="1" applyBorder="1" applyAlignment="1"/>
    <xf numFmtId="0" fontId="31" fillId="5" borderId="1" xfId="8" applyFont="1" applyFill="1" applyBorder="1" applyAlignment="1"/>
    <xf numFmtId="0" fontId="31" fillId="5" borderId="1" xfId="7" applyFont="1" applyFill="1" applyBorder="1" applyAlignment="1">
      <alignment horizontal="center"/>
    </xf>
    <xf numFmtId="0" fontId="31" fillId="5" borderId="1" xfId="8" quotePrefix="1" applyFont="1" applyFill="1" applyBorder="1" applyAlignment="1"/>
    <xf numFmtId="0" fontId="31" fillId="5" borderId="1" xfId="9" applyFont="1" applyFill="1" applyBorder="1" applyAlignment="1">
      <alignment horizontal="center"/>
    </xf>
    <xf numFmtId="0" fontId="31" fillId="0" borderId="1" xfId="8" applyFont="1" applyBorder="1" applyAlignment="1"/>
    <xf numFmtId="0" fontId="31" fillId="0" borderId="1" xfId="10" applyFont="1" applyBorder="1" applyAlignment="1">
      <alignment horizontal="center"/>
    </xf>
    <xf numFmtId="0" fontId="31" fillId="0" borderId="1" xfId="8" quotePrefix="1" applyFont="1" applyBorder="1" applyAlignment="1"/>
    <xf numFmtId="0" fontId="31" fillId="0" borderId="1" xfId="8" applyFont="1" applyFill="1" applyBorder="1" applyAlignment="1"/>
    <xf numFmtId="0" fontId="31" fillId="0" borderId="1" xfId="8" applyFont="1" applyBorder="1" applyAlignment="1">
      <alignment horizontal="left"/>
    </xf>
    <xf numFmtId="0" fontId="31" fillId="0" borderId="1" xfId="4" applyFont="1" applyBorder="1" applyAlignment="1"/>
    <xf numFmtId="41" fontId="31" fillId="0" borderId="1" xfId="4" applyNumberFormat="1" applyFont="1" applyBorder="1" applyAlignment="1">
      <alignment horizontal="center"/>
    </xf>
    <xf numFmtId="0" fontId="31" fillId="0" borderId="1" xfId="7" applyFont="1" applyBorder="1" applyAlignment="1">
      <alignment horizontal="center"/>
    </xf>
    <xf numFmtId="0" fontId="31" fillId="3" borderId="1" xfId="7" applyFont="1" applyFill="1" applyBorder="1" applyAlignment="1">
      <alignment horizontal="center"/>
    </xf>
    <xf numFmtId="41" fontId="31" fillId="0" borderId="1" xfId="11" applyNumberFormat="1" applyFont="1" applyBorder="1" applyAlignment="1">
      <alignment horizontal="center"/>
    </xf>
    <xf numFmtId="0" fontId="31" fillId="0" borderId="1" xfId="12" applyFont="1" applyFill="1" applyBorder="1" applyAlignment="1"/>
    <xf numFmtId="0" fontId="31" fillId="0" borderId="1" xfId="6" applyNumberFormat="1" applyFont="1" applyFill="1" applyBorder="1" applyAlignment="1">
      <alignment horizontal="center"/>
    </xf>
    <xf numFmtId="0" fontId="26" fillId="0" borderId="1" xfId="4" applyFont="1" applyBorder="1" applyAlignment="1"/>
    <xf numFmtId="43" fontId="31" fillId="5" borderId="1" xfId="4" applyNumberFormat="1" applyFont="1" applyFill="1" applyBorder="1" applyAlignment="1">
      <alignment horizontal="center"/>
    </xf>
    <xf numFmtId="43" fontId="31" fillId="0" borderId="1" xfId="1" applyFont="1" applyBorder="1" applyAlignment="1">
      <alignment wrapText="1"/>
    </xf>
    <xf numFmtId="43" fontId="31" fillId="0" borderId="1" xfId="4" applyNumberFormat="1" applyFont="1" applyBorder="1" applyAlignment="1">
      <alignment horizontal="center"/>
    </xf>
    <xf numFmtId="43" fontId="31" fillId="5" borderId="1" xfId="1" applyFont="1" applyFill="1" applyBorder="1" applyAlignment="1">
      <alignment wrapText="1"/>
    </xf>
    <xf numFmtId="1" fontId="31" fillId="0" borderId="1" xfId="4" applyNumberFormat="1" applyFont="1" applyBorder="1" applyAlignment="1"/>
    <xf numFmtId="1" fontId="31" fillId="5" borderId="1" xfId="4" applyNumberFormat="1" applyFont="1" applyFill="1" applyBorder="1" applyAlignment="1"/>
    <xf numFmtId="0" fontId="28" fillId="0" borderId="1" xfId="4" applyFont="1" applyFill="1" applyBorder="1" applyAlignment="1"/>
    <xf numFmtId="0" fontId="28" fillId="0" borderId="1" xfId="4" applyFont="1" applyFill="1" applyBorder="1" applyAlignment="1">
      <alignment horizontal="center"/>
    </xf>
    <xf numFmtId="169" fontId="31" fillId="0" borderId="1" xfId="4" applyNumberFormat="1" applyFont="1" applyBorder="1" applyAlignment="1"/>
    <xf numFmtId="165" fontId="31" fillId="0" borderId="1" xfId="4" applyNumberFormat="1" applyFont="1" applyBorder="1" applyAlignment="1">
      <alignment horizontal="center"/>
    </xf>
    <xf numFmtId="169" fontId="31" fillId="5" borderId="1" xfId="4" applyNumberFormat="1" applyFont="1" applyFill="1" applyBorder="1" applyAlignment="1"/>
    <xf numFmtId="165" fontId="31" fillId="5" borderId="1" xfId="4" applyNumberFormat="1" applyFont="1" applyFill="1" applyBorder="1" applyAlignment="1">
      <alignment horizontal="center"/>
    </xf>
    <xf numFmtId="0" fontId="28" fillId="0" borderId="1" xfId="4" applyFont="1" applyFill="1" applyBorder="1" applyAlignment="1">
      <alignment horizontal="left"/>
    </xf>
    <xf numFmtId="43" fontId="31" fillId="0" borderId="1" xfId="4" applyNumberFormat="1" applyFont="1" applyFill="1" applyBorder="1" applyAlignment="1">
      <alignment horizontal="center"/>
    </xf>
    <xf numFmtId="43" fontId="31" fillId="0" borderId="1" xfId="1" applyFont="1" applyFill="1" applyBorder="1" applyAlignment="1">
      <alignment wrapText="1"/>
    </xf>
    <xf numFmtId="0" fontId="31" fillId="5" borderId="1" xfId="0" applyFont="1" applyFill="1" applyBorder="1" applyAlignment="1">
      <alignment horizontal="center" vertical="top"/>
    </xf>
    <xf numFmtId="43" fontId="31" fillId="5" borderId="1" xfId="1" applyFont="1" applyFill="1" applyBorder="1" applyAlignment="1">
      <alignment vertical="top"/>
    </xf>
    <xf numFmtId="0" fontId="34" fillId="5" borderId="1" xfId="0" applyFont="1" applyFill="1" applyBorder="1" applyAlignment="1">
      <alignment vertical="top"/>
    </xf>
    <xf numFmtId="0" fontId="34" fillId="5" borderId="1" xfId="0" applyFont="1" applyFill="1" applyBorder="1" applyAlignment="1">
      <alignment horizontal="center" vertical="top"/>
    </xf>
    <xf numFmtId="43" fontId="34" fillId="5" borderId="1" xfId="1" applyFont="1" applyFill="1" applyBorder="1" applyAlignment="1">
      <alignment vertical="top"/>
    </xf>
    <xf numFmtId="0" fontId="34" fillId="5" borderId="0" xfId="0" applyFont="1" applyFill="1" applyAlignment="1">
      <alignment vertical="top"/>
    </xf>
    <xf numFmtId="0" fontId="34" fillId="5" borderId="0" xfId="0" applyFont="1" applyFill="1" applyAlignment="1">
      <alignment horizontal="center" vertical="top"/>
    </xf>
    <xf numFmtId="43" fontId="34" fillId="5" borderId="0" xfId="1" applyFont="1" applyFill="1" applyAlignment="1">
      <alignment vertical="top"/>
    </xf>
    <xf numFmtId="0" fontId="34" fillId="0" borderId="0" xfId="0" applyFont="1" applyAlignment="1">
      <alignment vertical="top"/>
    </xf>
    <xf numFmtId="43" fontId="34" fillId="0" borderId="0" xfId="1" applyFont="1" applyAlignment="1">
      <alignment vertical="top"/>
    </xf>
    <xf numFmtId="0" fontId="34" fillId="0" borderId="0" xfId="0" quotePrefix="1" applyFont="1" applyAlignment="1">
      <alignment vertical="top"/>
    </xf>
    <xf numFmtId="0" fontId="20" fillId="0" borderId="0" xfId="2" quotePrefix="1" applyFont="1" applyBorder="1"/>
    <xf numFmtId="0" fontId="20" fillId="0" borderId="0" xfId="0" applyFont="1" applyBorder="1" applyAlignment="1">
      <alignment horizontal="center"/>
    </xf>
    <xf numFmtId="3" fontId="20" fillId="0" borderId="0" xfId="0" applyNumberFormat="1" applyFont="1" applyBorder="1"/>
    <xf numFmtId="0" fontId="17" fillId="3" borderId="0" xfId="2" applyFont="1" applyFill="1" applyBorder="1"/>
    <xf numFmtId="0" fontId="17" fillId="3" borderId="0" xfId="0" applyFont="1" applyFill="1" applyBorder="1"/>
    <xf numFmtId="0" fontId="17" fillId="3" borderId="0" xfId="0" applyFont="1" applyFill="1" applyBorder="1" applyAlignment="1">
      <alignment horizontal="center"/>
    </xf>
    <xf numFmtId="3" fontId="17" fillId="3" borderId="0" xfId="0" applyNumberFormat="1" applyFont="1" applyFill="1" applyBorder="1"/>
    <xf numFmtId="0" fontId="20" fillId="0" borderId="0" xfId="2" applyFont="1" applyFill="1" applyBorder="1"/>
    <xf numFmtId="0" fontId="20" fillId="0" borderId="0" xfId="2" quotePrefix="1" applyFont="1" applyFill="1" applyBorder="1" applyAlignment="1">
      <alignment horizontal="center"/>
    </xf>
    <xf numFmtId="0" fontId="20" fillId="0" borderId="0" xfId="2" quotePrefix="1" applyFont="1" applyBorder="1" applyAlignment="1">
      <alignment horizontal="left"/>
    </xf>
    <xf numFmtId="0" fontId="17" fillId="0" borderId="0" xfId="0" applyFont="1" applyBorder="1"/>
    <xf numFmtId="3" fontId="17" fillId="0" borderId="0" xfId="0" applyNumberFormat="1" applyFont="1" applyBorder="1"/>
    <xf numFmtId="3" fontId="20" fillId="4" borderId="0" xfId="0" applyNumberFormat="1" applyFont="1" applyFill="1" applyBorder="1"/>
    <xf numFmtId="0" fontId="20" fillId="0" borderId="0" xfId="2" applyFont="1" applyBorder="1"/>
    <xf numFmtId="0" fontId="20" fillId="3" borderId="0" xfId="0" applyFont="1" applyFill="1" applyBorder="1"/>
    <xf numFmtId="0" fontId="20" fillId="3" borderId="0" xfId="0" quotePrefix="1" applyFont="1" applyFill="1" applyBorder="1" applyAlignment="1">
      <alignment horizontal="center"/>
    </xf>
    <xf numFmtId="0" fontId="20" fillId="3" borderId="0" xfId="0" quotePrefix="1" applyFont="1" applyFill="1" applyBorder="1"/>
    <xf numFmtId="0" fontId="20" fillId="3" borderId="0" xfId="0" applyFont="1" applyFill="1" applyBorder="1" applyAlignment="1">
      <alignment horizontal="left"/>
    </xf>
    <xf numFmtId="3" fontId="20" fillId="3" borderId="0" xfId="0" applyNumberFormat="1" applyFont="1" applyFill="1" applyBorder="1"/>
    <xf numFmtId="0" fontId="20" fillId="3" borderId="0" xfId="0" applyFont="1" applyFill="1" applyBorder="1" applyAlignment="1">
      <alignment horizontal="center"/>
    </xf>
    <xf numFmtId="0" fontId="17" fillId="3" borderId="0" xfId="2" quotePrefix="1" applyFont="1" applyFill="1" applyBorder="1"/>
    <xf numFmtId="0" fontId="17" fillId="0" borderId="0" xfId="2" applyFont="1" applyBorder="1"/>
    <xf numFmtId="0" fontId="17" fillId="0" borderId="0" xfId="2" quotePrefix="1" applyFont="1" applyBorder="1"/>
    <xf numFmtId="0" fontId="17" fillId="3" borderId="0" xfId="0" quotePrefix="1" applyFont="1" applyFill="1" applyBorder="1"/>
    <xf numFmtId="0" fontId="20" fillId="0" borderId="0" xfId="0" quotePrefix="1" applyFont="1" applyBorder="1"/>
    <xf numFmtId="0" fontId="20" fillId="3" borderId="0" xfId="2" applyFont="1" applyFill="1" applyBorder="1" applyAlignment="1"/>
    <xf numFmtId="3" fontId="0" fillId="0" borderId="0" xfId="0" applyNumberFormat="1" applyBorder="1" applyAlignment="1"/>
    <xf numFmtId="0" fontId="11" fillId="3" borderId="0" xfId="0" applyFont="1" applyFill="1" applyBorder="1"/>
    <xf numFmtId="0" fontId="21" fillId="0" borderId="0" xfId="0" applyFont="1" applyBorder="1"/>
    <xf numFmtId="0" fontId="12" fillId="0" borderId="21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5" fillId="0" borderId="19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1" fillId="0" borderId="0" xfId="0" applyFont="1" applyBorder="1" applyAlignment="1"/>
    <xf numFmtId="0" fontId="17" fillId="0" borderId="0" xfId="0" applyFont="1" applyBorder="1" applyAlignment="1">
      <alignment horizontal="center"/>
    </xf>
    <xf numFmtId="0" fontId="17" fillId="3" borderId="53" xfId="0" applyFont="1" applyFill="1" applyBorder="1" applyAlignment="1">
      <alignment horizontal="left" wrapText="1"/>
    </xf>
    <xf numFmtId="0" fontId="15" fillId="0" borderId="22" xfId="0" applyFont="1" applyBorder="1" applyAlignment="1">
      <alignment horizontal="left" vertical="center"/>
    </xf>
    <xf numFmtId="0" fontId="11" fillId="0" borderId="53" xfId="0" applyFont="1" applyBorder="1" applyAlignment="1"/>
    <xf numFmtId="0" fontId="20" fillId="3" borderId="53" xfId="0" quotePrefix="1" applyFont="1" applyFill="1" applyBorder="1" applyAlignment="1"/>
    <xf numFmtId="0" fontId="10" fillId="0" borderId="7" xfId="0" applyFont="1" applyBorder="1" applyAlignment="1"/>
    <xf numFmtId="0" fontId="11" fillId="0" borderId="10" xfId="0" applyFont="1" applyBorder="1" applyAlignment="1"/>
    <xf numFmtId="3" fontId="12" fillId="0" borderId="45" xfId="0" applyNumberFormat="1" applyFont="1" applyBorder="1" applyAlignment="1"/>
    <xf numFmtId="3" fontId="17" fillId="3" borderId="55" xfId="0" applyNumberFormat="1" applyFont="1" applyFill="1" applyBorder="1" applyAlignment="1"/>
    <xf numFmtId="3" fontId="20" fillId="3" borderId="55" xfId="0" applyNumberFormat="1" applyFont="1" applyFill="1" applyBorder="1" applyAlignment="1"/>
    <xf numFmtId="165" fontId="20" fillId="3" borderId="55" xfId="1" applyNumberFormat="1" applyFont="1" applyFill="1" applyBorder="1" applyAlignment="1"/>
    <xf numFmtId="0" fontId="17" fillId="0" borderId="0" xfId="0" applyFont="1" applyBorder="1" applyAlignment="1"/>
    <xf numFmtId="3" fontId="17" fillId="3" borderId="0" xfId="0" applyNumberFormat="1" applyFont="1" applyFill="1" applyBorder="1" applyAlignment="1"/>
    <xf numFmtId="3" fontId="20" fillId="3" borderId="0" xfId="0" applyNumberFormat="1" applyFont="1" applyFill="1" applyBorder="1" applyAlignment="1"/>
    <xf numFmtId="3" fontId="20" fillId="0" borderId="0" xfId="0" applyNumberFormat="1" applyFont="1" applyBorder="1" applyAlignment="1"/>
    <xf numFmtId="3" fontId="17" fillId="0" borderId="0" xfId="0" applyNumberFormat="1" applyFont="1" applyBorder="1" applyAlignment="1"/>
    <xf numFmtId="0" fontId="11" fillId="0" borderId="0" xfId="0" applyFont="1" applyAlignment="1"/>
    <xf numFmtId="0" fontId="15" fillId="0" borderId="2" xfId="0" quotePrefix="1" applyFont="1" applyBorder="1" applyAlignment="1">
      <alignment horizontal="center" vertical="center"/>
    </xf>
    <xf numFmtId="0" fontId="15" fillId="0" borderId="68" xfId="0" quotePrefix="1" applyFont="1" applyBorder="1" applyAlignment="1">
      <alignment horizontal="center" vertical="center" wrapText="1"/>
    </xf>
    <xf numFmtId="0" fontId="11" fillId="0" borderId="48" xfId="0" applyFont="1" applyBorder="1"/>
    <xf numFmtId="0" fontId="14" fillId="0" borderId="48" xfId="0" applyFont="1" applyBorder="1" applyAlignment="1">
      <alignment horizontal="left"/>
    </xf>
    <xf numFmtId="0" fontId="15" fillId="0" borderId="48" xfId="0" applyFont="1" applyBorder="1"/>
    <xf numFmtId="0" fontId="15" fillId="0" borderId="48" xfId="0" applyFont="1" applyBorder="1" applyAlignment="1">
      <alignment horizontal="center"/>
    </xf>
    <xf numFmtId="0" fontId="11" fillId="0" borderId="48" xfId="0" applyFont="1" applyBorder="1" applyAlignment="1">
      <alignment horizontal="center"/>
    </xf>
    <xf numFmtId="0" fontId="11" fillId="0" borderId="48" xfId="0" applyFont="1" applyBorder="1" applyAlignment="1"/>
    <xf numFmtId="3" fontId="11" fillId="0" borderId="72" xfId="0" applyNumberFormat="1" applyFont="1" applyBorder="1"/>
    <xf numFmtId="0" fontId="14" fillId="0" borderId="53" xfId="0" applyFont="1" applyBorder="1" applyAlignment="1">
      <alignment horizontal="left"/>
    </xf>
    <xf numFmtId="0" fontId="15" fillId="0" borderId="53" xfId="0" applyFont="1" applyBorder="1"/>
    <xf numFmtId="0" fontId="15" fillId="0" borderId="53" xfId="0" applyFont="1" applyBorder="1" applyAlignment="1">
      <alignment horizontal="center"/>
    </xf>
    <xf numFmtId="0" fontId="11" fillId="0" borderId="53" xfId="0" applyFont="1" applyBorder="1" applyAlignment="1">
      <alignment horizontal="center"/>
    </xf>
    <xf numFmtId="3" fontId="11" fillId="0" borderId="56" xfId="0" applyNumberFormat="1" applyFont="1" applyBorder="1"/>
    <xf numFmtId="0" fontId="15" fillId="0" borderId="53" xfId="0" applyFont="1" applyFill="1" applyBorder="1" applyAlignment="1">
      <alignment horizontal="center"/>
    </xf>
    <xf numFmtId="0" fontId="14" fillId="0" borderId="53" xfId="0" quotePrefix="1" applyFont="1" applyBorder="1"/>
    <xf numFmtId="0" fontId="15" fillId="0" borderId="56" xfId="0" applyFont="1" applyFill="1" applyBorder="1" applyAlignment="1"/>
    <xf numFmtId="0" fontId="14" fillId="0" borderId="53" xfId="0" quotePrefix="1" applyFont="1" applyBorder="1" applyAlignment="1">
      <alignment horizontal="left"/>
    </xf>
    <xf numFmtId="0" fontId="15" fillId="0" borderId="53" xfId="0" applyFont="1" applyFill="1" applyBorder="1"/>
    <xf numFmtId="0" fontId="15" fillId="0" borderId="53" xfId="0" applyFont="1" applyBorder="1" applyAlignment="1">
      <alignment horizontal="left"/>
    </xf>
    <xf numFmtId="0" fontId="15" fillId="0" borderId="73" xfId="0" applyFont="1" applyBorder="1" applyAlignment="1">
      <alignment horizontal="left"/>
    </xf>
    <xf numFmtId="0" fontId="12" fillId="0" borderId="77" xfId="0" applyFont="1" applyBorder="1" applyAlignment="1">
      <alignment horizontal="center"/>
    </xf>
    <xf numFmtId="3" fontId="12" fillId="0" borderId="50" xfId="0" applyNumberFormat="1" applyFont="1" applyBorder="1" applyAlignment="1"/>
    <xf numFmtId="3" fontId="19" fillId="0" borderId="78" xfId="0" applyNumberFormat="1" applyFont="1" applyBorder="1" applyAlignment="1">
      <alignment horizontal="right"/>
    </xf>
    <xf numFmtId="0" fontId="12" fillId="0" borderId="57" xfId="0" applyFont="1" applyBorder="1" applyAlignment="1">
      <alignment horizontal="center"/>
    </xf>
    <xf numFmtId="0" fontId="12" fillId="0" borderId="55" xfId="0" applyFont="1" applyBorder="1" applyAlignment="1">
      <alignment horizontal="center"/>
    </xf>
    <xf numFmtId="3" fontId="12" fillId="0" borderId="55" xfId="0" applyNumberFormat="1" applyFont="1" applyBorder="1" applyAlignment="1"/>
    <xf numFmtId="3" fontId="19" fillId="0" borderId="58" xfId="0" applyNumberFormat="1" applyFont="1" applyBorder="1" applyAlignment="1">
      <alignment horizontal="right"/>
    </xf>
    <xf numFmtId="0" fontId="17" fillId="3" borderId="57" xfId="0" applyFont="1" applyFill="1" applyBorder="1" applyAlignment="1">
      <alignment horizontal="center"/>
    </xf>
    <xf numFmtId="0" fontId="17" fillId="3" borderId="55" xfId="0" applyFont="1" applyFill="1" applyBorder="1" applyAlignment="1">
      <alignment horizontal="center"/>
    </xf>
    <xf numFmtId="0" fontId="17" fillId="3" borderId="57" xfId="0" applyFont="1" applyFill="1" applyBorder="1" applyAlignment="1">
      <alignment horizontal="center" vertical="center"/>
    </xf>
    <xf numFmtId="0" fontId="17" fillId="3" borderId="55" xfId="0" applyFont="1" applyFill="1" applyBorder="1" applyAlignment="1">
      <alignment horizontal="center" vertical="center"/>
    </xf>
    <xf numFmtId="0" fontId="17" fillId="3" borderId="55" xfId="0" quotePrefix="1" applyFont="1" applyFill="1" applyBorder="1" applyAlignment="1">
      <alignment horizontal="center" vertical="center"/>
    </xf>
    <xf numFmtId="0" fontId="20" fillId="3" borderId="55" xfId="0" applyFont="1" applyFill="1" applyBorder="1"/>
    <xf numFmtId="0" fontId="20" fillId="3" borderId="55" xfId="0" applyFont="1" applyFill="1" applyBorder="1" applyAlignment="1">
      <alignment horizontal="left"/>
    </xf>
    <xf numFmtId="0" fontId="20" fillId="3" borderId="57" xfId="0" applyFont="1" applyFill="1" applyBorder="1" applyAlignment="1">
      <alignment horizontal="center"/>
    </xf>
    <xf numFmtId="0" fontId="20" fillId="3" borderId="55" xfId="0" quotePrefix="1" applyFont="1" applyFill="1" applyBorder="1" applyAlignment="1">
      <alignment horizontal="center"/>
    </xf>
    <xf numFmtId="3" fontId="20" fillId="3" borderId="58" xfId="0" applyNumberFormat="1" applyFont="1" applyFill="1" applyBorder="1"/>
    <xf numFmtId="0" fontId="17" fillId="3" borderId="55" xfId="0" quotePrefix="1" applyFont="1" applyFill="1" applyBorder="1" applyAlignment="1">
      <alignment horizontal="center" vertical="center" wrapText="1"/>
    </xf>
    <xf numFmtId="0" fontId="20" fillId="3" borderId="60" xfId="0" applyFont="1" applyFill="1" applyBorder="1" applyAlignment="1">
      <alignment horizontal="center"/>
    </xf>
    <xf numFmtId="0" fontId="20" fillId="3" borderId="66" xfId="0" applyFont="1" applyFill="1" applyBorder="1" applyAlignment="1">
      <alignment horizontal="center"/>
    </xf>
    <xf numFmtId="0" fontId="20" fillId="3" borderId="66" xfId="0" quotePrefix="1" applyFont="1" applyFill="1" applyBorder="1" applyAlignment="1">
      <alignment horizontal="center"/>
    </xf>
    <xf numFmtId="165" fontId="20" fillId="3" borderId="66" xfId="1" applyNumberFormat="1" applyFont="1" applyFill="1" applyBorder="1" applyAlignment="1"/>
    <xf numFmtId="3" fontId="20" fillId="3" borderId="79" xfId="0" applyNumberFormat="1" applyFont="1" applyFill="1" applyBorder="1"/>
    <xf numFmtId="0" fontId="20" fillId="3" borderId="54" xfId="0" applyFont="1" applyFill="1" applyBorder="1"/>
    <xf numFmtId="0" fontId="20" fillId="3" borderId="80" xfId="0" quotePrefix="1" applyFont="1" applyFill="1" applyBorder="1" applyAlignment="1">
      <alignment horizontal="left"/>
    </xf>
    <xf numFmtId="0" fontId="20" fillId="3" borderId="81" xfId="0" quotePrefix="1" applyFont="1" applyFill="1" applyBorder="1" applyAlignment="1">
      <alignment horizontal="left"/>
    </xf>
    <xf numFmtId="0" fontId="0" fillId="0" borderId="0" xfId="0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11" fillId="0" borderId="53" xfId="0" applyFont="1" applyFill="1" applyBorder="1" applyAlignment="1">
      <alignment horizontal="center"/>
    </xf>
    <xf numFmtId="0" fontId="20" fillId="3" borderId="57" xfId="0" applyFont="1" applyFill="1" applyBorder="1" applyAlignment="1">
      <alignment horizontal="center" vertical="center"/>
    </xf>
    <xf numFmtId="0" fontId="20" fillId="3" borderId="55" xfId="0" applyFont="1" applyFill="1" applyBorder="1" applyAlignment="1">
      <alignment horizontal="center" vertical="center"/>
    </xf>
    <xf numFmtId="0" fontId="20" fillId="3" borderId="55" xfId="0" quotePrefix="1" applyFont="1" applyFill="1" applyBorder="1" applyAlignment="1">
      <alignment horizontal="center" vertical="center"/>
    </xf>
    <xf numFmtId="43" fontId="20" fillId="3" borderId="55" xfId="1" applyFont="1" applyFill="1" applyBorder="1" applyAlignment="1"/>
    <xf numFmtId="0" fontId="0" fillId="0" borderId="0" xfId="0" applyFont="1" applyBorder="1"/>
    <xf numFmtId="0" fontId="23" fillId="0" borderId="1" xfId="0" applyFont="1" applyBorder="1" applyAlignment="1">
      <alignment vertical="center"/>
    </xf>
    <xf numFmtId="0" fontId="22" fillId="0" borderId="1" xfId="0" applyFont="1" applyBorder="1" applyAlignment="1">
      <alignment horizontal="center" vertical="center"/>
    </xf>
    <xf numFmtId="0" fontId="31" fillId="5" borderId="6" xfId="4" applyFont="1" applyFill="1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2" fillId="0" borderId="42" xfId="0" applyFont="1" applyBorder="1" applyAlignment="1">
      <alignment horizontal="center"/>
    </xf>
    <xf numFmtId="0" fontId="15" fillId="0" borderId="19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2" fillId="0" borderId="21" xfId="0" applyFont="1" applyBorder="1" applyAlignment="1">
      <alignment horizontal="center" vertical="center"/>
    </xf>
    <xf numFmtId="0" fontId="11" fillId="0" borderId="0" xfId="0" applyFont="1" applyBorder="1" applyAlignment="1"/>
    <xf numFmtId="0" fontId="2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7" fillId="3" borderId="55" xfId="0" applyFont="1" applyFill="1" applyBorder="1" applyAlignment="1">
      <alignment horizontal="center"/>
    </xf>
    <xf numFmtId="0" fontId="15" fillId="0" borderId="73" xfId="0" applyFont="1" applyBorder="1" applyAlignment="1">
      <alignment horizontal="left"/>
    </xf>
    <xf numFmtId="0" fontId="15" fillId="0" borderId="53" xfId="0" applyFont="1" applyBorder="1" applyAlignment="1">
      <alignment horizontal="left"/>
    </xf>
    <xf numFmtId="0" fontId="20" fillId="3" borderId="53" xfId="0" applyFont="1" applyFill="1" applyBorder="1" applyAlignment="1">
      <alignment horizontal="left" wrapText="1"/>
    </xf>
    <xf numFmtId="3" fontId="11" fillId="0" borderId="56" xfId="0" applyNumberFormat="1" applyFont="1" applyBorder="1" applyAlignment="1"/>
    <xf numFmtId="0" fontId="15" fillId="0" borderId="53" xfId="0" applyFont="1" applyFill="1" applyBorder="1" applyAlignment="1"/>
    <xf numFmtId="3" fontId="20" fillId="3" borderId="65" xfId="0" applyNumberFormat="1" applyFont="1" applyFill="1" applyBorder="1"/>
    <xf numFmtId="0" fontId="20" fillId="3" borderId="52" xfId="0" quotePrefix="1" applyFont="1" applyFill="1" applyBorder="1" applyAlignment="1">
      <alignment horizontal="left" vertical="center" wrapText="1"/>
    </xf>
    <xf numFmtId="0" fontId="17" fillId="3" borderId="53" xfId="0" applyFont="1" applyFill="1" applyBorder="1" applyAlignment="1">
      <alignment horizontal="left" vertical="center" wrapText="1"/>
    </xf>
    <xf numFmtId="0" fontId="17" fillId="3" borderId="59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0" fontId="17" fillId="3" borderId="6" xfId="0" quotePrefix="1" applyFont="1" applyFill="1" applyBorder="1" applyAlignment="1">
      <alignment horizontal="center" vertical="center"/>
    </xf>
    <xf numFmtId="0" fontId="17" fillId="3" borderId="57" xfId="0" applyFont="1" applyFill="1" applyBorder="1" applyAlignment="1">
      <alignment horizontal="left"/>
    </xf>
    <xf numFmtId="0" fontId="17" fillId="3" borderId="55" xfId="0" applyFont="1" applyFill="1" applyBorder="1" applyAlignment="1">
      <alignment horizontal="left"/>
    </xf>
    <xf numFmtId="3" fontId="17" fillId="3" borderId="55" xfId="0" applyNumberFormat="1" applyFont="1" applyFill="1" applyBorder="1" applyAlignment="1">
      <alignment horizontal="left"/>
    </xf>
    <xf numFmtId="0" fontId="11" fillId="0" borderId="0" xfId="0" applyFont="1" applyAlignment="1">
      <alignment horizontal="left"/>
    </xf>
    <xf numFmtId="3" fontId="17" fillId="3" borderId="58" xfId="0" applyNumberFormat="1" applyFont="1" applyFill="1" applyBorder="1" applyAlignment="1">
      <alignment horizontal="right"/>
    </xf>
    <xf numFmtId="0" fontId="20" fillId="3" borderId="55" xfId="0" applyFont="1" applyFill="1" applyBorder="1" applyAlignment="1">
      <alignment vertical="center"/>
    </xf>
    <xf numFmtId="165" fontId="20" fillId="3" borderId="55" xfId="1" applyNumberFormat="1" applyFont="1" applyFill="1" applyBorder="1" applyAlignment="1">
      <alignment vertical="center"/>
    </xf>
    <xf numFmtId="3" fontId="20" fillId="3" borderId="58" xfId="0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20" fillId="3" borderId="59" xfId="0" applyFont="1" applyFill="1" applyBorder="1" applyAlignment="1">
      <alignment horizontal="center"/>
    </xf>
    <xf numFmtId="0" fontId="20" fillId="3" borderId="6" xfId="0" applyFont="1" applyFill="1" applyBorder="1" applyAlignment="1">
      <alignment horizontal="center"/>
    </xf>
    <xf numFmtId="0" fontId="20" fillId="3" borderId="6" xfId="0" quotePrefix="1" applyFont="1" applyFill="1" applyBorder="1" applyAlignment="1">
      <alignment horizontal="center"/>
    </xf>
    <xf numFmtId="0" fontId="20" fillId="3" borderId="30" xfId="0" quotePrefix="1" applyFont="1" applyFill="1" applyBorder="1" applyAlignment="1">
      <alignment horizontal="left"/>
    </xf>
    <xf numFmtId="0" fontId="20" fillId="3" borderId="0" xfId="0" quotePrefix="1" applyFont="1" applyFill="1" applyBorder="1" applyAlignment="1">
      <alignment horizontal="left"/>
    </xf>
    <xf numFmtId="0" fontId="20" fillId="3" borderId="29" xfId="0" applyFont="1" applyFill="1" applyBorder="1"/>
    <xf numFmtId="165" fontId="20" fillId="3" borderId="6" xfId="1" applyNumberFormat="1" applyFont="1" applyFill="1" applyBorder="1" applyAlignment="1"/>
    <xf numFmtId="0" fontId="17" fillId="3" borderId="30" xfId="0" quotePrefix="1" applyFont="1" applyFill="1" applyBorder="1" applyAlignment="1">
      <alignment horizontal="left"/>
    </xf>
    <xf numFmtId="0" fontId="17" fillId="3" borderId="0" xfId="0" quotePrefix="1" applyFont="1" applyFill="1" applyBorder="1" applyAlignment="1">
      <alignment horizontal="left"/>
    </xf>
    <xf numFmtId="0" fontId="17" fillId="3" borderId="29" xfId="0" applyFont="1" applyFill="1" applyBorder="1"/>
    <xf numFmtId="0" fontId="11" fillId="0" borderId="53" xfId="0" applyFont="1" applyBorder="1" applyAlignment="1">
      <alignment horizontal="center" vertical="center"/>
    </xf>
    <xf numFmtId="0" fontId="14" fillId="0" borderId="53" xfId="0" quotePrefix="1" applyFont="1" applyBorder="1" applyAlignment="1">
      <alignment horizontal="left" vertical="center"/>
    </xf>
    <xf numFmtId="0" fontId="12" fillId="0" borderId="37" xfId="0" applyFont="1" applyBorder="1" applyAlignment="1">
      <alignment horizontal="center"/>
    </xf>
    <xf numFmtId="0" fontId="12" fillId="0" borderId="82" xfId="0" applyFont="1" applyBorder="1" applyAlignment="1">
      <alignment horizontal="center"/>
    </xf>
    <xf numFmtId="3" fontId="12" fillId="0" borderId="82" xfId="0" applyNumberFormat="1" applyFont="1" applyBorder="1" applyAlignment="1"/>
    <xf numFmtId="3" fontId="19" fillId="0" borderId="83" xfId="0" applyNumberFormat="1" applyFont="1" applyBorder="1" applyAlignment="1">
      <alignment horizontal="center"/>
    </xf>
    <xf numFmtId="0" fontId="20" fillId="3" borderId="52" xfId="0" quotePrefix="1" applyFont="1" applyFill="1" applyBorder="1" applyAlignment="1">
      <alignment horizontal="center" wrapText="1"/>
    </xf>
    <xf numFmtId="0" fontId="20" fillId="3" borderId="54" xfId="0" quotePrefix="1" applyFont="1" applyFill="1" applyBorder="1" applyAlignment="1"/>
    <xf numFmtId="0" fontId="17" fillId="3" borderId="55" xfId="0" quotePrefix="1" applyFont="1" applyFill="1" applyBorder="1" applyAlignment="1">
      <alignment horizontal="center"/>
    </xf>
    <xf numFmtId="0" fontId="17" fillId="3" borderId="57" xfId="0" applyFont="1" applyFill="1" applyBorder="1" applyAlignment="1">
      <alignment horizontal="left" vertical="center"/>
    </xf>
    <xf numFmtId="0" fontId="17" fillId="3" borderId="55" xfId="0" applyFont="1" applyFill="1" applyBorder="1" applyAlignment="1">
      <alignment horizontal="left" vertical="center"/>
    </xf>
    <xf numFmtId="0" fontId="17" fillId="3" borderId="55" xfId="0" quotePrefix="1" applyFont="1" applyFill="1" applyBorder="1" applyAlignment="1">
      <alignment horizontal="left" vertical="center"/>
    </xf>
    <xf numFmtId="0" fontId="17" fillId="3" borderId="55" xfId="0" quotePrefix="1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/>
    </xf>
    <xf numFmtId="0" fontId="19" fillId="0" borderId="0" xfId="0" applyFont="1" applyBorder="1" applyAlignment="1">
      <alignment horizontal="left"/>
    </xf>
    <xf numFmtId="0" fontId="0" fillId="0" borderId="0" xfId="0" applyBorder="1" applyAlignment="1">
      <alignment horizontal="center"/>
    </xf>
    <xf numFmtId="0" fontId="12" fillId="0" borderId="42" xfId="0" applyFont="1" applyBorder="1" applyAlignment="1">
      <alignment horizontal="center"/>
    </xf>
    <xf numFmtId="0" fontId="17" fillId="3" borderId="55" xfId="0" applyFont="1" applyFill="1" applyBorder="1" applyAlignment="1">
      <alignment horizontal="center"/>
    </xf>
    <xf numFmtId="0" fontId="15" fillId="0" borderId="3" xfId="0" applyFont="1" applyBorder="1" applyAlignment="1">
      <alignment horizontal="left" vertical="center"/>
    </xf>
    <xf numFmtId="0" fontId="15" fillId="0" borderId="19" xfId="0" applyFont="1" applyBorder="1" applyAlignment="1">
      <alignment horizontal="left" vertical="center"/>
    </xf>
    <xf numFmtId="0" fontId="12" fillId="0" borderId="21" xfId="0" applyFont="1" applyBorder="1" applyAlignment="1">
      <alignment horizontal="center" vertical="center"/>
    </xf>
    <xf numFmtId="0" fontId="15" fillId="0" borderId="73" xfId="0" applyFont="1" applyBorder="1" applyAlignment="1">
      <alignment horizontal="left"/>
    </xf>
    <xf numFmtId="0" fontId="15" fillId="0" borderId="53" xfId="0" applyFont="1" applyBorder="1" applyAlignment="1">
      <alignment horizontal="left"/>
    </xf>
    <xf numFmtId="0" fontId="20" fillId="3" borderId="52" xfId="0" quotePrefix="1" applyFont="1" applyFill="1" applyBorder="1" applyAlignment="1">
      <alignment horizontal="left" vertical="center" wrapText="1"/>
    </xf>
    <xf numFmtId="0" fontId="15" fillId="0" borderId="73" xfId="0" applyFont="1" applyBorder="1" applyAlignment="1">
      <alignment horizontal="left"/>
    </xf>
    <xf numFmtId="0" fontId="15" fillId="0" borderId="53" xfId="0" applyFont="1" applyBorder="1" applyAlignment="1">
      <alignment horizontal="left"/>
    </xf>
    <xf numFmtId="0" fontId="12" fillId="0" borderId="21" xfId="0" applyFont="1" applyBorder="1" applyAlignment="1">
      <alignment horizontal="center" vertical="center"/>
    </xf>
    <xf numFmtId="0" fontId="15" fillId="0" borderId="3" xfId="0" applyFont="1" applyBorder="1" applyAlignment="1">
      <alignment horizontal="left" vertical="center"/>
    </xf>
    <xf numFmtId="0" fontId="15" fillId="0" borderId="19" xfId="0" applyFont="1" applyBorder="1" applyAlignment="1">
      <alignment horizontal="left" vertical="center"/>
    </xf>
    <xf numFmtId="0" fontId="12" fillId="0" borderId="42" xfId="0" applyFont="1" applyBorder="1" applyAlignment="1">
      <alignment horizontal="center"/>
    </xf>
    <xf numFmtId="0" fontId="17" fillId="3" borderId="55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9" fillId="0" borderId="0" xfId="0" applyFont="1" applyBorder="1" applyAlignment="1">
      <alignment horizontal="left"/>
    </xf>
    <xf numFmtId="0" fontId="22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11" fillId="0" borderId="0" xfId="0" applyFont="1" applyBorder="1" applyAlignment="1"/>
    <xf numFmtId="164" fontId="14" fillId="0" borderId="53" xfId="0" applyNumberFormat="1" applyFont="1" applyBorder="1" applyAlignment="1">
      <alignment horizontal="left"/>
    </xf>
    <xf numFmtId="0" fontId="20" fillId="3" borderId="53" xfId="0" applyFont="1" applyFill="1" applyBorder="1" applyAlignment="1">
      <alignment horizontal="left" wrapText="1"/>
    </xf>
    <xf numFmtId="0" fontId="20" fillId="3" borderId="54" xfId="0" applyFont="1" applyFill="1" applyBorder="1" applyAlignment="1">
      <alignment horizontal="left" wrapText="1"/>
    </xf>
    <xf numFmtId="0" fontId="20" fillId="3" borderId="53" xfId="0" quotePrefix="1" applyFont="1" applyFill="1" applyBorder="1" applyAlignment="1">
      <alignment horizontal="left" wrapText="1"/>
    </xf>
    <xf numFmtId="43" fontId="11" fillId="0" borderId="0" xfId="1" applyFont="1"/>
    <xf numFmtId="43" fontId="11" fillId="0" borderId="0" xfId="0" applyNumberFormat="1" applyFont="1"/>
    <xf numFmtId="43" fontId="0" fillId="0" borderId="0" xfId="1" applyFont="1"/>
    <xf numFmtId="0" fontId="0" fillId="0" borderId="1" xfId="0" applyBorder="1"/>
    <xf numFmtId="43" fontId="0" fillId="0" borderId="1" xfId="1" applyFont="1" applyBorder="1"/>
    <xf numFmtId="9" fontId="0" fillId="0" borderId="1" xfId="1" applyNumberFormat="1" applyFont="1" applyBorder="1"/>
    <xf numFmtId="43" fontId="0" fillId="0" borderId="1" xfId="1" applyFont="1" applyBorder="1" applyAlignment="1">
      <alignment horizontal="right"/>
    </xf>
    <xf numFmtId="3" fontId="20" fillId="0" borderId="1" xfId="0" applyNumberFormat="1" applyFont="1" applyBorder="1"/>
    <xf numFmtId="43" fontId="0" fillId="0" borderId="0" xfId="0" applyNumberFormat="1"/>
    <xf numFmtId="4" fontId="20" fillId="3" borderId="58" xfId="0" applyNumberFormat="1" applyFont="1" applyFill="1" applyBorder="1"/>
    <xf numFmtId="4" fontId="19" fillId="0" borderId="78" xfId="0" applyNumberFormat="1" applyFont="1" applyBorder="1" applyAlignment="1">
      <alignment horizontal="right"/>
    </xf>
    <xf numFmtId="4" fontId="19" fillId="0" borderId="58" xfId="0" applyNumberFormat="1" applyFont="1" applyBorder="1" applyAlignment="1">
      <alignment horizontal="right"/>
    </xf>
    <xf numFmtId="4" fontId="17" fillId="3" borderId="58" xfId="0" applyNumberFormat="1" applyFont="1" applyFill="1" applyBorder="1"/>
    <xf numFmtId="4" fontId="17" fillId="0" borderId="64" xfId="0" applyNumberFormat="1" applyFont="1" applyBorder="1"/>
    <xf numFmtId="4" fontId="19" fillId="3" borderId="58" xfId="0" applyNumberFormat="1" applyFont="1" applyFill="1" applyBorder="1"/>
    <xf numFmtId="4" fontId="11" fillId="3" borderId="58" xfId="0" applyNumberFormat="1" applyFont="1" applyFill="1" applyBorder="1"/>
    <xf numFmtId="4" fontId="19" fillId="0" borderId="64" xfId="0" applyNumberFormat="1" applyFont="1" applyBorder="1"/>
    <xf numFmtId="43" fontId="20" fillId="3" borderId="55" xfId="1" applyNumberFormat="1" applyFont="1" applyFill="1" applyBorder="1" applyAlignment="1"/>
    <xf numFmtId="43" fontId="20" fillId="3" borderId="55" xfId="0" applyNumberFormat="1" applyFont="1" applyFill="1" applyBorder="1" applyAlignment="1"/>
    <xf numFmtId="0" fontId="0" fillId="0" borderId="55" xfId="0" quotePrefix="1" applyBorder="1" applyAlignment="1">
      <alignment horizontal="center"/>
    </xf>
    <xf numFmtId="0" fontId="17" fillId="3" borderId="55" xfId="0" applyFont="1" applyFill="1" applyBorder="1" applyAlignment="1">
      <alignment horizontal="center"/>
    </xf>
    <xf numFmtId="0" fontId="17" fillId="3" borderId="57" xfId="0" applyFont="1" applyFill="1" applyBorder="1" applyAlignment="1">
      <alignment horizontal="center" vertical="top"/>
    </xf>
    <xf numFmtId="0" fontId="17" fillId="3" borderId="55" xfId="0" applyFont="1" applyFill="1" applyBorder="1" applyAlignment="1">
      <alignment horizontal="center" vertical="top"/>
    </xf>
    <xf numFmtId="0" fontId="1" fillId="0" borderId="55" xfId="0" quotePrefix="1" applyFont="1" applyBorder="1" applyAlignment="1">
      <alignment horizontal="center" vertical="top"/>
    </xf>
    <xf numFmtId="0" fontId="20" fillId="3" borderId="55" xfId="0" applyFont="1" applyFill="1" applyBorder="1" applyAlignment="1">
      <alignment horizontal="left" wrapText="1"/>
    </xf>
    <xf numFmtId="0" fontId="12" fillId="0" borderId="50" xfId="0" applyFont="1" applyBorder="1" applyAlignment="1">
      <alignment vertical="center"/>
    </xf>
    <xf numFmtId="0" fontId="12" fillId="0" borderId="55" xfId="0" applyFont="1" applyBorder="1" applyAlignment="1">
      <alignment vertical="center"/>
    </xf>
    <xf numFmtId="0" fontId="17" fillId="3" borderId="55" xfId="0" applyFont="1" applyFill="1" applyBorder="1" applyAlignment="1">
      <alignment vertical="center"/>
    </xf>
    <xf numFmtId="0" fontId="20" fillId="3" borderId="53" xfId="0" applyFont="1" applyFill="1" applyBorder="1" applyAlignment="1">
      <alignment vertical="center"/>
    </xf>
    <xf numFmtId="0" fontId="20" fillId="3" borderId="80" xfId="0" quotePrefix="1" applyFont="1" applyFill="1" applyBorder="1" applyAlignment="1">
      <alignment horizontal="left" wrapText="1"/>
    </xf>
    <xf numFmtId="4" fontId="12" fillId="0" borderId="50" xfId="0" applyNumberFormat="1" applyFont="1" applyBorder="1" applyAlignment="1"/>
    <xf numFmtId="4" fontId="12" fillId="0" borderId="55" xfId="0" applyNumberFormat="1" applyFont="1" applyBorder="1" applyAlignment="1"/>
    <xf numFmtId="4" fontId="20" fillId="3" borderId="55" xfId="0" applyNumberFormat="1" applyFont="1" applyFill="1" applyBorder="1" applyAlignment="1"/>
    <xf numFmtId="4" fontId="17" fillId="3" borderId="55" xfId="0" applyNumberFormat="1" applyFont="1" applyFill="1" applyBorder="1" applyAlignment="1"/>
    <xf numFmtId="4" fontId="20" fillId="3" borderId="55" xfId="1" applyNumberFormat="1" applyFont="1" applyFill="1" applyBorder="1" applyAlignment="1"/>
    <xf numFmtId="4" fontId="17" fillId="3" borderId="95" xfId="0" applyNumberFormat="1" applyFont="1" applyFill="1" applyBorder="1"/>
    <xf numFmtId="4" fontId="19" fillId="0" borderId="94" xfId="0" applyNumberFormat="1" applyFont="1" applyBorder="1" applyAlignment="1">
      <alignment horizontal="right"/>
    </xf>
    <xf numFmtId="4" fontId="12" fillId="0" borderId="47" xfId="0" applyNumberFormat="1" applyFont="1" applyBorder="1" applyAlignment="1"/>
    <xf numFmtId="4" fontId="19" fillId="0" borderId="6" xfId="0" applyNumberFormat="1" applyFont="1" applyBorder="1" applyAlignment="1">
      <alignment horizontal="right"/>
    </xf>
    <xf numFmtId="4" fontId="19" fillId="0" borderId="5" xfId="0" applyNumberFormat="1" applyFont="1" applyBorder="1" applyAlignment="1">
      <alignment horizontal="right"/>
    </xf>
    <xf numFmtId="4" fontId="12" fillId="0" borderId="52" xfId="0" applyNumberFormat="1" applyFont="1" applyBorder="1" applyAlignment="1"/>
    <xf numFmtId="4" fontId="19" fillId="0" borderId="83" xfId="0" applyNumberFormat="1" applyFont="1" applyBorder="1" applyAlignment="1">
      <alignment horizontal="right"/>
    </xf>
    <xf numFmtId="0" fontId="17" fillId="3" borderId="52" xfId="0" quotePrefix="1" applyFont="1" applyFill="1" applyBorder="1" applyAlignment="1">
      <alignment horizontal="left" vertical="center"/>
    </xf>
    <xf numFmtId="4" fontId="19" fillId="0" borderId="50" xfId="0" applyNumberFormat="1" applyFont="1" applyBorder="1" applyAlignment="1"/>
    <xf numFmtId="4" fontId="19" fillId="0" borderId="55" xfId="0" applyNumberFormat="1" applyFont="1" applyBorder="1" applyAlignment="1"/>
    <xf numFmtId="4" fontId="19" fillId="3" borderId="55" xfId="0" applyNumberFormat="1" applyFont="1" applyFill="1" applyBorder="1" applyAlignment="1"/>
    <xf numFmtId="4" fontId="11" fillId="3" borderId="55" xfId="0" applyNumberFormat="1" applyFont="1" applyFill="1" applyBorder="1" applyAlignment="1"/>
    <xf numFmtId="4" fontId="11" fillId="3" borderId="55" xfId="1" applyNumberFormat="1" applyFont="1" applyFill="1" applyBorder="1" applyAlignment="1"/>
    <xf numFmtId="4" fontId="10" fillId="0" borderId="7" xfId="0" applyNumberFormat="1" applyFont="1" applyBorder="1" applyAlignment="1"/>
    <xf numFmtId="4" fontId="10" fillId="0" borderId="9" xfId="0" applyNumberFormat="1" applyFont="1" applyBorder="1"/>
    <xf numFmtId="4" fontId="11" fillId="0" borderId="10" xfId="0" applyNumberFormat="1" applyFont="1" applyBorder="1" applyAlignment="1"/>
    <xf numFmtId="4" fontId="11" fillId="0" borderId="11" xfId="0" applyNumberFormat="1" applyFont="1" applyBorder="1"/>
    <xf numFmtId="4" fontId="12" fillId="0" borderId="10" xfId="0" applyNumberFormat="1" applyFont="1" applyBorder="1" applyAlignment="1"/>
    <xf numFmtId="4" fontId="12" fillId="0" borderId="11" xfId="0" applyNumberFormat="1" applyFont="1" applyBorder="1" applyAlignment="1"/>
    <xf numFmtId="4" fontId="12" fillId="0" borderId="12" xfId="0" applyNumberFormat="1" applyFont="1" applyBorder="1" applyAlignment="1"/>
    <xf numFmtId="4" fontId="12" fillId="0" borderId="14" xfId="0" applyNumberFormat="1" applyFont="1" applyBorder="1" applyAlignment="1"/>
    <xf numFmtId="4" fontId="11" fillId="0" borderId="48" xfId="0" applyNumberFormat="1" applyFont="1" applyBorder="1" applyAlignment="1"/>
    <xf numFmtId="4" fontId="11" fillId="0" borderId="72" xfId="0" applyNumberFormat="1" applyFont="1" applyBorder="1"/>
    <xf numFmtId="4" fontId="11" fillId="0" borderId="53" xfId="0" applyNumberFormat="1" applyFont="1" applyBorder="1" applyAlignment="1"/>
    <xf numFmtId="4" fontId="11" fillId="0" borderId="56" xfId="0" applyNumberFormat="1" applyFont="1" applyBorder="1"/>
    <xf numFmtId="4" fontId="15" fillId="0" borderId="56" xfId="0" applyNumberFormat="1" applyFont="1" applyFill="1" applyBorder="1" applyAlignment="1"/>
    <xf numFmtId="4" fontId="18" fillId="2" borderId="9" xfId="0" applyNumberFormat="1" applyFont="1" applyFill="1" applyBorder="1" applyAlignment="1">
      <alignment horizontal="center"/>
    </xf>
    <xf numFmtId="4" fontId="18" fillId="2" borderId="14" xfId="0" applyNumberFormat="1" applyFont="1" applyFill="1" applyBorder="1" applyAlignment="1">
      <alignment horizontal="center"/>
    </xf>
    <xf numFmtId="4" fontId="12" fillId="0" borderId="45" xfId="0" applyNumberFormat="1" applyFont="1" applyBorder="1" applyAlignment="1"/>
    <xf numFmtId="4" fontId="19" fillId="0" borderId="46" xfId="0" applyNumberFormat="1" applyFont="1" applyBorder="1" applyAlignment="1">
      <alignment horizontal="center"/>
    </xf>
    <xf numFmtId="4" fontId="17" fillId="0" borderId="0" xfId="0" applyNumberFormat="1" applyFont="1" applyBorder="1" applyAlignment="1"/>
    <xf numFmtId="4" fontId="17" fillId="0" borderId="0" xfId="0" applyNumberFormat="1" applyFont="1" applyBorder="1"/>
    <xf numFmtId="4" fontId="0" fillId="0" borderId="0" xfId="0" applyNumberFormat="1" applyBorder="1" applyAlignment="1"/>
    <xf numFmtId="4" fontId="0" fillId="0" borderId="0" xfId="0" applyNumberFormat="1" applyBorder="1"/>
    <xf numFmtId="0" fontId="17" fillId="3" borderId="52" xfId="0" quotePrefix="1" applyFont="1" applyFill="1" applyBorder="1" applyAlignment="1"/>
    <xf numFmtId="0" fontId="17" fillId="3" borderId="53" xfId="0" quotePrefix="1" applyFont="1" applyFill="1" applyBorder="1" applyAlignment="1"/>
    <xf numFmtId="0" fontId="17" fillId="3" borderId="53" xfId="0" applyFont="1" applyFill="1" applyBorder="1"/>
    <xf numFmtId="0" fontId="17" fillId="3" borderId="54" xfId="0" applyFont="1" applyFill="1" applyBorder="1"/>
    <xf numFmtId="165" fontId="17" fillId="3" borderId="55" xfId="1" applyNumberFormat="1" applyFont="1" applyFill="1" applyBorder="1" applyAlignment="1"/>
    <xf numFmtId="0" fontId="19" fillId="0" borderId="0" xfId="0" applyFont="1"/>
    <xf numFmtId="0" fontId="23" fillId="3" borderId="52" xfId="0" quotePrefix="1" applyFont="1" applyFill="1" applyBorder="1" applyAlignment="1">
      <alignment horizontal="left" vertical="center" wrapText="1"/>
    </xf>
    <xf numFmtId="0" fontId="22" fillId="3" borderId="53" xfId="0" applyFont="1" applyFill="1" applyBorder="1" applyAlignment="1">
      <alignment horizontal="left" vertical="center" wrapText="1"/>
    </xf>
    <xf numFmtId="0" fontId="23" fillId="3" borderId="53" xfId="0" applyFont="1" applyFill="1" applyBorder="1" applyAlignment="1">
      <alignment vertical="center"/>
    </xf>
    <xf numFmtId="0" fontId="23" fillId="3" borderId="55" xfId="0" applyFont="1" applyFill="1" applyBorder="1"/>
    <xf numFmtId="0" fontId="23" fillId="3" borderId="55" xfId="0" applyFont="1" applyFill="1" applyBorder="1" applyAlignment="1">
      <alignment horizontal="center"/>
    </xf>
    <xf numFmtId="165" fontId="23" fillId="3" borderId="55" xfId="1" applyNumberFormat="1" applyFont="1" applyFill="1" applyBorder="1" applyAlignment="1"/>
    <xf numFmtId="3" fontId="22" fillId="3" borderId="58" xfId="0" applyNumberFormat="1" applyFont="1" applyFill="1" applyBorder="1"/>
    <xf numFmtId="0" fontId="36" fillId="0" borderId="6" xfId="3" applyFont="1" applyBorder="1" applyAlignment="1">
      <alignment horizontal="center" vertical="center"/>
    </xf>
    <xf numFmtId="0" fontId="36" fillId="0" borderId="84" xfId="3" applyFont="1" applyBorder="1" applyAlignment="1">
      <alignment horizontal="center" vertical="center"/>
    </xf>
    <xf numFmtId="43" fontId="36" fillId="0" borderId="84" xfId="1" applyFont="1" applyBorder="1" applyAlignment="1">
      <alignment horizontal="center" vertical="center"/>
    </xf>
    <xf numFmtId="43" fontId="36" fillId="0" borderId="84" xfId="1" applyFont="1" applyBorder="1" applyAlignment="1">
      <alignment vertical="center"/>
    </xf>
    <xf numFmtId="43" fontId="36" fillId="0" borderId="6" xfId="1" applyFont="1" applyBorder="1" applyAlignment="1">
      <alignment horizontal="center" vertical="center"/>
    </xf>
    <xf numFmtId="43" fontId="36" fillId="0" borderId="6" xfId="1" applyFont="1" applyBorder="1" applyAlignment="1">
      <alignment vertical="center"/>
    </xf>
    <xf numFmtId="0" fontId="20" fillId="3" borderId="53" xfId="0" applyFont="1" applyFill="1" applyBorder="1" applyAlignment="1">
      <alignment horizontal="left" wrapText="1"/>
    </xf>
    <xf numFmtId="0" fontId="20" fillId="3" borderId="54" xfId="0" applyFont="1" applyFill="1" applyBorder="1" applyAlignment="1">
      <alignment horizontal="left" wrapText="1"/>
    </xf>
    <xf numFmtId="0" fontId="17" fillId="3" borderId="53" xfId="0" applyFont="1" applyFill="1" applyBorder="1" applyAlignment="1">
      <alignment horizontal="left" wrapText="1"/>
    </xf>
    <xf numFmtId="0" fontId="23" fillId="0" borderId="1" xfId="0" applyFont="1" applyBorder="1" applyAlignment="1">
      <alignment horizontal="center" vertical="center"/>
    </xf>
    <xf numFmtId="0" fontId="20" fillId="3" borderId="53" xfId="0" applyFont="1" applyFill="1" applyBorder="1" applyAlignment="1">
      <alignment horizontal="center" wrapText="1"/>
    </xf>
    <xf numFmtId="0" fontId="0" fillId="0" borderId="0" xfId="0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2" fillId="0" borderId="42" xfId="0" applyFont="1" applyBorder="1" applyAlignment="1">
      <alignment horizontal="center"/>
    </xf>
    <xf numFmtId="0" fontId="17" fillId="3" borderId="53" xfId="0" applyFont="1" applyFill="1" applyBorder="1" applyAlignment="1">
      <alignment horizontal="left"/>
    </xf>
    <xf numFmtId="0" fontId="12" fillId="0" borderId="7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0" borderId="3" xfId="0" applyFont="1" applyBorder="1" applyAlignment="1">
      <alignment horizontal="left" vertical="center"/>
    </xf>
    <xf numFmtId="0" fontId="15" fillId="0" borderId="73" xfId="0" applyFont="1" applyBorder="1" applyAlignment="1">
      <alignment horizontal="left"/>
    </xf>
    <xf numFmtId="0" fontId="15" fillId="0" borderId="53" xfId="0" applyFont="1" applyBorder="1" applyAlignment="1">
      <alignment horizontal="left"/>
    </xf>
    <xf numFmtId="0" fontId="22" fillId="0" borderId="1" xfId="0" applyFont="1" applyBorder="1" applyAlignment="1">
      <alignment horizontal="center" vertical="center"/>
    </xf>
    <xf numFmtId="0" fontId="17" fillId="3" borderId="55" xfId="0" applyFont="1" applyFill="1" applyBorder="1" applyAlignment="1">
      <alignment horizontal="center"/>
    </xf>
    <xf numFmtId="0" fontId="15" fillId="0" borderId="19" xfId="0" applyFont="1" applyBorder="1" applyAlignment="1">
      <alignment horizontal="left" vertical="center"/>
    </xf>
    <xf numFmtId="0" fontId="12" fillId="0" borderId="21" xfId="0" applyFont="1" applyBorder="1" applyAlignment="1">
      <alignment horizontal="center" vertical="center"/>
    </xf>
    <xf numFmtId="0" fontId="20" fillId="3" borderId="53" xfId="0" applyFont="1" applyFill="1" applyBorder="1" applyAlignment="1"/>
    <xf numFmtId="0" fontId="20" fillId="3" borderId="53" xfId="0" applyFont="1" applyFill="1" applyBorder="1" applyAlignment="1">
      <alignment horizontal="center"/>
    </xf>
    <xf numFmtId="0" fontId="20" fillId="3" borderId="53" xfId="0" applyFont="1" applyFill="1" applyBorder="1" applyAlignment="1">
      <alignment horizontal="left"/>
    </xf>
    <xf numFmtId="0" fontId="17" fillId="3" borderId="52" xfId="0" quotePrefix="1" applyFont="1" applyFill="1" applyBorder="1" applyAlignment="1">
      <alignment horizontal="left"/>
    </xf>
    <xf numFmtId="0" fontId="20" fillId="3" borderId="53" xfId="0" quotePrefix="1" applyFont="1" applyFill="1" applyBorder="1" applyAlignment="1">
      <alignment horizontal="left" wrapText="1"/>
    </xf>
    <xf numFmtId="0" fontId="0" fillId="0" borderId="55" xfId="0" quotePrefix="1" applyBorder="1" applyAlignment="1">
      <alignment horizontal="center" vertical="top"/>
    </xf>
    <xf numFmtId="0" fontId="15" fillId="0" borderId="73" xfId="0" applyFont="1" applyBorder="1" applyAlignment="1">
      <alignment horizontal="left"/>
    </xf>
    <xf numFmtId="0" fontId="15" fillId="0" borderId="53" xfId="0" applyFont="1" applyBorder="1" applyAlignment="1">
      <alignment horizontal="left"/>
    </xf>
    <xf numFmtId="0" fontId="23" fillId="0" borderId="1" xfId="0" applyFont="1" applyBorder="1" applyAlignment="1">
      <alignment horizontal="center" vertical="center"/>
    </xf>
    <xf numFmtId="0" fontId="19" fillId="0" borderId="0" xfId="0" applyFont="1" applyBorder="1" applyAlignment="1">
      <alignment horizontal="left"/>
    </xf>
    <xf numFmtId="0" fontId="12" fillId="0" borderId="42" xfId="0" applyFont="1" applyBorder="1" applyAlignment="1">
      <alignment horizontal="center"/>
    </xf>
    <xf numFmtId="0" fontId="15" fillId="0" borderId="3" xfId="0" applyFont="1" applyBorder="1" applyAlignment="1">
      <alignment horizontal="left" vertical="center"/>
    </xf>
    <xf numFmtId="0" fontId="20" fillId="3" borderId="53" xfId="0" applyFont="1" applyFill="1" applyBorder="1" applyAlignment="1">
      <alignment horizontal="left" wrapText="1"/>
    </xf>
    <xf numFmtId="0" fontId="12" fillId="0" borderId="21" xfId="0" applyFont="1" applyBorder="1" applyAlignment="1">
      <alignment horizontal="center" vertical="center"/>
    </xf>
    <xf numFmtId="0" fontId="15" fillId="0" borderId="19" xfId="0" applyFont="1" applyBorder="1" applyAlignment="1">
      <alignment horizontal="left" vertical="center"/>
    </xf>
    <xf numFmtId="0" fontId="17" fillId="3" borderId="55" xfId="0" applyFont="1" applyFill="1" applyBorder="1" applyAlignment="1">
      <alignment horizontal="center"/>
    </xf>
    <xf numFmtId="0" fontId="22" fillId="0" borderId="1" xfId="0" applyFont="1" applyBorder="1" applyAlignment="1">
      <alignment horizontal="center" vertical="center"/>
    </xf>
    <xf numFmtId="0" fontId="20" fillId="3" borderId="53" xfId="0" applyFont="1" applyFill="1" applyBorder="1" applyAlignment="1"/>
    <xf numFmtId="0" fontId="20" fillId="3" borderId="54" xfId="0" applyFont="1" applyFill="1" applyBorder="1" applyAlignment="1"/>
    <xf numFmtId="0" fontId="20" fillId="3" borderId="53" xfId="0" applyFont="1" applyFill="1" applyBorder="1" applyAlignment="1">
      <alignment horizontal="left"/>
    </xf>
    <xf numFmtId="0" fontId="20" fillId="3" borderId="52" xfId="0" quotePrefix="1" applyFont="1" applyFill="1" applyBorder="1" applyAlignment="1">
      <alignment horizontal="left" vertical="center"/>
    </xf>
    <xf numFmtId="0" fontId="20" fillId="3" borderId="80" xfId="0" quotePrefix="1" applyFont="1" applyFill="1" applyBorder="1" applyAlignment="1">
      <alignment horizontal="left" vertical="center"/>
    </xf>
    <xf numFmtId="0" fontId="37" fillId="0" borderId="0" xfId="0" applyFont="1" applyBorder="1" applyAlignment="1"/>
    <xf numFmtId="3" fontId="37" fillId="0" borderId="0" xfId="0" applyNumberFormat="1" applyFont="1" applyBorder="1" applyAlignment="1"/>
    <xf numFmtId="3" fontId="17" fillId="3" borderId="65" xfId="0" applyNumberFormat="1" applyFont="1" applyFill="1" applyBorder="1"/>
    <xf numFmtId="3" fontId="17" fillId="3" borderId="55" xfId="0" applyNumberFormat="1" applyFont="1" applyFill="1" applyBorder="1"/>
    <xf numFmtId="0" fontId="17" fillId="3" borderId="54" xfId="0" applyFont="1" applyFill="1" applyBorder="1" applyAlignment="1">
      <alignment horizontal="center" vertical="center"/>
    </xf>
    <xf numFmtId="0" fontId="11" fillId="0" borderId="7" xfId="0" applyFont="1" applyBorder="1"/>
    <xf numFmtId="0" fontId="11" fillId="0" borderId="8" xfId="0" applyFont="1" applyBorder="1"/>
    <xf numFmtId="0" fontId="11" fillId="0" borderId="9" xfId="0" applyFont="1" applyBorder="1"/>
    <xf numFmtId="0" fontId="11" fillId="0" borderId="8" xfId="0" applyFont="1" applyBorder="1" applyAlignment="1">
      <alignment horizontal="center"/>
    </xf>
    <xf numFmtId="0" fontId="11" fillId="0" borderId="7" xfId="0" applyFont="1" applyBorder="1" applyAlignment="1"/>
    <xf numFmtId="3" fontId="11" fillId="0" borderId="9" xfId="0" applyNumberFormat="1" applyFont="1" applyBorder="1"/>
    <xf numFmtId="0" fontId="40" fillId="0" borderId="0" xfId="0" applyFont="1"/>
    <xf numFmtId="0" fontId="40" fillId="0" borderId="0" xfId="0" applyFont="1" applyBorder="1"/>
    <xf numFmtId="0" fontId="40" fillId="0" borderId="0" xfId="0" applyFont="1" applyBorder="1" applyAlignment="1"/>
    <xf numFmtId="3" fontId="40" fillId="0" borderId="0" xfId="0" applyNumberFormat="1" applyFont="1" applyBorder="1"/>
    <xf numFmtId="3" fontId="40" fillId="0" borderId="0" xfId="0" applyNumberFormat="1" applyFont="1" applyBorder="1" applyAlignment="1"/>
    <xf numFmtId="0" fontId="40" fillId="0" borderId="0" xfId="0" applyFont="1" applyBorder="1" applyAlignment="1">
      <alignment horizontal="center"/>
    </xf>
    <xf numFmtId="166" fontId="40" fillId="0" borderId="0" xfId="0" applyNumberFormat="1" applyFont="1" applyBorder="1" applyAlignment="1"/>
    <xf numFmtId="0" fontId="0" fillId="0" borderId="0" xfId="0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10" fillId="0" borderId="7" xfId="0" applyFont="1" applyBorder="1" applyAlignment="1">
      <alignment vertical="top"/>
    </xf>
    <xf numFmtId="0" fontId="10" fillId="0" borderId="8" xfId="0" applyFont="1" applyBorder="1" applyAlignment="1">
      <alignment vertical="top"/>
    </xf>
    <xf numFmtId="0" fontId="10" fillId="0" borderId="9" xfId="0" applyFont="1" applyBorder="1" applyAlignment="1">
      <alignment vertical="top"/>
    </xf>
    <xf numFmtId="0" fontId="10" fillId="0" borderId="8" xfId="0" applyFont="1" applyBorder="1" applyAlignment="1">
      <alignment horizontal="center" vertical="top"/>
    </xf>
    <xf numFmtId="3" fontId="10" fillId="0" borderId="9" xfId="0" applyNumberFormat="1" applyFont="1" applyBorder="1" applyAlignment="1">
      <alignment vertical="top"/>
    </xf>
    <xf numFmtId="0" fontId="11" fillId="0" borderId="0" xfId="0" applyFont="1" applyAlignment="1">
      <alignment vertical="top"/>
    </xf>
    <xf numFmtId="0" fontId="11" fillId="0" borderId="10" xfId="0" applyFont="1" applyBorder="1" applyAlignment="1">
      <alignment vertical="top"/>
    </xf>
    <xf numFmtId="0" fontId="11" fillId="0" borderId="0" xfId="0" applyFont="1" applyBorder="1" applyAlignment="1">
      <alignment vertical="top"/>
    </xf>
    <xf numFmtId="0" fontId="11" fillId="0" borderId="11" xfId="0" applyFont="1" applyBorder="1" applyAlignment="1">
      <alignment vertical="top"/>
    </xf>
    <xf numFmtId="3" fontId="11" fillId="0" borderId="11" xfId="0" applyNumberFormat="1" applyFont="1" applyBorder="1" applyAlignment="1">
      <alignment vertical="top"/>
    </xf>
    <xf numFmtId="0" fontId="11" fillId="0" borderId="12" xfId="0" applyFont="1" applyBorder="1" applyAlignment="1">
      <alignment vertical="top"/>
    </xf>
    <xf numFmtId="0" fontId="11" fillId="0" borderId="13" xfId="0" applyFont="1" applyBorder="1" applyAlignment="1">
      <alignment vertical="top"/>
    </xf>
    <xf numFmtId="0" fontId="11" fillId="0" borderId="13" xfId="0" applyFont="1" applyBorder="1" applyAlignment="1">
      <alignment horizontal="center" vertical="top"/>
    </xf>
    <xf numFmtId="0" fontId="12" fillId="0" borderId="10" xfId="0" applyFont="1" applyBorder="1" applyAlignment="1">
      <alignment vertical="top"/>
    </xf>
    <xf numFmtId="0" fontId="12" fillId="0" borderId="0" xfId="0" applyFont="1" applyBorder="1" applyAlignment="1">
      <alignment vertical="top"/>
    </xf>
    <xf numFmtId="0" fontId="12" fillId="0" borderId="11" xfId="0" applyFont="1" applyBorder="1" applyAlignment="1">
      <alignment vertical="top"/>
    </xf>
    <xf numFmtId="0" fontId="12" fillId="0" borderId="12" xfId="0" applyFont="1" applyBorder="1" applyAlignment="1">
      <alignment vertical="top"/>
    </xf>
    <xf numFmtId="0" fontId="12" fillId="0" borderId="13" xfId="0" applyFont="1" applyBorder="1" applyAlignment="1">
      <alignment vertical="top"/>
    </xf>
    <xf numFmtId="0" fontId="12" fillId="0" borderId="14" xfId="0" applyFont="1" applyBorder="1" applyAlignment="1">
      <alignment vertical="top"/>
    </xf>
    <xf numFmtId="0" fontId="11" fillId="0" borderId="53" xfId="0" applyFont="1" applyBorder="1" applyAlignment="1">
      <alignment vertical="top"/>
    </xf>
    <xf numFmtId="0" fontId="14" fillId="0" borderId="53" xfId="0" applyFont="1" applyBorder="1" applyAlignment="1">
      <alignment horizontal="left" vertical="top"/>
    </xf>
    <xf numFmtId="0" fontId="15" fillId="0" borderId="53" xfId="0" applyFont="1" applyBorder="1" applyAlignment="1">
      <alignment vertical="top"/>
    </xf>
    <xf numFmtId="0" fontId="15" fillId="0" borderId="53" xfId="0" applyFont="1" applyBorder="1" applyAlignment="1">
      <alignment horizontal="center" vertical="top"/>
    </xf>
    <xf numFmtId="0" fontId="11" fillId="0" borderId="53" xfId="0" applyFont="1" applyBorder="1" applyAlignment="1">
      <alignment horizontal="center" vertical="top"/>
    </xf>
    <xf numFmtId="3" fontId="11" fillId="0" borderId="56" xfId="0" applyNumberFormat="1" applyFont="1" applyBorder="1" applyAlignment="1">
      <alignment vertical="top"/>
    </xf>
    <xf numFmtId="0" fontId="11" fillId="0" borderId="53" xfId="0" applyFont="1" applyFill="1" applyBorder="1" applyAlignment="1">
      <alignment horizontal="center" vertical="top"/>
    </xf>
    <xf numFmtId="0" fontId="15" fillId="0" borderId="53" xfId="0" applyFont="1" applyFill="1" applyBorder="1" applyAlignment="1">
      <alignment horizontal="center" vertical="top"/>
    </xf>
    <xf numFmtId="0" fontId="14" fillId="0" borderId="53" xfId="0" quotePrefix="1" applyFont="1" applyBorder="1" applyAlignment="1">
      <alignment vertical="top"/>
    </xf>
    <xf numFmtId="0" fontId="15" fillId="0" borderId="56" xfId="0" applyFont="1" applyFill="1" applyBorder="1" applyAlignment="1">
      <alignment vertical="top"/>
    </xf>
    <xf numFmtId="0" fontId="14" fillId="0" borderId="53" xfId="0" quotePrefix="1" applyFont="1" applyBorder="1" applyAlignment="1">
      <alignment horizontal="left" vertical="top"/>
    </xf>
    <xf numFmtId="0" fontId="15" fillId="0" borderId="53" xfId="0" applyFont="1" applyFill="1" applyBorder="1" applyAlignment="1">
      <alignment vertical="top"/>
    </xf>
    <xf numFmtId="0" fontId="15" fillId="0" borderId="53" xfId="0" applyFont="1" applyBorder="1" applyAlignment="1">
      <alignment horizontal="left" vertical="top"/>
    </xf>
    <xf numFmtId="0" fontId="15" fillId="0" borderId="73" xfId="0" applyFont="1" applyBorder="1" applyAlignment="1">
      <alignment horizontal="left" vertical="top"/>
    </xf>
    <xf numFmtId="0" fontId="12" fillId="0" borderId="21" xfId="0" applyFont="1" applyBorder="1" applyAlignment="1">
      <alignment horizontal="center" vertical="top"/>
    </xf>
    <xf numFmtId="0" fontId="15" fillId="0" borderId="22" xfId="0" applyFont="1" applyBorder="1" applyAlignment="1">
      <alignment horizontal="left" vertical="top"/>
    </xf>
    <xf numFmtId="0" fontId="15" fillId="0" borderId="17" xfId="0" applyFont="1" applyBorder="1" applyAlignment="1">
      <alignment horizontal="center" vertical="top"/>
    </xf>
    <xf numFmtId="0" fontId="15" fillId="0" borderId="23" xfId="0" applyFont="1" applyBorder="1" applyAlignment="1">
      <alignment horizontal="center" vertical="top"/>
    </xf>
    <xf numFmtId="0" fontId="15" fillId="0" borderId="3" xfId="0" applyFont="1" applyBorder="1" applyAlignment="1">
      <alignment horizontal="left" vertical="top"/>
    </xf>
    <xf numFmtId="0" fontId="15" fillId="0" borderId="19" xfId="0" applyFont="1" applyBorder="1" applyAlignment="1">
      <alignment horizontal="left" vertical="top"/>
    </xf>
    <xf numFmtId="0" fontId="15" fillId="0" borderId="2" xfId="0" quotePrefix="1" applyFont="1" applyBorder="1" applyAlignment="1">
      <alignment horizontal="center" vertical="top"/>
    </xf>
    <xf numFmtId="0" fontId="15" fillId="0" borderId="68" xfId="0" quotePrefix="1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12" fillId="2" borderId="7" xfId="0" applyFont="1" applyFill="1" applyBorder="1" applyAlignment="1">
      <alignment horizontal="center" vertical="top"/>
    </xf>
    <xf numFmtId="0" fontId="12" fillId="2" borderId="8" xfId="0" applyFont="1" applyFill="1" applyBorder="1" applyAlignment="1">
      <alignment horizontal="center" vertical="top"/>
    </xf>
    <xf numFmtId="3" fontId="18" fillId="2" borderId="9" xfId="0" applyNumberFormat="1" applyFont="1" applyFill="1" applyBorder="1" applyAlignment="1">
      <alignment horizontal="center" vertical="top"/>
    </xf>
    <xf numFmtId="0" fontId="12" fillId="2" borderId="12" xfId="0" applyFont="1" applyFill="1" applyBorder="1" applyAlignment="1">
      <alignment vertical="top"/>
    </xf>
    <xf numFmtId="0" fontId="12" fillId="2" borderId="13" xfId="0" applyFont="1" applyFill="1" applyBorder="1" applyAlignment="1">
      <alignment vertical="top"/>
    </xf>
    <xf numFmtId="0" fontId="12" fillId="2" borderId="31" xfId="0" applyFont="1" applyFill="1" applyBorder="1" applyAlignment="1">
      <alignment vertical="top"/>
    </xf>
    <xf numFmtId="3" fontId="18" fillId="2" borderId="14" xfId="0" applyNumberFormat="1" applyFont="1" applyFill="1" applyBorder="1" applyAlignment="1">
      <alignment horizontal="center" vertical="top"/>
    </xf>
    <xf numFmtId="0" fontId="12" fillId="0" borderId="42" xfId="0" applyFont="1" applyBorder="1" applyAlignment="1">
      <alignment horizontal="center" vertical="top"/>
    </xf>
    <xf numFmtId="0" fontId="12" fillId="0" borderId="45" xfId="0" applyFont="1" applyBorder="1" applyAlignment="1">
      <alignment horizontal="center" vertical="top"/>
    </xf>
    <xf numFmtId="3" fontId="12" fillId="0" borderId="45" xfId="0" applyNumberFormat="1" applyFont="1" applyBorder="1" applyAlignment="1">
      <alignment vertical="top"/>
    </xf>
    <xf numFmtId="3" fontId="19" fillId="0" borderId="46" xfId="0" applyNumberFormat="1" applyFont="1" applyBorder="1" applyAlignment="1">
      <alignment horizontal="center" vertical="top"/>
    </xf>
    <xf numFmtId="0" fontId="12" fillId="0" borderId="77" xfId="0" applyFont="1" applyBorder="1" applyAlignment="1">
      <alignment horizontal="center" vertical="top"/>
    </xf>
    <xf numFmtId="0" fontId="12" fillId="0" borderId="50" xfId="0" applyFont="1" applyBorder="1" applyAlignment="1">
      <alignment horizontal="center" vertical="top"/>
    </xf>
    <xf numFmtId="3" fontId="12" fillId="0" borderId="50" xfId="0" applyNumberFormat="1" applyFont="1" applyBorder="1" applyAlignment="1">
      <alignment vertical="top"/>
    </xf>
    <xf numFmtId="3" fontId="19" fillId="0" borderId="78" xfId="0" applyNumberFormat="1" applyFont="1" applyBorder="1" applyAlignment="1">
      <alignment horizontal="right" vertical="top"/>
    </xf>
    <xf numFmtId="0" fontId="12" fillId="0" borderId="57" xfId="0" applyFont="1" applyBorder="1" applyAlignment="1">
      <alignment horizontal="center" vertical="top"/>
    </xf>
    <xf numFmtId="0" fontId="12" fillId="0" borderId="55" xfId="0" applyFont="1" applyBorder="1" applyAlignment="1">
      <alignment horizontal="center" vertical="top"/>
    </xf>
    <xf numFmtId="3" fontId="12" fillId="0" borderId="55" xfId="0" applyNumberFormat="1" applyFont="1" applyBorder="1" applyAlignment="1">
      <alignment vertical="top"/>
    </xf>
    <xf numFmtId="3" fontId="19" fillId="0" borderId="58" xfId="0" applyNumberFormat="1" applyFont="1" applyBorder="1" applyAlignment="1">
      <alignment horizontal="right" vertical="top"/>
    </xf>
    <xf numFmtId="0" fontId="12" fillId="0" borderId="55" xfId="0" quotePrefix="1" applyFont="1" applyBorder="1" applyAlignment="1">
      <alignment horizontal="center" vertical="top"/>
    </xf>
    <xf numFmtId="3" fontId="11" fillId="0" borderId="0" xfId="0" applyNumberFormat="1" applyFont="1" applyAlignment="1">
      <alignment vertical="top"/>
    </xf>
    <xf numFmtId="0" fontId="20" fillId="3" borderId="52" xfId="0" quotePrefix="1" applyFont="1" applyFill="1" applyBorder="1" applyAlignment="1">
      <alignment horizontal="left" vertical="top" wrapText="1"/>
    </xf>
    <xf numFmtId="0" fontId="20" fillId="3" borderId="53" xfId="0" applyFont="1" applyFill="1" applyBorder="1" applyAlignment="1">
      <alignment horizontal="left" vertical="top" wrapText="1"/>
    </xf>
    <xf numFmtId="0" fontId="20" fillId="3" borderId="55" xfId="0" applyFont="1" applyFill="1" applyBorder="1" applyAlignment="1">
      <alignment horizontal="center" vertical="top"/>
    </xf>
    <xf numFmtId="4" fontId="20" fillId="3" borderId="55" xfId="0" applyNumberFormat="1" applyFont="1" applyFill="1" applyBorder="1" applyAlignment="1">
      <alignment vertical="top"/>
    </xf>
    <xf numFmtId="4" fontId="11" fillId="3" borderId="58" xfId="0" applyNumberFormat="1" applyFont="1" applyFill="1" applyBorder="1" applyAlignment="1">
      <alignment vertical="top"/>
    </xf>
    <xf numFmtId="0" fontId="17" fillId="3" borderId="53" xfId="0" applyFont="1" applyFill="1" applyBorder="1" applyAlignment="1">
      <alignment horizontal="left" vertical="top" wrapText="1"/>
    </xf>
    <xf numFmtId="0" fontId="17" fillId="3" borderId="0" xfId="0" applyFont="1" applyFill="1" applyAlignment="1">
      <alignment vertical="top"/>
    </xf>
    <xf numFmtId="0" fontId="11" fillId="3" borderId="0" xfId="0" applyFont="1" applyFill="1" applyAlignment="1">
      <alignment vertical="top"/>
    </xf>
    <xf numFmtId="0" fontId="11" fillId="3" borderId="0" xfId="0" applyFont="1" applyFill="1" applyBorder="1" applyAlignment="1">
      <alignment vertical="top"/>
    </xf>
    <xf numFmtId="0" fontId="21" fillId="0" borderId="0" xfId="0" applyFont="1" applyBorder="1" applyAlignment="1">
      <alignment vertical="top"/>
    </xf>
    <xf numFmtId="0" fontId="20" fillId="3" borderId="57" xfId="0" applyFont="1" applyFill="1" applyBorder="1" applyAlignment="1">
      <alignment horizontal="center" vertical="top"/>
    </xf>
    <xf numFmtId="0" fontId="20" fillId="3" borderId="55" xfId="0" quotePrefix="1" applyFont="1" applyFill="1" applyBorder="1" applyAlignment="1">
      <alignment horizontal="center" vertical="top"/>
    </xf>
    <xf numFmtId="4" fontId="20" fillId="3" borderId="58" xfId="0" applyNumberFormat="1" applyFont="1" applyFill="1" applyBorder="1" applyAlignment="1">
      <alignment vertical="top"/>
    </xf>
    <xf numFmtId="43" fontId="34" fillId="0" borderId="6" xfId="1" applyFont="1" applyBorder="1" applyAlignment="1">
      <alignment horizontal="center" vertical="top"/>
    </xf>
    <xf numFmtId="0" fontId="20" fillId="3" borderId="53" xfId="0" quotePrefix="1" applyFont="1" applyFill="1" applyBorder="1" applyAlignment="1">
      <alignment horizontal="left" vertical="top"/>
    </xf>
    <xf numFmtId="0" fontId="38" fillId="0" borderId="57" xfId="0" applyFont="1" applyBorder="1" applyAlignment="1">
      <alignment horizontal="center" vertical="top"/>
    </xf>
    <xf numFmtId="0" fontId="38" fillId="0" borderId="55" xfId="0" applyFont="1" applyBorder="1" applyAlignment="1">
      <alignment horizontal="center" vertical="top"/>
    </xf>
    <xf numFmtId="0" fontId="38" fillId="0" borderId="55" xfId="0" quotePrefix="1" applyFont="1" applyBorder="1" applyAlignment="1">
      <alignment horizontal="center" vertical="top"/>
    </xf>
    <xf numFmtId="3" fontId="38" fillId="0" borderId="55" xfId="0" applyNumberFormat="1" applyFont="1" applyBorder="1" applyAlignment="1">
      <alignment vertical="top"/>
    </xf>
    <xf numFmtId="3" fontId="11" fillId="0" borderId="58" xfId="0" applyNumberFormat="1" applyFont="1" applyBorder="1" applyAlignment="1">
      <alignment horizontal="right" vertical="top"/>
    </xf>
    <xf numFmtId="0" fontId="20" fillId="3" borderId="53" xfId="0" applyFont="1" applyFill="1" applyBorder="1" applyAlignment="1">
      <alignment horizontal="left" vertical="top"/>
    </xf>
    <xf numFmtId="0" fontId="20" fillId="3" borderId="54" xfId="0" applyFont="1" applyFill="1" applyBorder="1" applyAlignment="1">
      <alignment horizontal="left" vertical="top" wrapText="1"/>
    </xf>
    <xf numFmtId="0" fontId="20" fillId="3" borderId="55" xfId="0" applyFont="1" applyFill="1" applyBorder="1" applyAlignment="1">
      <alignment vertical="top"/>
    </xf>
    <xf numFmtId="0" fontId="20" fillId="3" borderId="55" xfId="0" applyFont="1" applyFill="1" applyBorder="1" applyAlignment="1">
      <alignment horizontal="left" vertical="top"/>
    </xf>
    <xf numFmtId="0" fontId="17" fillId="3" borderId="55" xfId="0" applyFont="1" applyFill="1" applyBorder="1" applyAlignment="1">
      <alignment vertical="top"/>
    </xf>
    <xf numFmtId="3" fontId="17" fillId="3" borderId="55" xfId="0" applyNumberFormat="1" applyFont="1" applyFill="1" applyBorder="1" applyAlignment="1">
      <alignment vertical="top"/>
    </xf>
    <xf numFmtId="3" fontId="17" fillId="3" borderId="58" xfId="0" applyNumberFormat="1" applyFont="1" applyFill="1" applyBorder="1" applyAlignment="1">
      <alignment vertical="top"/>
    </xf>
    <xf numFmtId="0" fontId="17" fillId="3" borderId="55" xfId="0" quotePrefix="1" applyFont="1" applyFill="1" applyBorder="1" applyAlignment="1">
      <alignment horizontal="center" vertical="top"/>
    </xf>
    <xf numFmtId="3" fontId="20" fillId="3" borderId="55" xfId="0" applyNumberFormat="1" applyFont="1" applyFill="1" applyBorder="1" applyAlignment="1">
      <alignment vertical="top"/>
    </xf>
    <xf numFmtId="43" fontId="20" fillId="3" borderId="55" xfId="1" applyFont="1" applyFill="1" applyBorder="1" applyAlignment="1">
      <alignment vertical="top"/>
    </xf>
    <xf numFmtId="3" fontId="20" fillId="3" borderId="58" xfId="0" applyNumberFormat="1" applyFont="1" applyFill="1" applyBorder="1" applyAlignment="1">
      <alignment vertical="top"/>
    </xf>
    <xf numFmtId="3" fontId="17" fillId="0" borderId="64" xfId="0" applyNumberFormat="1" applyFont="1" applyBorder="1" applyAlignment="1">
      <alignment vertical="top"/>
    </xf>
    <xf numFmtId="0" fontId="17" fillId="0" borderId="8" xfId="0" applyFont="1" applyBorder="1" applyAlignment="1">
      <alignment horizontal="center" vertical="top"/>
    </xf>
    <xf numFmtId="0" fontId="17" fillId="0" borderId="0" xfId="0" applyFont="1" applyBorder="1" applyAlignment="1">
      <alignment horizontal="center" vertical="top"/>
    </xf>
    <xf numFmtId="0" fontId="17" fillId="0" borderId="0" xfId="0" applyFont="1" applyBorder="1" applyAlignment="1">
      <alignment vertical="top"/>
    </xf>
    <xf numFmtId="3" fontId="17" fillId="0" borderId="0" xfId="0" applyNumberFormat="1" applyFont="1" applyBorder="1" applyAlignment="1">
      <alignment vertical="top"/>
    </xf>
    <xf numFmtId="0" fontId="0" fillId="0" borderId="0" xfId="0" applyFont="1" applyBorder="1" applyAlignment="1">
      <alignment vertical="top"/>
    </xf>
    <xf numFmtId="0" fontId="0" fillId="0" borderId="0" xfId="0" applyBorder="1" applyAlignment="1">
      <alignment vertical="top"/>
    </xf>
    <xf numFmtId="0" fontId="19" fillId="0" borderId="0" xfId="0" applyFont="1" applyBorder="1" applyAlignment="1">
      <alignment horizontal="center" vertical="top"/>
    </xf>
    <xf numFmtId="3" fontId="0" fillId="0" borderId="0" xfId="0" applyNumberFormat="1" applyBorder="1" applyAlignment="1">
      <alignment vertical="top"/>
    </xf>
    <xf numFmtId="0" fontId="19" fillId="0" borderId="0" xfId="0" applyFont="1" applyBorder="1" applyAlignment="1">
      <alignment horizontal="left" vertical="top"/>
    </xf>
    <xf numFmtId="0" fontId="0" fillId="0" borderId="0" xfId="0" applyBorder="1" applyAlignment="1">
      <alignment horizontal="center" vertical="top"/>
    </xf>
    <xf numFmtId="0" fontId="19" fillId="0" borderId="0" xfId="0" applyFont="1" applyBorder="1" applyAlignment="1">
      <alignment vertical="top"/>
    </xf>
    <xf numFmtId="166" fontId="0" fillId="0" borderId="0" xfId="0" applyNumberFormat="1" applyBorder="1" applyAlignment="1">
      <alignment vertical="top"/>
    </xf>
    <xf numFmtId="166" fontId="19" fillId="0" borderId="0" xfId="0" applyNumberFormat="1" applyFont="1" applyBorder="1" applyAlignment="1">
      <alignment vertical="top"/>
    </xf>
    <xf numFmtId="0" fontId="22" fillId="0" borderId="1" xfId="0" applyFont="1" applyBorder="1" applyAlignment="1">
      <alignment horizontal="center" vertical="top"/>
    </xf>
    <xf numFmtId="0" fontId="23" fillId="0" borderId="1" xfId="0" applyFont="1" applyBorder="1" applyAlignment="1">
      <alignment vertical="top"/>
    </xf>
    <xf numFmtId="0" fontId="23" fillId="0" borderId="1" xfId="0" applyFont="1" applyBorder="1" applyAlignment="1">
      <alignment horizontal="center" vertical="top"/>
    </xf>
    <xf numFmtId="0" fontId="23" fillId="0" borderId="0" xfId="0" applyFont="1" applyBorder="1" applyAlignment="1">
      <alignment vertical="top"/>
    </xf>
    <xf numFmtId="0" fontId="23" fillId="0" borderId="0" xfId="0" applyFont="1" applyBorder="1" applyAlignment="1">
      <alignment horizontal="center" vertical="top"/>
    </xf>
    <xf numFmtId="0" fontId="11" fillId="0" borderId="48" xfId="0" applyFont="1" applyBorder="1" applyAlignment="1">
      <alignment vertical="top"/>
    </xf>
    <xf numFmtId="0" fontId="14" fillId="0" borderId="48" xfId="0" applyFont="1" applyBorder="1" applyAlignment="1">
      <alignment horizontal="left" vertical="top"/>
    </xf>
    <xf numFmtId="0" fontId="15" fillId="0" borderId="48" xfId="0" applyFont="1" applyBorder="1" applyAlignment="1">
      <alignment vertical="top"/>
    </xf>
    <xf numFmtId="0" fontId="15" fillId="0" borderId="48" xfId="0" applyFont="1" applyBorder="1" applyAlignment="1">
      <alignment horizontal="center" vertical="top"/>
    </xf>
    <xf numFmtId="0" fontId="11" fillId="0" borderId="48" xfId="0" applyFont="1" applyBorder="1" applyAlignment="1">
      <alignment horizontal="center" vertical="top"/>
    </xf>
    <xf numFmtId="3" fontId="11" fillId="0" borderId="72" xfId="0" applyNumberFormat="1" applyFont="1" applyBorder="1" applyAlignment="1">
      <alignment vertical="top"/>
    </xf>
    <xf numFmtId="0" fontId="15" fillId="0" borderId="28" xfId="0" quotePrefix="1" applyFont="1" applyBorder="1" applyAlignment="1">
      <alignment horizontal="center" vertical="top"/>
    </xf>
    <xf numFmtId="0" fontId="11" fillId="0" borderId="0" xfId="0" applyFont="1" applyAlignment="1">
      <alignment horizontal="center" vertical="top"/>
    </xf>
    <xf numFmtId="0" fontId="20" fillId="3" borderId="6" xfId="0" applyFont="1" applyFill="1" applyBorder="1" applyAlignment="1">
      <alignment vertical="top"/>
    </xf>
    <xf numFmtId="0" fontId="20" fillId="3" borderId="6" xfId="0" applyFont="1" applyFill="1" applyBorder="1" applyAlignment="1">
      <alignment horizontal="center" vertical="top"/>
    </xf>
    <xf numFmtId="0" fontId="20" fillId="3" borderId="6" xfId="0" applyFont="1" applyFill="1" applyBorder="1" applyAlignment="1">
      <alignment horizontal="left" vertical="top"/>
    </xf>
    <xf numFmtId="43" fontId="20" fillId="3" borderId="6" xfId="1" applyFont="1" applyFill="1" applyBorder="1" applyAlignment="1">
      <alignment vertical="top"/>
    </xf>
    <xf numFmtId="3" fontId="20" fillId="3" borderId="65" xfId="0" applyNumberFormat="1" applyFont="1" applyFill="1" applyBorder="1" applyAlignment="1">
      <alignment vertical="top"/>
    </xf>
    <xf numFmtId="0" fontId="15" fillId="0" borderId="2" xfId="0" quotePrefix="1" applyFont="1" applyBorder="1" applyAlignment="1">
      <alignment horizontal="center" vertical="top" wrapText="1"/>
    </xf>
    <xf numFmtId="0" fontId="17" fillId="3" borderId="55" xfId="0" quotePrefix="1" applyFont="1" applyFill="1" applyBorder="1" applyAlignment="1">
      <alignment horizontal="center" vertical="top" wrapText="1"/>
    </xf>
    <xf numFmtId="43" fontId="11" fillId="0" borderId="0" xfId="1" applyFont="1" applyAlignment="1">
      <alignment vertical="top"/>
    </xf>
    <xf numFmtId="0" fontId="2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2" fillId="0" borderId="42" xfId="0" applyFont="1" applyBorder="1" applyAlignment="1">
      <alignment horizontal="center"/>
    </xf>
    <xf numFmtId="0" fontId="17" fillId="3" borderId="55" xfId="0" applyFont="1" applyFill="1" applyBorder="1" applyAlignment="1">
      <alignment horizontal="center"/>
    </xf>
    <xf numFmtId="0" fontId="15" fillId="0" borderId="3" xfId="0" applyFont="1" applyBorder="1" applyAlignment="1">
      <alignment horizontal="left" vertical="center"/>
    </xf>
    <xf numFmtId="0" fontId="15" fillId="0" borderId="19" xfId="0" applyFont="1" applyBorder="1" applyAlignment="1">
      <alignment horizontal="left" vertical="center"/>
    </xf>
    <xf numFmtId="0" fontId="12" fillId="0" borderId="21" xfId="0" applyFont="1" applyBorder="1" applyAlignment="1">
      <alignment horizontal="center" vertical="center"/>
    </xf>
    <xf numFmtId="0" fontId="15" fillId="0" borderId="73" xfId="0" applyFont="1" applyBorder="1" applyAlignment="1">
      <alignment horizontal="left"/>
    </xf>
    <xf numFmtId="0" fontId="15" fillId="0" borderId="53" xfId="0" applyFont="1" applyBorder="1" applyAlignment="1">
      <alignment horizontal="left"/>
    </xf>
    <xf numFmtId="0" fontId="20" fillId="3" borderId="53" xfId="0" applyFont="1" applyFill="1" applyBorder="1" applyAlignment="1">
      <alignment horizontal="left" wrapText="1"/>
    </xf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20" fillId="3" borderId="53" xfId="0" applyFont="1" applyFill="1" applyBorder="1" applyAlignment="1">
      <alignment horizontal="left" wrapText="1"/>
    </xf>
    <xf numFmtId="0" fontId="20" fillId="3" borderId="54" xfId="0" applyFont="1" applyFill="1" applyBorder="1" applyAlignment="1">
      <alignment horizontal="left" wrapText="1"/>
    </xf>
    <xf numFmtId="0" fontId="20" fillId="3" borderId="53" xfId="0" applyFont="1" applyFill="1" applyBorder="1" applyAlignment="1">
      <alignment horizontal="left"/>
    </xf>
    <xf numFmtId="0" fontId="11" fillId="3" borderId="52" xfId="0" quotePrefix="1" applyFont="1" applyFill="1" applyBorder="1" applyAlignment="1">
      <alignment horizontal="left" wrapText="1"/>
    </xf>
    <xf numFmtId="0" fontId="11" fillId="3" borderId="53" xfId="0" applyFont="1" applyFill="1" applyBorder="1" applyAlignment="1">
      <alignment horizontal="left" wrapText="1"/>
    </xf>
    <xf numFmtId="0" fontId="11" fillId="0" borderId="53" xfId="0" applyFont="1" applyBorder="1" applyAlignment="1"/>
    <xf numFmtId="0" fontId="14" fillId="0" borderId="53" xfId="0" quotePrefix="1" applyFont="1" applyBorder="1" applyAlignment="1"/>
    <xf numFmtId="0" fontId="23" fillId="0" borderId="1" xfId="0" applyFont="1" applyBorder="1" applyAlignment="1">
      <alignment horizontal="right" vertical="center"/>
    </xf>
    <xf numFmtId="0" fontId="11" fillId="0" borderId="0" xfId="0" applyFont="1" applyAlignment="1">
      <alignment horizontal="right"/>
    </xf>
    <xf numFmtId="0" fontId="11" fillId="0" borderId="18" xfId="0" applyFont="1" applyBorder="1" applyAlignment="1"/>
    <xf numFmtId="3" fontId="11" fillId="0" borderId="20" xfId="0" applyNumberFormat="1" applyFont="1" applyBorder="1"/>
    <xf numFmtId="43" fontId="41" fillId="0" borderId="84" xfId="1" applyFont="1" applyBorder="1" applyAlignment="1">
      <alignment horizontal="center" vertical="center"/>
    </xf>
    <xf numFmtId="43" fontId="41" fillId="0" borderId="6" xfId="1" applyFont="1" applyBorder="1" applyAlignment="1">
      <alignment horizontal="center" vertical="center"/>
    </xf>
    <xf numFmtId="0" fontId="20" fillId="3" borderId="81" xfId="0" applyFont="1" applyFill="1" applyBorder="1" applyAlignment="1">
      <alignment wrapText="1"/>
    </xf>
    <xf numFmtId="0" fontId="20" fillId="3" borderId="81" xfId="0" applyFont="1" applyFill="1" applyBorder="1" applyAlignment="1"/>
    <xf numFmtId="0" fontId="26" fillId="0" borderId="0" xfId="0" applyFont="1" applyAlignment="1">
      <alignment vertical="top"/>
    </xf>
    <xf numFmtId="0" fontId="42" fillId="0" borderId="1" xfId="0" applyFont="1" applyBorder="1" applyAlignment="1">
      <alignment vertical="top" wrapText="1"/>
    </xf>
    <xf numFmtId="0" fontId="42" fillId="0" borderId="0" xfId="0" applyFont="1" applyAlignment="1">
      <alignment vertical="top"/>
    </xf>
    <xf numFmtId="0" fontId="42" fillId="0" borderId="1" xfId="0" applyFont="1" applyBorder="1" applyAlignment="1">
      <alignment horizontal="center" vertical="top" wrapText="1"/>
    </xf>
    <xf numFmtId="4" fontId="42" fillId="0" borderId="1" xfId="0" applyNumberFormat="1" applyFont="1" applyBorder="1" applyAlignment="1">
      <alignment vertical="top"/>
    </xf>
    <xf numFmtId="0" fontId="26" fillId="0" borderId="1" xfId="0" applyFont="1" applyBorder="1" applyAlignment="1">
      <alignment horizontal="center" vertical="top" wrapText="1"/>
    </xf>
    <xf numFmtId="0" fontId="26" fillId="0" borderId="1" xfId="0" applyFont="1" applyBorder="1" applyAlignment="1">
      <alignment vertical="top" wrapText="1"/>
    </xf>
    <xf numFmtId="3" fontId="26" fillId="0" borderId="1" xfId="0" applyNumberFormat="1" applyFont="1" applyBorder="1" applyAlignment="1">
      <alignment vertical="top"/>
    </xf>
    <xf numFmtId="3" fontId="42" fillId="0" borderId="1" xfId="0" applyNumberFormat="1" applyFont="1" applyBorder="1" applyAlignment="1">
      <alignment vertical="top"/>
    </xf>
    <xf numFmtId="0" fontId="26" fillId="0" borderId="1" xfId="0" applyFont="1" applyBorder="1" applyAlignment="1">
      <alignment vertical="top"/>
    </xf>
    <xf numFmtId="4" fontId="26" fillId="0" borderId="1" xfId="0" applyNumberFormat="1" applyFont="1" applyBorder="1" applyAlignment="1">
      <alignment vertical="top"/>
    </xf>
    <xf numFmtId="0" fontId="26" fillId="0" borderId="1" xfId="0" applyFont="1" applyBorder="1" applyAlignment="1">
      <alignment horizontal="center" vertical="top"/>
    </xf>
    <xf numFmtId="0" fontId="26" fillId="0" borderId="1" xfId="0" applyFont="1" applyBorder="1" applyAlignment="1">
      <alignment horizontal="left" vertical="top" wrapText="1"/>
    </xf>
    <xf numFmtId="43" fontId="42" fillId="0" borderId="0" xfId="1" applyFont="1" applyAlignment="1">
      <alignment vertical="top"/>
    </xf>
    <xf numFmtId="4" fontId="26" fillId="0" borderId="0" xfId="0" applyNumberFormat="1" applyFont="1" applyAlignment="1">
      <alignment vertical="top"/>
    </xf>
    <xf numFmtId="0" fontId="26" fillId="0" borderId="0" xfId="0" applyFont="1" applyAlignment="1">
      <alignment horizontal="center" vertical="top"/>
    </xf>
    <xf numFmtId="0" fontId="2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19" fillId="0" borderId="0" xfId="0" applyFont="1" applyBorder="1" applyAlignment="1">
      <alignment horizontal="left"/>
    </xf>
    <xf numFmtId="0" fontId="12" fillId="0" borderId="42" xfId="0" applyFont="1" applyBorder="1" applyAlignment="1">
      <alignment horizontal="center"/>
    </xf>
    <xf numFmtId="0" fontId="17" fillId="3" borderId="55" xfId="0" applyFont="1" applyFill="1" applyBorder="1" applyAlignment="1">
      <alignment horizontal="center"/>
    </xf>
    <xf numFmtId="0" fontId="15" fillId="0" borderId="3" xfId="0" applyFont="1" applyBorder="1" applyAlignment="1">
      <alignment horizontal="left" vertical="center"/>
    </xf>
    <xf numFmtId="0" fontId="15" fillId="0" borderId="19" xfId="0" applyFont="1" applyBorder="1" applyAlignment="1">
      <alignment horizontal="left" vertical="center"/>
    </xf>
    <xf numFmtId="0" fontId="12" fillId="0" borderId="21" xfId="0" applyFont="1" applyBorder="1" applyAlignment="1">
      <alignment horizontal="center" vertical="center"/>
    </xf>
    <xf numFmtId="0" fontId="15" fillId="0" borderId="73" xfId="0" applyFont="1" applyBorder="1" applyAlignment="1">
      <alignment horizontal="left"/>
    </xf>
    <xf numFmtId="0" fontId="15" fillId="0" borderId="53" xfId="0" applyFont="1" applyBorder="1" applyAlignment="1">
      <alignment horizontal="left"/>
    </xf>
    <xf numFmtId="0" fontId="17" fillId="3" borderId="55" xfId="0" applyFont="1" applyFill="1" applyBorder="1" applyAlignment="1">
      <alignment horizontal="center" vertical="top"/>
    </xf>
    <xf numFmtId="0" fontId="11" fillId="0" borderId="53" xfId="0" applyFont="1" applyBorder="1" applyAlignment="1"/>
    <xf numFmtId="0" fontId="20" fillId="3" borderId="53" xfId="0" applyFont="1" applyFill="1" applyBorder="1" applyAlignment="1">
      <alignment horizontal="left" wrapText="1"/>
    </xf>
    <xf numFmtId="0" fontId="20" fillId="3" borderId="53" xfId="0" applyFont="1" applyFill="1" applyBorder="1" applyAlignment="1">
      <alignment horizontal="left"/>
    </xf>
    <xf numFmtId="0" fontId="40" fillId="0" borderId="0" xfId="0" applyFont="1" applyBorder="1" applyAlignment="1">
      <alignment horizontal="center"/>
    </xf>
    <xf numFmtId="43" fontId="17" fillId="3" borderId="55" xfId="1" applyFont="1" applyFill="1" applyBorder="1" applyAlignment="1"/>
    <xf numFmtId="0" fontId="17" fillId="3" borderId="55" xfId="0" applyFont="1" applyFill="1" applyBorder="1" applyAlignment="1">
      <alignment horizontal="left" vertical="top"/>
    </xf>
    <xf numFmtId="43" fontId="17" fillId="3" borderId="55" xfId="1" applyFont="1" applyFill="1" applyBorder="1" applyAlignment="1">
      <alignment vertical="top"/>
    </xf>
    <xf numFmtId="0" fontId="17" fillId="3" borderId="53" xfId="0" applyFont="1" applyFill="1" applyBorder="1" applyAlignment="1">
      <alignment horizontal="left" wrapText="1"/>
    </xf>
    <xf numFmtId="0" fontId="17" fillId="3" borderId="55" xfId="0" applyFont="1" applyFill="1" applyBorder="1" applyAlignment="1">
      <alignment horizontal="center"/>
    </xf>
    <xf numFmtId="0" fontId="20" fillId="3" borderId="53" xfId="0" applyFont="1" applyFill="1" applyBorder="1" applyAlignment="1">
      <alignment horizontal="left" wrapText="1"/>
    </xf>
    <xf numFmtId="0" fontId="20" fillId="3" borderId="53" xfId="0" applyFont="1" applyFill="1" applyBorder="1" applyAlignment="1">
      <alignment horizontal="left"/>
    </xf>
    <xf numFmtId="0" fontId="20" fillId="3" borderId="52" xfId="0" quotePrefix="1" applyFont="1" applyFill="1" applyBorder="1" applyAlignment="1">
      <alignment horizontal="left" wrapText="1"/>
    </xf>
    <xf numFmtId="43" fontId="26" fillId="0" borderId="0" xfId="0" applyNumberFormat="1" applyFont="1" applyAlignment="1">
      <alignment vertical="top"/>
    </xf>
    <xf numFmtId="0" fontId="15" fillId="0" borderId="73" xfId="0" applyFont="1" applyBorder="1" applyAlignment="1">
      <alignment horizontal="left"/>
    </xf>
    <xf numFmtId="0" fontId="15" fillId="0" borderId="53" xfId="0" applyFont="1" applyBorder="1" applyAlignment="1">
      <alignment horizontal="left"/>
    </xf>
    <xf numFmtId="0" fontId="12" fillId="0" borderId="21" xfId="0" applyFont="1" applyBorder="1" applyAlignment="1">
      <alignment horizontal="center" vertical="center"/>
    </xf>
    <xf numFmtId="0" fontId="15" fillId="0" borderId="3" xfId="0" applyFont="1" applyBorder="1" applyAlignment="1">
      <alignment horizontal="left" vertical="center"/>
    </xf>
    <xf numFmtId="0" fontId="15" fillId="0" borderId="19" xfId="0" applyFont="1" applyBorder="1" applyAlignment="1">
      <alignment horizontal="left" vertical="center"/>
    </xf>
    <xf numFmtId="0" fontId="12" fillId="0" borderId="42" xfId="0" applyFont="1" applyBorder="1" applyAlignment="1">
      <alignment horizontal="center"/>
    </xf>
    <xf numFmtId="0" fontId="17" fillId="3" borderId="55" xfId="0" applyFont="1" applyFill="1" applyBorder="1" applyAlignment="1">
      <alignment horizontal="center"/>
    </xf>
    <xf numFmtId="0" fontId="17" fillId="3" borderId="53" xfId="0" applyFont="1" applyFill="1" applyBorder="1" applyAlignment="1">
      <alignment horizontal="left" wrapText="1"/>
    </xf>
    <xf numFmtId="0" fontId="0" fillId="0" borderId="0" xfId="0" applyBorder="1" applyAlignment="1">
      <alignment horizontal="center"/>
    </xf>
    <xf numFmtId="0" fontId="19" fillId="0" borderId="0" xfId="0" applyFont="1" applyBorder="1" applyAlignment="1">
      <alignment horizontal="left"/>
    </xf>
    <xf numFmtId="0" fontId="22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0" fillId="3" borderId="53" xfId="0" applyFont="1" applyFill="1" applyBorder="1" applyAlignment="1">
      <alignment horizontal="left" wrapText="1"/>
    </xf>
    <xf numFmtId="0" fontId="17" fillId="3" borderId="54" xfId="0" applyFont="1" applyFill="1" applyBorder="1" applyAlignment="1">
      <alignment horizontal="center"/>
    </xf>
    <xf numFmtId="0" fontId="11" fillId="0" borderId="53" xfId="0" applyFont="1" applyBorder="1" applyAlignment="1"/>
    <xf numFmtId="0" fontId="20" fillId="3" borderId="53" xfId="0" quotePrefix="1" applyFont="1" applyFill="1" applyBorder="1" applyAlignment="1">
      <alignment horizontal="left"/>
    </xf>
    <xf numFmtId="0" fontId="23" fillId="3" borderId="53" xfId="0" applyFont="1" applyFill="1" applyBorder="1" applyAlignment="1">
      <alignment horizontal="left" vertical="center" wrapText="1"/>
    </xf>
    <xf numFmtId="0" fontId="23" fillId="3" borderId="54" xfId="0" applyFont="1" applyFill="1" applyBorder="1" applyAlignment="1">
      <alignment horizontal="left" vertical="center" wrapText="1"/>
    </xf>
    <xf numFmtId="0" fontId="20" fillId="3" borderId="52" xfId="0" quotePrefix="1" applyFont="1" applyFill="1" applyBorder="1" applyAlignment="1">
      <alignment horizontal="left" wrapText="1"/>
    </xf>
    <xf numFmtId="0" fontId="20" fillId="3" borderId="0" xfId="0" applyFont="1" applyFill="1" applyBorder="1" applyAlignment="1"/>
    <xf numFmtId="0" fontId="20" fillId="3" borderId="96" xfId="0" applyFont="1" applyFill="1" applyBorder="1" applyAlignment="1"/>
    <xf numFmtId="0" fontId="42" fillId="0" borderId="1" xfId="0" applyFont="1" applyBorder="1" applyAlignment="1">
      <alignment horizontal="center" vertical="top" wrapText="1"/>
    </xf>
    <xf numFmtId="0" fontId="2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17" fillId="3" borderId="53" xfId="0" applyFont="1" applyFill="1" applyBorder="1" applyAlignment="1">
      <alignment horizontal="left" wrapText="1"/>
    </xf>
    <xf numFmtId="0" fontId="19" fillId="0" borderId="0" xfId="0" applyFont="1" applyBorder="1" applyAlignment="1">
      <alignment horizontal="left"/>
    </xf>
    <xf numFmtId="0" fontId="12" fillId="0" borderId="42" xfId="0" applyFont="1" applyBorder="1" applyAlignment="1">
      <alignment horizontal="center"/>
    </xf>
    <xf numFmtId="0" fontId="17" fillId="3" borderId="55" xfId="0" applyFont="1" applyFill="1" applyBorder="1" applyAlignment="1">
      <alignment horizontal="center"/>
    </xf>
    <xf numFmtId="0" fontId="15" fillId="0" borderId="3" xfId="0" applyFont="1" applyBorder="1" applyAlignment="1">
      <alignment horizontal="left" vertical="center"/>
    </xf>
    <xf numFmtId="0" fontId="15" fillId="0" borderId="19" xfId="0" applyFont="1" applyBorder="1" applyAlignment="1">
      <alignment horizontal="left" vertical="center"/>
    </xf>
    <xf numFmtId="0" fontId="12" fillId="0" borderId="21" xfId="0" applyFont="1" applyBorder="1" applyAlignment="1">
      <alignment horizontal="center" vertical="center"/>
    </xf>
    <xf numFmtId="0" fontId="15" fillId="0" borderId="73" xfId="0" applyFont="1" applyBorder="1" applyAlignment="1">
      <alignment horizontal="left"/>
    </xf>
    <xf numFmtId="0" fontId="15" fillId="0" borderId="53" xfId="0" applyFont="1" applyBorder="1" applyAlignment="1">
      <alignment horizontal="left"/>
    </xf>
    <xf numFmtId="0" fontId="23" fillId="0" borderId="1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12" fillId="0" borderId="42" xfId="0" applyFont="1" applyBorder="1" applyAlignment="1">
      <alignment horizontal="center" vertical="top"/>
    </xf>
    <xf numFmtId="0" fontId="19" fillId="0" borderId="0" xfId="0" applyFont="1" applyBorder="1" applyAlignment="1">
      <alignment horizontal="left" vertical="top"/>
    </xf>
    <xf numFmtId="0" fontId="17" fillId="3" borderId="55" xfId="0" applyFont="1" applyFill="1" applyBorder="1" applyAlignment="1">
      <alignment horizontal="center" vertical="top"/>
    </xf>
    <xf numFmtId="0" fontId="15" fillId="0" borderId="3" xfId="0" applyFont="1" applyBorder="1" applyAlignment="1">
      <alignment horizontal="left" vertical="top"/>
    </xf>
    <xf numFmtId="0" fontId="15" fillId="0" borderId="19" xfId="0" applyFont="1" applyBorder="1" applyAlignment="1">
      <alignment horizontal="left" vertical="top"/>
    </xf>
    <xf numFmtId="0" fontId="15" fillId="0" borderId="73" xfId="0" applyFont="1" applyBorder="1" applyAlignment="1">
      <alignment horizontal="left" vertical="top"/>
    </xf>
    <xf numFmtId="0" fontId="15" fillId="0" borderId="53" xfId="0" applyFont="1" applyBorder="1" applyAlignment="1">
      <alignment horizontal="left" vertical="top"/>
    </xf>
    <xf numFmtId="0" fontId="12" fillId="0" borderId="21" xfId="0" applyFont="1" applyBorder="1" applyAlignment="1">
      <alignment horizontal="center" vertical="top"/>
    </xf>
    <xf numFmtId="0" fontId="15" fillId="0" borderId="17" xfId="0" applyFont="1" applyBorder="1" applyAlignment="1">
      <alignment horizontal="center" vertical="top"/>
    </xf>
    <xf numFmtId="0" fontId="15" fillId="0" borderId="23" xfId="0" applyFont="1" applyBorder="1" applyAlignment="1">
      <alignment horizontal="center" vertical="top"/>
    </xf>
    <xf numFmtId="0" fontId="11" fillId="0" borderId="53" xfId="0" applyFont="1" applyBorder="1" applyAlignment="1"/>
    <xf numFmtId="0" fontId="11" fillId="3" borderId="53" xfId="0" applyFont="1" applyFill="1" applyBorder="1" applyAlignment="1">
      <alignment horizontal="left" wrapText="1"/>
    </xf>
    <xf numFmtId="0" fontId="20" fillId="3" borderId="53" xfId="0" applyFont="1" applyFill="1" applyBorder="1" applyAlignment="1">
      <alignment horizontal="left" wrapText="1"/>
    </xf>
    <xf numFmtId="0" fontId="20" fillId="3" borderId="54" xfId="0" applyFont="1" applyFill="1" applyBorder="1" applyAlignment="1">
      <alignment horizontal="left" wrapText="1"/>
    </xf>
    <xf numFmtId="0" fontId="20" fillId="3" borderId="53" xfId="0" applyFont="1" applyFill="1" applyBorder="1" applyAlignment="1">
      <alignment horizontal="left"/>
    </xf>
    <xf numFmtId="0" fontId="20" fillId="3" borderId="96" xfId="0" applyFont="1" applyFill="1" applyBorder="1" applyAlignment="1">
      <alignment horizontal="left"/>
    </xf>
    <xf numFmtId="0" fontId="20" fillId="3" borderId="52" xfId="0" applyFont="1" applyFill="1" applyBorder="1" applyAlignment="1">
      <alignment horizontal="left" wrapText="1"/>
    </xf>
    <xf numFmtId="0" fontId="20" fillId="3" borderId="53" xfId="0" applyFont="1" applyFill="1" applyBorder="1" applyAlignment="1"/>
    <xf numFmtId="0" fontId="20" fillId="3" borderId="53" xfId="0" quotePrefix="1" applyFont="1" applyFill="1" applyBorder="1" applyAlignment="1">
      <alignment horizontal="left" wrapText="1"/>
    </xf>
    <xf numFmtId="0" fontId="40" fillId="0" borderId="0" xfId="0" applyFont="1" applyBorder="1" applyAlignment="1">
      <alignment horizontal="center"/>
    </xf>
    <xf numFmtId="0" fontId="20" fillId="3" borderId="52" xfId="0" quotePrefix="1" applyFont="1" applyFill="1" applyBorder="1" applyAlignment="1">
      <alignment horizontal="left" wrapText="1"/>
    </xf>
    <xf numFmtId="0" fontId="20" fillId="3" borderId="30" xfId="0" quotePrefix="1" applyFont="1" applyFill="1" applyBorder="1" applyAlignment="1">
      <alignment horizontal="left" vertical="center" wrapText="1"/>
    </xf>
    <xf numFmtId="0" fontId="17" fillId="3" borderId="0" xfId="0" applyFont="1" applyFill="1" applyBorder="1" applyAlignment="1">
      <alignment horizontal="left" wrapText="1"/>
    </xf>
    <xf numFmtId="0" fontId="20" fillId="3" borderId="0" xfId="0" applyFont="1" applyFill="1" applyBorder="1" applyAlignment="1">
      <alignment horizontal="left" vertical="center" wrapText="1"/>
    </xf>
    <xf numFmtId="0" fontId="20" fillId="3" borderId="29" xfId="0" applyFont="1" applyFill="1" applyBorder="1" applyAlignment="1">
      <alignment horizontal="left" vertical="center" wrapText="1"/>
    </xf>
    <xf numFmtId="0" fontId="20" fillId="3" borderId="6" xfId="0" applyFont="1" applyFill="1" applyBorder="1"/>
    <xf numFmtId="165" fontId="20" fillId="3" borderId="6" xfId="1" applyNumberFormat="1" applyFont="1" applyFill="1" applyBorder="1"/>
    <xf numFmtId="0" fontId="23" fillId="3" borderId="53" xfId="0" quotePrefix="1" applyFont="1" applyFill="1" applyBorder="1" applyAlignment="1">
      <alignment horizontal="left" vertical="center" wrapText="1"/>
    </xf>
    <xf numFmtId="0" fontId="43" fillId="0" borderId="6" xfId="3" applyFont="1" applyBorder="1" applyAlignment="1">
      <alignment horizontal="center" vertical="center"/>
    </xf>
    <xf numFmtId="43" fontId="43" fillId="0" borderId="6" xfId="1" applyFont="1" applyBorder="1" applyAlignment="1">
      <alignment vertical="center"/>
    </xf>
    <xf numFmtId="0" fontId="42" fillId="0" borderId="1" xfId="0" applyFont="1" applyBorder="1" applyAlignment="1">
      <alignment horizontal="center" vertical="top" wrapText="1"/>
    </xf>
    <xf numFmtId="0" fontId="20" fillId="3" borderId="96" xfId="0" applyFont="1" applyFill="1" applyBorder="1" applyAlignment="1">
      <alignment horizontal="left" wrapText="1"/>
    </xf>
    <xf numFmtId="0" fontId="20" fillId="3" borderId="97" xfId="0" applyFont="1" applyFill="1" applyBorder="1" applyAlignment="1">
      <alignment horizontal="left" wrapText="1"/>
    </xf>
    <xf numFmtId="0" fontId="12" fillId="0" borderId="98" xfId="0" applyFont="1" applyBorder="1" applyAlignment="1">
      <alignment horizontal="center" vertical="top"/>
    </xf>
    <xf numFmtId="0" fontId="12" fillId="0" borderId="51" xfId="0" applyFont="1" applyBorder="1" applyAlignment="1">
      <alignment horizontal="center" vertical="top"/>
    </xf>
    <xf numFmtId="3" fontId="12" fillId="0" borderId="51" xfId="0" applyNumberFormat="1" applyFont="1" applyBorder="1" applyAlignment="1">
      <alignment vertical="top"/>
    </xf>
    <xf numFmtId="3" fontId="19" fillId="0" borderId="94" xfId="0" applyNumberFormat="1" applyFont="1" applyBorder="1" applyAlignment="1">
      <alignment horizontal="right" vertical="top"/>
    </xf>
    <xf numFmtId="4" fontId="17" fillId="3" borderId="58" xfId="0" applyNumberFormat="1" applyFont="1" applyFill="1" applyBorder="1" applyAlignment="1">
      <alignment vertical="top"/>
    </xf>
    <xf numFmtId="0" fontId="20" fillId="3" borderId="52" xfId="0" quotePrefix="1" applyFont="1" applyFill="1" applyBorder="1" applyAlignment="1">
      <alignment vertical="top" wrapText="1"/>
    </xf>
    <xf numFmtId="0" fontId="20" fillId="3" borderId="53" xfId="0" applyFont="1" applyFill="1" applyBorder="1" applyAlignment="1">
      <alignment vertical="top" wrapText="1"/>
    </xf>
    <xf numFmtId="0" fontId="17" fillId="3" borderId="55" xfId="0" quotePrefix="1" applyNumberFormat="1" applyFont="1" applyFill="1" applyBorder="1" applyAlignment="1">
      <alignment horizontal="center" vertical="top"/>
    </xf>
    <xf numFmtId="0" fontId="2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2" fillId="0" borderId="42" xfId="0" applyFont="1" applyBorder="1" applyAlignment="1">
      <alignment horizontal="center"/>
    </xf>
    <xf numFmtId="0" fontId="17" fillId="3" borderId="55" xfId="0" applyFont="1" applyFill="1" applyBorder="1" applyAlignment="1">
      <alignment horizontal="center"/>
    </xf>
    <xf numFmtId="0" fontId="15" fillId="0" borderId="3" xfId="0" applyFont="1" applyBorder="1" applyAlignment="1">
      <alignment horizontal="left" vertical="center"/>
    </xf>
    <xf numFmtId="0" fontId="15" fillId="0" borderId="19" xfId="0" applyFont="1" applyBorder="1" applyAlignment="1">
      <alignment horizontal="left" vertical="center"/>
    </xf>
    <xf numFmtId="0" fontId="12" fillId="0" borderId="21" xfId="0" applyFont="1" applyBorder="1" applyAlignment="1">
      <alignment horizontal="center" vertical="center"/>
    </xf>
    <xf numFmtId="0" fontId="15" fillId="0" borderId="73" xfId="0" applyFont="1" applyBorder="1" applyAlignment="1">
      <alignment horizontal="left"/>
    </xf>
    <xf numFmtId="0" fontId="15" fillId="0" borderId="53" xfId="0" applyFont="1" applyBorder="1" applyAlignment="1">
      <alignment horizontal="left"/>
    </xf>
    <xf numFmtId="0" fontId="20" fillId="3" borderId="53" xfId="0" applyFont="1" applyFill="1" applyBorder="1" applyAlignment="1">
      <alignment horizontal="left" wrapText="1"/>
    </xf>
    <xf numFmtId="0" fontId="20" fillId="3" borderId="53" xfId="0" applyFont="1" applyFill="1" applyBorder="1" applyAlignment="1">
      <alignment horizontal="left"/>
    </xf>
    <xf numFmtId="0" fontId="11" fillId="0" borderId="53" xfId="0" applyFont="1" applyBorder="1" applyAlignment="1"/>
    <xf numFmtId="0" fontId="17" fillId="3" borderId="54" xfId="0" applyFont="1" applyFill="1" applyBorder="1" applyAlignment="1">
      <alignment horizontal="center"/>
    </xf>
    <xf numFmtId="0" fontId="20" fillId="3" borderId="52" xfId="0" quotePrefix="1" applyFont="1" applyFill="1" applyBorder="1" applyAlignment="1">
      <alignment horizontal="left" wrapText="1"/>
    </xf>
    <xf numFmtId="43" fontId="42" fillId="0" borderId="1" xfId="1" applyFont="1" applyBorder="1" applyAlignment="1">
      <alignment vertical="top"/>
    </xf>
    <xf numFmtId="0" fontId="42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/>
    </xf>
    <xf numFmtId="43" fontId="26" fillId="0" borderId="1" xfId="0" applyNumberFormat="1" applyFont="1" applyBorder="1" applyAlignment="1">
      <alignment vertical="top"/>
    </xf>
    <xf numFmtId="0" fontId="1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/>
    </xf>
    <xf numFmtId="0" fontId="0" fillId="0" borderId="0" xfId="0" applyBorder="1" applyAlignment="1">
      <alignment horizontal="center" vertical="top"/>
    </xf>
    <xf numFmtId="0" fontId="11" fillId="0" borderId="53" xfId="0" applyFont="1" applyBorder="1" applyAlignment="1"/>
    <xf numFmtId="3" fontId="22" fillId="3" borderId="99" xfId="0" applyNumberFormat="1" applyFont="1" applyFill="1" applyBorder="1"/>
    <xf numFmtId="0" fontId="17" fillId="3" borderId="52" xfId="0" quotePrefix="1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left" wrapText="1"/>
    </xf>
    <xf numFmtId="0" fontId="20" fillId="3" borderId="30" xfId="0" quotePrefix="1" applyFont="1" applyFill="1" applyBorder="1" applyAlignment="1">
      <alignment horizontal="left" wrapText="1"/>
    </xf>
    <xf numFmtId="0" fontId="23" fillId="0" borderId="0" xfId="0" applyFont="1" applyBorder="1" applyAlignment="1">
      <alignment horizontal="right" vertical="center"/>
    </xf>
    <xf numFmtId="0" fontId="26" fillId="0" borderId="1" xfId="0" applyFont="1" applyBorder="1" applyAlignment="1">
      <alignment horizontal="center" vertical="top"/>
    </xf>
    <xf numFmtId="0" fontId="26" fillId="0" borderId="1" xfId="0" applyFont="1" applyBorder="1" applyAlignment="1">
      <alignment horizontal="center" vertical="top" wrapText="1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165" fontId="42" fillId="0" borderId="1" xfId="1" applyNumberFormat="1" applyFont="1" applyBorder="1" applyAlignment="1">
      <alignment vertical="top"/>
    </xf>
    <xf numFmtId="0" fontId="17" fillId="3" borderId="55" xfId="0" applyFont="1" applyFill="1" applyBorder="1" applyAlignment="1">
      <alignment horizontal="center" vertical="top"/>
    </xf>
    <xf numFmtId="0" fontId="17" fillId="3" borderId="53" xfId="0" quotePrefix="1" applyFont="1" applyFill="1" applyBorder="1" applyAlignment="1">
      <alignment horizontal="left" vertical="top" wrapText="1"/>
    </xf>
    <xf numFmtId="0" fontId="20" fillId="3" borderId="52" xfId="0" quotePrefix="1" applyFont="1" applyFill="1" applyBorder="1" applyAlignment="1">
      <alignment horizontal="left" vertical="top" wrapText="1"/>
    </xf>
    <xf numFmtId="0" fontId="20" fillId="3" borderId="100" xfId="0" quotePrefix="1" applyFont="1" applyFill="1" applyBorder="1" applyAlignment="1">
      <alignment horizontal="left" vertical="top" wrapText="1"/>
    </xf>
    <xf numFmtId="0" fontId="20" fillId="3" borderId="96" xfId="0" quotePrefix="1" applyFont="1" applyFill="1" applyBorder="1" applyAlignment="1">
      <alignment horizontal="left" vertical="top" wrapText="1"/>
    </xf>
    <xf numFmtId="0" fontId="11" fillId="0" borderId="18" xfId="0" applyFont="1" applyBorder="1"/>
    <xf numFmtId="0" fontId="11" fillId="0" borderId="19" xfId="0" applyFont="1" applyBorder="1"/>
    <xf numFmtId="0" fontId="11" fillId="0" borderId="20" xfId="0" applyFont="1" applyBorder="1"/>
    <xf numFmtId="0" fontId="26" fillId="0" borderId="1" xfId="0" applyFont="1" applyBorder="1" applyAlignment="1">
      <alignment horizontal="center" vertical="top" wrapText="1"/>
    </xf>
    <xf numFmtId="0" fontId="2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2" fillId="0" borderId="42" xfId="0" applyFont="1" applyBorder="1" applyAlignment="1">
      <alignment horizontal="center"/>
    </xf>
    <xf numFmtId="0" fontId="17" fillId="3" borderId="55" xfId="0" applyFont="1" applyFill="1" applyBorder="1" applyAlignment="1">
      <alignment horizontal="center"/>
    </xf>
    <xf numFmtId="0" fontId="15" fillId="0" borderId="3" xfId="0" applyFont="1" applyBorder="1" applyAlignment="1">
      <alignment horizontal="left" vertical="center"/>
    </xf>
    <xf numFmtId="0" fontId="15" fillId="0" borderId="19" xfId="0" applyFont="1" applyBorder="1" applyAlignment="1">
      <alignment horizontal="left" vertical="center"/>
    </xf>
    <xf numFmtId="0" fontId="12" fillId="0" borderId="21" xfId="0" applyFont="1" applyBorder="1" applyAlignment="1">
      <alignment horizontal="center" vertical="center"/>
    </xf>
    <xf numFmtId="0" fontId="15" fillId="0" borderId="73" xfId="0" applyFont="1" applyBorder="1" applyAlignment="1">
      <alignment horizontal="left"/>
    </xf>
    <xf numFmtId="0" fontId="15" fillId="0" borderId="53" xfId="0" applyFont="1" applyBorder="1" applyAlignment="1">
      <alignment horizontal="left"/>
    </xf>
    <xf numFmtId="0" fontId="23" fillId="0" borderId="1" xfId="0" applyFont="1" applyBorder="1" applyAlignment="1">
      <alignment horizontal="center" vertical="top"/>
    </xf>
    <xf numFmtId="0" fontId="17" fillId="3" borderId="53" xfId="0" quotePrefix="1" applyFont="1" applyFill="1" applyBorder="1" applyAlignment="1">
      <alignment horizontal="left" vertical="top" wrapText="1"/>
    </xf>
    <xf numFmtId="0" fontId="22" fillId="0" borderId="1" xfId="0" applyFont="1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19" fillId="0" borderId="0" xfId="0" applyFont="1" applyBorder="1" applyAlignment="1">
      <alignment horizontal="left" vertical="top"/>
    </xf>
    <xf numFmtId="0" fontId="12" fillId="0" borderId="42" xfId="0" applyFont="1" applyBorder="1" applyAlignment="1">
      <alignment horizontal="center" vertical="top"/>
    </xf>
    <xf numFmtId="0" fontId="20" fillId="3" borderId="53" xfId="0" quotePrefix="1" applyFont="1" applyFill="1" applyBorder="1" applyAlignment="1">
      <alignment horizontal="left" vertical="top" wrapText="1"/>
    </xf>
    <xf numFmtId="0" fontId="15" fillId="0" borderId="3" xfId="0" applyFont="1" applyBorder="1" applyAlignment="1">
      <alignment horizontal="left" vertical="top"/>
    </xf>
    <xf numFmtId="0" fontId="15" fillId="0" borderId="19" xfId="0" applyFont="1" applyBorder="1" applyAlignment="1">
      <alignment horizontal="left" vertical="top"/>
    </xf>
    <xf numFmtId="0" fontId="15" fillId="0" borderId="73" xfId="0" applyFont="1" applyBorder="1" applyAlignment="1">
      <alignment horizontal="left" vertical="top"/>
    </xf>
    <xf numFmtId="0" fontId="15" fillId="0" borderId="53" xfId="0" applyFont="1" applyBorder="1" applyAlignment="1">
      <alignment horizontal="left" vertical="top"/>
    </xf>
    <xf numFmtId="0" fontId="12" fillId="0" borderId="21" xfId="0" applyFont="1" applyBorder="1" applyAlignment="1">
      <alignment horizontal="center" vertical="top"/>
    </xf>
    <xf numFmtId="0" fontId="20" fillId="3" borderId="53" xfId="0" applyFont="1" applyFill="1" applyBorder="1" applyAlignment="1">
      <alignment horizontal="left" vertical="top" wrapText="1"/>
    </xf>
    <xf numFmtId="0" fontId="17" fillId="3" borderId="55" xfId="0" applyFont="1" applyFill="1" applyBorder="1" applyAlignment="1">
      <alignment horizontal="center" vertical="top"/>
    </xf>
    <xf numFmtId="0" fontId="20" fillId="3" borderId="53" xfId="0" applyFont="1" applyFill="1" applyBorder="1" applyAlignment="1">
      <alignment horizontal="left" wrapText="1"/>
    </xf>
    <xf numFmtId="0" fontId="15" fillId="0" borderId="17" xfId="0" applyFont="1" applyBorder="1" applyAlignment="1">
      <alignment horizontal="center" vertical="top"/>
    </xf>
    <xf numFmtId="0" fontId="15" fillId="0" borderId="23" xfId="0" applyFont="1" applyBorder="1" applyAlignment="1">
      <alignment horizontal="center" vertical="top"/>
    </xf>
    <xf numFmtId="0" fontId="20" fillId="3" borderId="53" xfId="0" applyFont="1" applyFill="1" applyBorder="1" applyAlignment="1">
      <alignment horizontal="left"/>
    </xf>
    <xf numFmtId="0" fontId="11" fillId="0" borderId="53" xfId="0" applyFont="1" applyBorder="1" applyAlignment="1"/>
    <xf numFmtId="0" fontId="17" fillId="3" borderId="54" xfId="0" applyFont="1" applyFill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20" fillId="3" borderId="52" xfId="0" quotePrefix="1" applyFont="1" applyFill="1" applyBorder="1" applyAlignment="1">
      <alignment horizontal="left" wrapText="1"/>
    </xf>
    <xf numFmtId="0" fontId="20" fillId="3" borderId="52" xfId="0" quotePrefix="1" applyFont="1" applyFill="1" applyBorder="1" applyAlignment="1">
      <alignment horizontal="left" vertical="top" wrapText="1"/>
    </xf>
    <xf numFmtId="3" fontId="12" fillId="0" borderId="6" xfId="0" applyNumberFormat="1" applyFont="1" applyBorder="1" applyAlignment="1">
      <alignment vertical="top"/>
    </xf>
    <xf numFmtId="43" fontId="26" fillId="0" borderId="1" xfId="1" applyFont="1" applyBorder="1" applyAlignment="1">
      <alignment vertical="top"/>
    </xf>
    <xf numFmtId="0" fontId="15" fillId="0" borderId="73" xfId="0" applyFont="1" applyBorder="1" applyAlignment="1">
      <alignment horizontal="left"/>
    </xf>
    <xf numFmtId="0" fontId="15" fillId="0" borderId="53" xfId="0" applyFont="1" applyBorder="1" applyAlignment="1">
      <alignment horizontal="left"/>
    </xf>
    <xf numFmtId="0" fontId="12" fillId="0" borderId="21" xfId="0" applyFont="1" applyBorder="1" applyAlignment="1">
      <alignment horizontal="center" vertical="center"/>
    </xf>
    <xf numFmtId="0" fontId="15" fillId="0" borderId="3" xfId="0" applyFont="1" applyBorder="1" applyAlignment="1">
      <alignment horizontal="left" vertical="center"/>
    </xf>
    <xf numFmtId="0" fontId="15" fillId="0" borderId="19" xfId="0" applyFont="1" applyBorder="1" applyAlignment="1">
      <alignment horizontal="left" vertical="center"/>
    </xf>
    <xf numFmtId="0" fontId="12" fillId="0" borderId="42" xfId="0" applyFont="1" applyBorder="1" applyAlignment="1">
      <alignment horizontal="center"/>
    </xf>
    <xf numFmtId="0" fontId="17" fillId="3" borderId="55" xfId="0" applyFont="1" applyFill="1" applyBorder="1" applyAlignment="1">
      <alignment horizontal="center"/>
    </xf>
    <xf numFmtId="0" fontId="17" fillId="3" borderId="53" xfId="0" applyFont="1" applyFill="1" applyBorder="1" applyAlignment="1">
      <alignment horizontal="left" wrapText="1"/>
    </xf>
    <xf numFmtId="0" fontId="0" fillId="0" borderId="0" xfId="0" applyBorder="1" applyAlignment="1">
      <alignment horizontal="center"/>
    </xf>
    <xf numFmtId="0" fontId="19" fillId="0" borderId="0" xfId="0" applyFont="1" applyBorder="1" applyAlignment="1">
      <alignment horizontal="left"/>
    </xf>
    <xf numFmtId="0" fontId="22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0" fillId="3" borderId="53" xfId="0" applyFont="1" applyFill="1" applyBorder="1" applyAlignment="1">
      <alignment horizontal="left" wrapText="1"/>
    </xf>
    <xf numFmtId="0" fontId="17" fillId="3" borderId="53" xfId="0" quotePrefix="1" applyFont="1" applyFill="1" applyBorder="1" applyAlignment="1">
      <alignment horizontal="left" wrapText="1"/>
    </xf>
    <xf numFmtId="0" fontId="11" fillId="0" borderId="53" xfId="0" applyFont="1" applyBorder="1" applyAlignment="1"/>
    <xf numFmtId="0" fontId="20" fillId="3" borderId="52" xfId="0" quotePrefix="1" applyFont="1" applyFill="1" applyBorder="1" applyAlignment="1">
      <alignment horizontal="left" wrapText="1"/>
    </xf>
    <xf numFmtId="0" fontId="26" fillId="0" borderId="1" xfId="0" applyFont="1" applyBorder="1" applyAlignment="1">
      <alignment horizontal="center" vertical="top" wrapText="1"/>
    </xf>
    <xf numFmtId="0" fontId="2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17" fillId="3" borderId="53" xfId="0" applyFont="1" applyFill="1" applyBorder="1" applyAlignment="1">
      <alignment horizontal="left" wrapText="1"/>
    </xf>
    <xf numFmtId="0" fontId="0" fillId="0" borderId="0" xfId="0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2" fillId="0" borderId="42" xfId="0" applyFont="1" applyBorder="1" applyAlignment="1">
      <alignment horizontal="center"/>
    </xf>
    <xf numFmtId="0" fontId="17" fillId="3" borderId="53" xfId="0" applyFont="1" applyFill="1" applyBorder="1" applyAlignment="1">
      <alignment horizontal="left"/>
    </xf>
    <xf numFmtId="0" fontId="17" fillId="3" borderId="55" xfId="0" applyFont="1" applyFill="1" applyBorder="1" applyAlignment="1">
      <alignment horizontal="center"/>
    </xf>
    <xf numFmtId="0" fontId="15" fillId="0" borderId="3" xfId="0" applyFont="1" applyBorder="1" applyAlignment="1">
      <alignment horizontal="left" vertical="center"/>
    </xf>
    <xf numFmtId="0" fontId="15" fillId="0" borderId="19" xfId="0" applyFont="1" applyBorder="1" applyAlignment="1">
      <alignment horizontal="left" vertical="center"/>
    </xf>
    <xf numFmtId="0" fontId="12" fillId="0" borderId="21" xfId="0" applyFont="1" applyBorder="1" applyAlignment="1">
      <alignment horizontal="center" vertical="center"/>
    </xf>
    <xf numFmtId="0" fontId="15" fillId="0" borderId="73" xfId="0" applyFont="1" applyBorder="1" applyAlignment="1">
      <alignment horizontal="left"/>
    </xf>
    <xf numFmtId="0" fontId="15" fillId="0" borderId="53" xfId="0" applyFont="1" applyBorder="1" applyAlignment="1">
      <alignment horizontal="left"/>
    </xf>
    <xf numFmtId="0" fontId="20" fillId="3" borderId="53" xfId="0" applyFont="1" applyFill="1" applyBorder="1" applyAlignment="1">
      <alignment horizontal="left" wrapText="1"/>
    </xf>
    <xf numFmtId="0" fontId="20" fillId="3" borderId="54" xfId="0" applyFont="1" applyFill="1" applyBorder="1" applyAlignment="1">
      <alignment horizontal="left" wrapText="1"/>
    </xf>
    <xf numFmtId="0" fontId="20" fillId="3" borderId="53" xfId="0" applyFont="1" applyFill="1" applyBorder="1" applyAlignment="1">
      <alignment horizontal="left"/>
    </xf>
    <xf numFmtId="0" fontId="11" fillId="0" borderId="53" xfId="0" applyFont="1" applyBorder="1" applyAlignment="1"/>
    <xf numFmtId="0" fontId="17" fillId="3" borderId="54" xfId="0" applyFont="1" applyFill="1" applyBorder="1" applyAlignment="1">
      <alignment horizontal="center"/>
    </xf>
    <xf numFmtId="0" fontId="17" fillId="3" borderId="53" xfId="0" quotePrefix="1" applyFont="1" applyFill="1" applyBorder="1" applyAlignment="1">
      <alignment horizontal="left" wrapText="1"/>
    </xf>
    <xf numFmtId="0" fontId="20" fillId="3" borderId="0" xfId="0" quotePrefix="1" applyFont="1" applyFill="1" applyBorder="1" applyAlignment="1">
      <alignment horizontal="left" wrapText="1"/>
    </xf>
    <xf numFmtId="0" fontId="20" fillId="3" borderId="0" xfId="0" applyFont="1" applyFill="1" applyBorder="1" applyAlignment="1">
      <alignment horizontal="left" wrapText="1"/>
    </xf>
    <xf numFmtId="0" fontId="20" fillId="3" borderId="52" xfId="0" quotePrefix="1" applyFont="1" applyFill="1" applyBorder="1" applyAlignment="1">
      <alignment horizontal="left" wrapText="1"/>
    </xf>
    <xf numFmtId="165" fontId="20" fillId="3" borderId="53" xfId="1" applyNumberFormat="1" applyFont="1" applyFill="1" applyBorder="1" applyAlignment="1">
      <alignment horizontal="center"/>
    </xf>
    <xf numFmtId="0" fontId="20" fillId="3" borderId="53" xfId="0" applyFont="1" applyFill="1" applyBorder="1" applyAlignment="1">
      <alignment horizontal="right"/>
    </xf>
    <xf numFmtId="0" fontId="20" fillId="3" borderId="52" xfId="0" quotePrefix="1" applyFont="1" applyFill="1" applyBorder="1" applyAlignment="1">
      <alignment horizontal="center" vertical="center"/>
    </xf>
    <xf numFmtId="0" fontId="20" fillId="3" borderId="100" xfId="0" quotePrefix="1" applyFont="1" applyFill="1" applyBorder="1" applyAlignment="1">
      <alignment horizontal="left" wrapText="1"/>
    </xf>
    <xf numFmtId="0" fontId="10" fillId="3" borderId="52" xfId="0" quotePrefix="1" applyFont="1" applyFill="1" applyBorder="1" applyAlignment="1">
      <alignment horizontal="left" wrapText="1"/>
    </xf>
    <xf numFmtId="0" fontId="10" fillId="3" borderId="53" xfId="0" applyFont="1" applyFill="1" applyBorder="1" applyAlignment="1">
      <alignment horizontal="left" wrapText="1"/>
    </xf>
    <xf numFmtId="0" fontId="26" fillId="0" borderId="1" xfId="0" quotePrefix="1" applyFont="1" applyBorder="1" applyAlignment="1">
      <alignment horizontal="center" vertical="top" wrapText="1"/>
    </xf>
    <xf numFmtId="43" fontId="19" fillId="0" borderId="0" xfId="1" applyFont="1" applyBorder="1" applyAlignment="1">
      <alignment vertical="top"/>
    </xf>
    <xf numFmtId="0" fontId="10" fillId="0" borderId="0" xfId="0" applyFont="1"/>
    <xf numFmtId="4" fontId="11" fillId="0" borderId="0" xfId="0" applyNumberFormat="1" applyFont="1"/>
    <xf numFmtId="0" fontId="26" fillId="0" borderId="1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/>
    </xf>
    <xf numFmtId="0" fontId="26" fillId="0" borderId="0" xfId="0" applyFont="1" applyAlignment="1">
      <alignment horizontal="center" vertical="top"/>
    </xf>
    <xf numFmtId="0" fontId="26" fillId="0" borderId="1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top"/>
    </xf>
    <xf numFmtId="0" fontId="42" fillId="0" borderId="1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top"/>
    </xf>
    <xf numFmtId="0" fontId="8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15" fillId="0" borderId="73" xfId="0" applyFont="1" applyBorder="1" applyAlignment="1">
      <alignment horizontal="left"/>
    </xf>
    <xf numFmtId="0" fontId="15" fillId="0" borderId="53" xfId="0" applyFont="1" applyBorder="1" applyAlignment="1">
      <alignment horizontal="left"/>
    </xf>
    <xf numFmtId="0" fontId="35" fillId="0" borderId="10" xfId="0" applyFont="1" applyBorder="1" applyAlignment="1">
      <alignment horizontal="center" vertical="center" readingOrder="2"/>
    </xf>
    <xf numFmtId="0" fontId="35" fillId="0" borderId="0" xfId="0" applyFont="1" applyBorder="1" applyAlignment="1">
      <alignment horizontal="center" vertical="center" readingOrder="2"/>
    </xf>
    <xf numFmtId="0" fontId="35" fillId="0" borderId="11" xfId="0" applyFont="1" applyBorder="1" applyAlignment="1">
      <alignment horizontal="center" vertical="center" readingOrder="2"/>
    </xf>
    <xf numFmtId="0" fontId="12" fillId="0" borderId="7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3" fillId="0" borderId="71" xfId="0" applyFont="1" applyBorder="1" applyAlignment="1">
      <alignment horizontal="left"/>
    </xf>
    <xf numFmtId="0" fontId="13" fillId="0" borderId="48" xfId="0" applyFont="1" applyBorder="1" applyAlignment="1">
      <alignment horizontal="left"/>
    </xf>
    <xf numFmtId="0" fontId="12" fillId="0" borderId="21" xfId="0" applyFont="1" applyBorder="1" applyAlignment="1">
      <alignment horizontal="center" vertical="center"/>
    </xf>
    <xf numFmtId="0" fontId="15" fillId="0" borderId="53" xfId="0" applyFont="1" applyFill="1" applyBorder="1" applyAlignment="1">
      <alignment horizontal="left"/>
    </xf>
    <xf numFmtId="0" fontId="11" fillId="0" borderId="73" xfId="0" applyFont="1" applyBorder="1" applyAlignment="1">
      <alignment horizontal="left"/>
    </xf>
    <xf numFmtId="0" fontId="11" fillId="0" borderId="53" xfId="0" applyFont="1" applyBorder="1" applyAlignment="1">
      <alignment horizontal="left"/>
    </xf>
    <xf numFmtId="0" fontId="12" fillId="0" borderId="74" xfId="0" applyFont="1" applyBorder="1" applyAlignment="1">
      <alignment horizontal="center" vertical="center"/>
    </xf>
    <xf numFmtId="0" fontId="12" fillId="0" borderId="75" xfId="0" applyFont="1" applyBorder="1" applyAlignment="1">
      <alignment horizontal="center" vertical="center"/>
    </xf>
    <xf numFmtId="0" fontId="12" fillId="0" borderId="76" xfId="0" applyFont="1" applyBorder="1" applyAlignment="1">
      <alignment horizontal="center" vertical="center"/>
    </xf>
    <xf numFmtId="0" fontId="15" fillId="0" borderId="24" xfId="0" applyFont="1" applyBorder="1" applyAlignment="1">
      <alignment horizontal="left" vertical="center" wrapText="1"/>
    </xf>
    <xf numFmtId="3" fontId="14" fillId="0" borderId="25" xfId="0" applyNumberFormat="1" applyFont="1" applyFill="1" applyBorder="1" applyAlignment="1">
      <alignment horizontal="left" vertical="center"/>
    </xf>
    <xf numFmtId="3" fontId="14" fillId="0" borderId="17" xfId="0" applyNumberFormat="1" applyFont="1" applyFill="1" applyBorder="1" applyAlignment="1">
      <alignment horizontal="left" vertical="center"/>
    </xf>
    <xf numFmtId="3" fontId="14" fillId="0" borderId="26" xfId="0" applyNumberFormat="1" applyFont="1" applyFill="1" applyBorder="1" applyAlignment="1">
      <alignment horizontal="left" vertical="center"/>
    </xf>
    <xf numFmtId="0" fontId="15" fillId="0" borderId="15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164" fontId="15" fillId="0" borderId="2" xfId="0" applyNumberFormat="1" applyFont="1" applyFill="1" applyBorder="1" applyAlignment="1">
      <alignment horizontal="left"/>
    </xf>
    <xf numFmtId="164" fontId="15" fillId="0" borderId="3" xfId="0" applyNumberFormat="1" applyFont="1" applyFill="1" applyBorder="1" applyAlignment="1">
      <alignment horizontal="left"/>
    </xf>
    <xf numFmtId="164" fontId="15" fillId="0" borderId="16" xfId="0" applyNumberFormat="1" applyFont="1" applyFill="1" applyBorder="1" applyAlignment="1">
      <alignment horizontal="left"/>
    </xf>
    <xf numFmtId="0" fontId="15" fillId="0" borderId="18" xfId="0" applyFont="1" applyBorder="1" applyAlignment="1">
      <alignment horizontal="left" vertical="center"/>
    </xf>
    <xf numFmtId="0" fontId="15" fillId="0" borderId="19" xfId="0" applyFont="1" applyBorder="1" applyAlignment="1">
      <alignment horizontal="left" vertical="center"/>
    </xf>
    <xf numFmtId="0" fontId="15" fillId="0" borderId="27" xfId="0" applyFont="1" applyBorder="1" applyAlignment="1">
      <alignment horizontal="left" vertical="center"/>
    </xf>
    <xf numFmtId="0" fontId="15" fillId="0" borderId="3" xfId="0" quotePrefix="1" applyFont="1" applyBorder="1" applyAlignment="1">
      <alignment horizontal="left" vertical="top"/>
    </xf>
    <xf numFmtId="0" fontId="15" fillId="0" borderId="4" xfId="0" quotePrefix="1" applyFont="1" applyBorder="1" applyAlignment="1">
      <alignment horizontal="left" vertical="top"/>
    </xf>
    <xf numFmtId="3" fontId="15" fillId="0" borderId="28" xfId="0" applyNumberFormat="1" applyFont="1" applyFill="1" applyBorder="1" applyAlignment="1">
      <alignment horizontal="left" vertical="center" wrapText="1"/>
    </xf>
    <xf numFmtId="3" fontId="15" fillId="0" borderId="19" xfId="0" applyNumberFormat="1" applyFont="1" applyFill="1" applyBorder="1" applyAlignment="1">
      <alignment horizontal="left" vertical="center" wrapText="1"/>
    </xf>
    <xf numFmtId="3" fontId="15" fillId="0" borderId="20" xfId="0" applyNumberFormat="1" applyFont="1" applyFill="1" applyBorder="1" applyAlignment="1">
      <alignment horizontal="left" vertical="center" wrapText="1"/>
    </xf>
    <xf numFmtId="0" fontId="15" fillId="0" borderId="62" xfId="0" quotePrefix="1" applyFont="1" applyBorder="1" applyAlignment="1">
      <alignment horizontal="left" vertical="top" wrapText="1"/>
    </xf>
    <xf numFmtId="0" fontId="15" fillId="0" borderId="63" xfId="0" quotePrefix="1" applyFont="1" applyBorder="1" applyAlignment="1">
      <alignment horizontal="left" vertical="top" wrapText="1"/>
    </xf>
    <xf numFmtId="0" fontId="16" fillId="0" borderId="7" xfId="0" applyFont="1" applyBorder="1" applyAlignment="1">
      <alignment horizontal="left" vertical="center"/>
    </xf>
    <xf numFmtId="0" fontId="16" fillId="0" borderId="8" xfId="0" applyFont="1" applyBorder="1" applyAlignment="1">
      <alignment horizontal="left" vertical="center"/>
    </xf>
    <xf numFmtId="0" fontId="16" fillId="0" borderId="9" xfId="0" applyFont="1" applyBorder="1" applyAlignment="1">
      <alignment horizontal="left" vertical="center"/>
    </xf>
    <xf numFmtId="0" fontId="16" fillId="0" borderId="12" xfId="0" applyFont="1" applyBorder="1" applyAlignment="1">
      <alignment horizontal="left" vertical="center"/>
    </xf>
    <xf numFmtId="0" fontId="16" fillId="0" borderId="13" xfId="0" applyFont="1" applyBorder="1" applyAlignment="1">
      <alignment horizontal="left" vertical="center"/>
    </xf>
    <xf numFmtId="0" fontId="16" fillId="0" borderId="14" xfId="0" applyFont="1" applyBorder="1" applyAlignment="1">
      <alignment horizontal="left" vertical="center"/>
    </xf>
    <xf numFmtId="0" fontId="12" fillId="2" borderId="33" xfId="0" applyFont="1" applyFill="1" applyBorder="1" applyAlignment="1">
      <alignment horizontal="center" vertical="center" shrinkToFit="1"/>
    </xf>
    <xf numFmtId="0" fontId="12" fillId="2" borderId="8" xfId="0" applyFont="1" applyFill="1" applyBorder="1" applyAlignment="1">
      <alignment horizontal="center" vertical="center" shrinkToFit="1"/>
    </xf>
    <xf numFmtId="0" fontId="12" fillId="2" borderId="9" xfId="0" applyFont="1" applyFill="1" applyBorder="1" applyAlignment="1">
      <alignment horizontal="center" vertical="center" shrinkToFit="1"/>
    </xf>
    <xf numFmtId="0" fontId="12" fillId="2" borderId="30" xfId="0" applyFont="1" applyFill="1" applyBorder="1" applyAlignment="1">
      <alignment horizontal="center" vertical="center" shrinkToFit="1"/>
    </xf>
    <xf numFmtId="0" fontId="12" fillId="2" borderId="0" xfId="0" applyFont="1" applyFill="1" applyBorder="1" applyAlignment="1">
      <alignment horizontal="center" vertical="center" shrinkToFit="1"/>
    </xf>
    <xf numFmtId="0" fontId="12" fillId="2" borderId="11" xfId="0" applyFont="1" applyFill="1" applyBorder="1" applyAlignment="1">
      <alignment horizontal="center" vertical="center" shrinkToFit="1"/>
    </xf>
    <xf numFmtId="0" fontId="12" fillId="2" borderId="32" xfId="0" applyFont="1" applyFill="1" applyBorder="1" applyAlignment="1">
      <alignment horizontal="center" vertical="center" shrinkToFit="1"/>
    </xf>
    <xf numFmtId="0" fontId="12" fillId="2" borderId="13" xfId="0" applyFont="1" applyFill="1" applyBorder="1" applyAlignment="1">
      <alignment horizontal="center" vertical="center" shrinkToFit="1"/>
    </xf>
    <xf numFmtId="0" fontId="12" fillId="2" borderId="14" xfId="0" applyFont="1" applyFill="1" applyBorder="1" applyAlignment="1">
      <alignment horizontal="center" vertical="center" shrinkToFit="1"/>
    </xf>
    <xf numFmtId="0" fontId="12" fillId="2" borderId="34" xfId="0" applyFont="1" applyFill="1" applyBorder="1" applyAlignment="1">
      <alignment horizontal="center" vertical="center" wrapText="1" shrinkToFit="1"/>
    </xf>
    <xf numFmtId="0" fontId="12" fillId="2" borderId="35" xfId="0" applyFont="1" applyFill="1" applyBorder="1" applyAlignment="1">
      <alignment horizontal="center" vertical="center" wrapText="1" shrinkToFit="1"/>
    </xf>
    <xf numFmtId="0" fontId="12" fillId="2" borderId="38" xfId="0" applyFont="1" applyFill="1" applyBorder="1" applyAlignment="1">
      <alignment horizontal="center" vertical="center" wrapText="1" shrinkToFit="1"/>
    </xf>
    <xf numFmtId="0" fontId="17" fillId="2" borderId="7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17" fillId="2" borderId="11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29" xfId="0" applyFont="1" applyFill="1" applyBorder="1" applyAlignment="1">
      <alignment horizontal="center" vertical="center"/>
    </xf>
    <xf numFmtId="0" fontId="18" fillId="2" borderId="36" xfId="0" applyFont="1" applyFill="1" applyBorder="1" applyAlignment="1">
      <alignment horizontal="center" vertical="center"/>
    </xf>
    <xf numFmtId="0" fontId="18" fillId="2" borderId="39" xfId="0" applyFont="1" applyFill="1" applyBorder="1" applyAlignment="1">
      <alignment horizontal="center" vertical="center"/>
    </xf>
    <xf numFmtId="0" fontId="18" fillId="2" borderId="37" xfId="0" applyFont="1" applyFill="1" applyBorder="1" applyAlignment="1">
      <alignment horizontal="center" vertical="center"/>
    </xf>
    <xf numFmtId="0" fontId="18" fillId="2" borderId="31" xfId="0" applyFont="1" applyFill="1" applyBorder="1" applyAlignment="1">
      <alignment horizontal="center" vertical="center"/>
    </xf>
    <xf numFmtId="3" fontId="19" fillId="2" borderId="34" xfId="0" applyNumberFormat="1" applyFont="1" applyFill="1" applyBorder="1" applyAlignment="1">
      <alignment horizontal="center" vertical="center"/>
    </xf>
    <xf numFmtId="3" fontId="11" fillId="2" borderId="38" xfId="0" applyNumberFormat="1" applyFont="1" applyFill="1" applyBorder="1" applyAlignment="1">
      <alignment horizontal="center" vertical="center"/>
    </xf>
    <xf numFmtId="0" fontId="12" fillId="0" borderId="40" xfId="0" applyFont="1" applyBorder="1" applyAlignment="1">
      <alignment horizontal="center"/>
    </xf>
    <xf numFmtId="0" fontId="12" fillId="0" borderId="41" xfId="0" applyFont="1" applyBorder="1" applyAlignment="1">
      <alignment horizontal="center"/>
    </xf>
    <xf numFmtId="0" fontId="12" fillId="0" borderId="42" xfId="0" applyFont="1" applyBorder="1" applyAlignment="1">
      <alignment horizontal="center"/>
    </xf>
    <xf numFmtId="0" fontId="12" fillId="0" borderId="43" xfId="0" applyFont="1" applyBorder="1" applyAlignment="1">
      <alignment horizontal="center"/>
    </xf>
    <xf numFmtId="0" fontId="12" fillId="0" borderId="44" xfId="0" applyFont="1" applyBorder="1" applyAlignment="1">
      <alignment horizontal="center"/>
    </xf>
    <xf numFmtId="0" fontId="17" fillId="3" borderId="47" xfId="0" applyFont="1" applyFill="1" applyBorder="1" applyAlignment="1">
      <alignment horizontal="left"/>
    </xf>
    <xf numFmtId="0" fontId="17" fillId="3" borderId="48" xfId="0" applyFont="1" applyFill="1" applyBorder="1" applyAlignment="1">
      <alignment horizontal="left"/>
    </xf>
    <xf numFmtId="0" fontId="17" fillId="3" borderId="49" xfId="0" applyFont="1" applyFill="1" applyBorder="1" applyAlignment="1">
      <alignment horizontal="left"/>
    </xf>
    <xf numFmtId="0" fontId="17" fillId="3" borderId="52" xfId="0" applyFont="1" applyFill="1" applyBorder="1" applyAlignment="1">
      <alignment horizontal="left"/>
    </xf>
    <xf numFmtId="0" fontId="17" fillId="3" borderId="53" xfId="0" applyFont="1" applyFill="1" applyBorder="1" applyAlignment="1">
      <alignment horizontal="left"/>
    </xf>
    <xf numFmtId="0" fontId="17" fillId="3" borderId="54" xfId="0" applyFont="1" applyFill="1" applyBorder="1" applyAlignment="1">
      <alignment horizontal="left"/>
    </xf>
    <xf numFmtId="0" fontId="17" fillId="3" borderId="55" xfId="0" applyFont="1" applyFill="1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0" xfId="0" applyBorder="1" applyAlignment="1">
      <alignment horizontal="left"/>
    </xf>
    <xf numFmtId="0" fontId="17" fillId="3" borderId="52" xfId="0" applyFont="1" applyFill="1" applyBorder="1" applyAlignment="1">
      <alignment horizontal="left" wrapText="1"/>
    </xf>
    <xf numFmtId="0" fontId="17" fillId="3" borderId="53" xfId="0" applyFont="1" applyFill="1" applyBorder="1" applyAlignment="1">
      <alignment horizontal="left" wrapText="1"/>
    </xf>
    <xf numFmtId="0" fontId="17" fillId="3" borderId="54" xfId="0" applyFont="1" applyFill="1" applyBorder="1" applyAlignment="1">
      <alignment horizontal="left" wrapText="1"/>
    </xf>
    <xf numFmtId="0" fontId="20" fillId="3" borderId="81" xfId="0" applyFont="1" applyFill="1" applyBorder="1" applyAlignment="1">
      <alignment horizontal="left" wrapText="1"/>
    </xf>
    <xf numFmtId="0" fontId="20" fillId="3" borderId="67" xfId="0" applyFont="1" applyFill="1" applyBorder="1" applyAlignment="1">
      <alignment horizontal="left" wrapText="1"/>
    </xf>
    <xf numFmtId="0" fontId="17" fillId="0" borderId="69" xfId="0" applyFont="1" applyBorder="1" applyAlignment="1">
      <alignment horizontal="center"/>
    </xf>
    <xf numFmtId="0" fontId="17" fillId="0" borderId="7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22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0" fontId="22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" xfId="0" quotePrefix="1" applyFont="1" applyBorder="1" applyAlignment="1">
      <alignment horizontal="center" vertical="center"/>
    </xf>
    <xf numFmtId="0" fontId="17" fillId="3" borderId="0" xfId="2" quotePrefix="1" applyFont="1" applyFill="1" applyBorder="1" applyAlignment="1"/>
    <xf numFmtId="0" fontId="11" fillId="0" borderId="0" xfId="0" applyFont="1" applyBorder="1" applyAlignment="1"/>
    <xf numFmtId="0" fontId="23" fillId="0" borderId="1" xfId="0" applyFont="1" applyBorder="1" applyAlignment="1">
      <alignment horizontal="center" vertical="top"/>
    </xf>
    <xf numFmtId="0" fontId="15" fillId="0" borderId="18" xfId="0" applyFont="1" applyBorder="1" applyAlignment="1">
      <alignment horizontal="center" vertical="top"/>
    </xf>
    <xf numFmtId="0" fontId="15" fillId="0" borderId="19" xfId="0" applyFont="1" applyBorder="1" applyAlignment="1">
      <alignment horizontal="center" vertical="top"/>
    </xf>
    <xf numFmtId="0" fontId="15" fillId="0" borderId="27" xfId="0" applyFont="1" applyBorder="1" applyAlignment="1">
      <alignment horizontal="center" vertical="top"/>
    </xf>
    <xf numFmtId="0" fontId="15" fillId="0" borderId="10" xfId="0" applyFont="1" applyBorder="1" applyAlignment="1">
      <alignment horizontal="center" vertical="top"/>
    </xf>
    <xf numFmtId="0" fontId="15" fillId="0" borderId="0" xfId="0" applyFont="1" applyBorder="1" applyAlignment="1">
      <alignment horizontal="center" vertical="top"/>
    </xf>
    <xf numFmtId="0" fontId="15" fillId="0" borderId="29" xfId="0" applyFont="1" applyBorder="1" applyAlignment="1">
      <alignment horizontal="center" vertical="top"/>
    </xf>
    <xf numFmtId="0" fontId="15" fillId="0" borderId="22" xfId="0" applyFont="1" applyBorder="1" applyAlignment="1">
      <alignment horizontal="center" vertical="top"/>
    </xf>
    <xf numFmtId="0" fontId="15" fillId="0" borderId="17" xfId="0" applyFont="1" applyBorder="1" applyAlignment="1">
      <alignment horizontal="center" vertical="top"/>
    </xf>
    <xf numFmtId="0" fontId="15" fillId="0" borderId="23" xfId="0" applyFont="1" applyBorder="1" applyAlignment="1">
      <alignment horizontal="center" vertical="top"/>
    </xf>
    <xf numFmtId="0" fontId="15" fillId="0" borderId="3" xfId="0" quotePrefix="1" applyFont="1" applyBorder="1" applyAlignment="1">
      <alignment horizontal="left" vertical="top" wrapText="1"/>
    </xf>
    <xf numFmtId="0" fontId="15" fillId="0" borderId="4" xfId="0" quotePrefix="1" applyFont="1" applyBorder="1" applyAlignment="1">
      <alignment horizontal="left" vertical="top" wrapText="1"/>
    </xf>
    <xf numFmtId="0" fontId="15" fillId="0" borderId="17" xfId="0" quotePrefix="1" applyFont="1" applyBorder="1" applyAlignment="1">
      <alignment horizontal="left" vertical="top"/>
    </xf>
    <xf numFmtId="0" fontId="15" fillId="0" borderId="23" xfId="0" quotePrefix="1" applyFont="1" applyBorder="1" applyAlignment="1">
      <alignment horizontal="left" vertical="top"/>
    </xf>
    <xf numFmtId="0" fontId="22" fillId="0" borderId="1" xfId="0" applyFont="1" applyBorder="1" applyAlignment="1">
      <alignment horizontal="center" vertical="top"/>
    </xf>
    <xf numFmtId="0" fontId="23" fillId="0" borderId="1" xfId="0" quotePrefix="1" applyFont="1" applyBorder="1" applyAlignment="1">
      <alignment horizontal="center" vertical="top"/>
    </xf>
    <xf numFmtId="0" fontId="11" fillId="0" borderId="0" xfId="0" applyFont="1" applyBorder="1" applyAlignment="1">
      <alignment horizontal="left" vertical="top"/>
    </xf>
    <xf numFmtId="0" fontId="17" fillId="3" borderId="52" xfId="0" applyFont="1" applyFill="1" applyBorder="1" applyAlignment="1">
      <alignment horizontal="left" vertical="top" wrapText="1"/>
    </xf>
    <xf numFmtId="0" fontId="17" fillId="3" borderId="53" xfId="0" applyFont="1" applyFill="1" applyBorder="1" applyAlignment="1">
      <alignment horizontal="left" vertical="top" wrapText="1"/>
    </xf>
    <xf numFmtId="0" fontId="17" fillId="3" borderId="54" xfId="0" applyFont="1" applyFill="1" applyBorder="1" applyAlignment="1">
      <alignment horizontal="left" vertical="top" wrapText="1"/>
    </xf>
    <xf numFmtId="0" fontId="20" fillId="3" borderId="53" xfId="0" applyFont="1" applyFill="1" applyBorder="1" applyAlignment="1">
      <alignment horizontal="left" vertical="top" wrapText="1"/>
    </xf>
    <xf numFmtId="0" fontId="20" fillId="3" borderId="54" xfId="0" applyFont="1" applyFill="1" applyBorder="1" applyAlignment="1">
      <alignment horizontal="left" vertical="top" wrapText="1"/>
    </xf>
    <xf numFmtId="0" fontId="17" fillId="0" borderId="69" xfId="0" applyFont="1" applyBorder="1" applyAlignment="1">
      <alignment horizontal="center" vertical="top"/>
    </xf>
    <xf numFmtId="0" fontId="17" fillId="0" borderId="70" xfId="0" applyFont="1" applyBorder="1" applyAlignment="1">
      <alignment horizontal="center" vertical="top"/>
    </xf>
    <xf numFmtId="0" fontId="12" fillId="0" borderId="40" xfId="0" applyFont="1" applyBorder="1" applyAlignment="1">
      <alignment horizontal="center" vertical="top"/>
    </xf>
    <xf numFmtId="0" fontId="12" fillId="0" borderId="41" xfId="0" applyFont="1" applyBorder="1" applyAlignment="1">
      <alignment horizontal="center" vertical="top"/>
    </xf>
    <xf numFmtId="0" fontId="12" fillId="0" borderId="42" xfId="0" applyFont="1" applyBorder="1" applyAlignment="1">
      <alignment horizontal="center" vertical="top"/>
    </xf>
    <xf numFmtId="0" fontId="12" fillId="0" borderId="43" xfId="0" applyFont="1" applyBorder="1" applyAlignment="1">
      <alignment horizontal="center" vertical="top"/>
    </xf>
    <xf numFmtId="0" fontId="12" fillId="0" borderId="44" xfId="0" applyFont="1" applyBorder="1" applyAlignment="1">
      <alignment horizontal="center" vertical="top"/>
    </xf>
    <xf numFmtId="0" fontId="17" fillId="3" borderId="47" xfId="0" applyFont="1" applyFill="1" applyBorder="1" applyAlignment="1">
      <alignment horizontal="left" vertical="top"/>
    </xf>
    <xf numFmtId="0" fontId="17" fillId="3" borderId="48" xfId="0" applyFont="1" applyFill="1" applyBorder="1" applyAlignment="1">
      <alignment horizontal="left" vertical="top"/>
    </xf>
    <xf numFmtId="0" fontId="17" fillId="3" borderId="49" xfId="0" applyFont="1" applyFill="1" applyBorder="1" applyAlignment="1">
      <alignment horizontal="left" vertical="top"/>
    </xf>
    <xf numFmtId="0" fontId="17" fillId="3" borderId="52" xfId="0" applyFont="1" applyFill="1" applyBorder="1" applyAlignment="1">
      <alignment horizontal="left" vertical="top"/>
    </xf>
    <xf numFmtId="0" fontId="17" fillId="3" borderId="53" xfId="0" applyFont="1" applyFill="1" applyBorder="1" applyAlignment="1">
      <alignment horizontal="left" vertical="top"/>
    </xf>
    <xf numFmtId="0" fontId="17" fillId="3" borderId="54" xfId="0" applyFont="1" applyFill="1" applyBorder="1" applyAlignment="1">
      <alignment horizontal="left" vertical="top"/>
    </xf>
    <xf numFmtId="0" fontId="17" fillId="3" borderId="55" xfId="0" applyFont="1" applyFill="1" applyBorder="1" applyAlignment="1">
      <alignment horizontal="center" vertical="top"/>
    </xf>
    <xf numFmtId="0" fontId="0" fillId="0" borderId="55" xfId="0" applyBorder="1" applyAlignment="1">
      <alignment horizontal="center" vertical="top"/>
    </xf>
    <xf numFmtId="0" fontId="19" fillId="0" borderId="0" xfId="0" applyFont="1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11" fillId="0" borderId="0" xfId="0" applyFont="1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0" xfId="0" applyFont="1" applyBorder="1" applyAlignment="1">
      <alignment horizontal="center" vertical="top"/>
    </xf>
    <xf numFmtId="0" fontId="16" fillId="0" borderId="10" xfId="0" applyFont="1" applyBorder="1" applyAlignment="1">
      <alignment horizontal="left" vertical="top"/>
    </xf>
    <xf numFmtId="0" fontId="16" fillId="0" borderId="0" xfId="0" applyFont="1" applyBorder="1" applyAlignment="1">
      <alignment horizontal="left" vertical="top"/>
    </xf>
    <xf numFmtId="0" fontId="16" fillId="0" borderId="8" xfId="0" applyFont="1" applyBorder="1" applyAlignment="1">
      <alignment horizontal="left" vertical="top"/>
    </xf>
    <xf numFmtId="0" fontId="16" fillId="0" borderId="11" xfId="0" applyFont="1" applyBorder="1" applyAlignment="1">
      <alignment horizontal="left" vertical="top"/>
    </xf>
    <xf numFmtId="0" fontId="16" fillId="0" borderId="12" xfId="0" applyFont="1" applyBorder="1" applyAlignment="1">
      <alignment horizontal="left" vertical="top"/>
    </xf>
    <xf numFmtId="0" fontId="16" fillId="0" borderId="13" xfId="0" applyFont="1" applyBorder="1" applyAlignment="1">
      <alignment horizontal="left" vertical="top"/>
    </xf>
    <xf numFmtId="0" fontId="16" fillId="0" borderId="14" xfId="0" applyFont="1" applyBorder="1" applyAlignment="1">
      <alignment horizontal="left" vertical="top"/>
    </xf>
    <xf numFmtId="0" fontId="12" fillId="0" borderId="7" xfId="0" applyFont="1" applyBorder="1" applyAlignment="1">
      <alignment horizontal="center" vertical="top"/>
    </xf>
    <xf numFmtId="0" fontId="12" fillId="0" borderId="8" xfId="0" applyFont="1" applyBorder="1" applyAlignment="1">
      <alignment horizontal="center" vertical="top"/>
    </xf>
    <xf numFmtId="0" fontId="12" fillId="0" borderId="9" xfId="0" applyFont="1" applyBorder="1" applyAlignment="1">
      <alignment horizontal="center" vertical="top"/>
    </xf>
    <xf numFmtId="0" fontId="12" fillId="0" borderId="12" xfId="0" applyFont="1" applyBorder="1" applyAlignment="1">
      <alignment horizontal="center" vertical="top"/>
    </xf>
    <xf numFmtId="0" fontId="12" fillId="0" borderId="13" xfId="0" applyFont="1" applyBorder="1" applyAlignment="1">
      <alignment horizontal="center" vertical="top"/>
    </xf>
    <xf numFmtId="0" fontId="12" fillId="0" borderId="14" xfId="0" applyFont="1" applyBorder="1" applyAlignment="1">
      <alignment horizontal="center" vertical="top"/>
    </xf>
    <xf numFmtId="0" fontId="12" fillId="2" borderId="33" xfId="0" applyFont="1" applyFill="1" applyBorder="1" applyAlignment="1">
      <alignment horizontal="center" vertical="top" shrinkToFit="1"/>
    </xf>
    <xf numFmtId="0" fontId="12" fillId="2" borderId="8" xfId="0" applyFont="1" applyFill="1" applyBorder="1" applyAlignment="1">
      <alignment horizontal="center" vertical="top" shrinkToFit="1"/>
    </xf>
    <xf numFmtId="0" fontId="12" fillId="2" borderId="9" xfId="0" applyFont="1" applyFill="1" applyBorder="1" applyAlignment="1">
      <alignment horizontal="center" vertical="top" shrinkToFit="1"/>
    </xf>
    <xf numFmtId="0" fontId="12" fillId="2" borderId="30" xfId="0" applyFont="1" applyFill="1" applyBorder="1" applyAlignment="1">
      <alignment horizontal="center" vertical="top" shrinkToFit="1"/>
    </xf>
    <xf numFmtId="0" fontId="12" fillId="2" borderId="0" xfId="0" applyFont="1" applyFill="1" applyBorder="1" applyAlignment="1">
      <alignment horizontal="center" vertical="top" shrinkToFit="1"/>
    </xf>
    <xf numFmtId="0" fontId="12" fillId="2" borderId="11" xfId="0" applyFont="1" applyFill="1" applyBorder="1" applyAlignment="1">
      <alignment horizontal="center" vertical="top" shrinkToFit="1"/>
    </xf>
    <xf numFmtId="0" fontId="12" fillId="2" borderId="32" xfId="0" applyFont="1" applyFill="1" applyBorder="1" applyAlignment="1">
      <alignment horizontal="center" vertical="top" shrinkToFit="1"/>
    </xf>
    <xf numFmtId="0" fontId="12" fillId="2" borderId="13" xfId="0" applyFont="1" applyFill="1" applyBorder="1" applyAlignment="1">
      <alignment horizontal="center" vertical="top" shrinkToFit="1"/>
    </xf>
    <xf numFmtId="0" fontId="12" fillId="2" borderId="14" xfId="0" applyFont="1" applyFill="1" applyBorder="1" applyAlignment="1">
      <alignment horizontal="center" vertical="top" shrinkToFit="1"/>
    </xf>
    <xf numFmtId="0" fontId="12" fillId="2" borderId="34" xfId="0" applyFont="1" applyFill="1" applyBorder="1" applyAlignment="1">
      <alignment horizontal="center" vertical="top" wrapText="1" shrinkToFit="1"/>
    </xf>
    <xf numFmtId="0" fontId="12" fillId="2" borderId="35" xfId="0" applyFont="1" applyFill="1" applyBorder="1" applyAlignment="1">
      <alignment horizontal="center" vertical="top" wrapText="1" shrinkToFit="1"/>
    </xf>
    <xf numFmtId="0" fontId="12" fillId="2" borderId="38" xfId="0" applyFont="1" applyFill="1" applyBorder="1" applyAlignment="1">
      <alignment horizontal="center" vertical="top" wrapText="1" shrinkToFit="1"/>
    </xf>
    <xf numFmtId="0" fontId="17" fillId="2" borderId="7" xfId="0" applyFont="1" applyFill="1" applyBorder="1" applyAlignment="1">
      <alignment horizontal="center" vertical="top"/>
    </xf>
    <xf numFmtId="0" fontId="17" fillId="2" borderId="8" xfId="0" applyFont="1" applyFill="1" applyBorder="1" applyAlignment="1">
      <alignment horizontal="center" vertical="top"/>
    </xf>
    <xf numFmtId="0" fontId="17" fillId="2" borderId="9" xfId="0" applyFont="1" applyFill="1" applyBorder="1" applyAlignment="1">
      <alignment horizontal="center" vertical="top"/>
    </xf>
    <xf numFmtId="0" fontId="17" fillId="2" borderId="10" xfId="0" applyFont="1" applyFill="1" applyBorder="1" applyAlignment="1">
      <alignment horizontal="center" vertical="top"/>
    </xf>
    <xf numFmtId="0" fontId="17" fillId="2" borderId="0" xfId="0" applyFont="1" applyFill="1" applyBorder="1" applyAlignment="1">
      <alignment horizontal="center" vertical="top"/>
    </xf>
    <xf numFmtId="0" fontId="17" fillId="2" borderId="11" xfId="0" applyFont="1" applyFill="1" applyBorder="1" applyAlignment="1">
      <alignment horizontal="center" vertical="top"/>
    </xf>
    <xf numFmtId="0" fontId="12" fillId="2" borderId="10" xfId="0" applyFont="1" applyFill="1" applyBorder="1" applyAlignment="1">
      <alignment horizontal="center" vertical="top"/>
    </xf>
    <xf numFmtId="0" fontId="12" fillId="2" borderId="0" xfId="0" applyFont="1" applyFill="1" applyBorder="1" applyAlignment="1">
      <alignment horizontal="center" vertical="top"/>
    </xf>
    <xf numFmtId="0" fontId="12" fillId="2" borderId="29" xfId="0" applyFont="1" applyFill="1" applyBorder="1" applyAlignment="1">
      <alignment horizontal="center" vertical="top"/>
    </xf>
    <xf numFmtId="0" fontId="18" fillId="2" borderId="36" xfId="0" applyFont="1" applyFill="1" applyBorder="1" applyAlignment="1">
      <alignment horizontal="center" vertical="top"/>
    </xf>
    <xf numFmtId="0" fontId="18" fillId="2" borderId="39" xfId="0" applyFont="1" applyFill="1" applyBorder="1" applyAlignment="1">
      <alignment horizontal="center" vertical="top"/>
    </xf>
    <xf numFmtId="0" fontId="18" fillId="2" borderId="37" xfId="0" applyFont="1" applyFill="1" applyBorder="1" applyAlignment="1">
      <alignment horizontal="center" vertical="top"/>
    </xf>
    <xf numFmtId="0" fontId="18" fillId="2" borderId="31" xfId="0" applyFont="1" applyFill="1" applyBorder="1" applyAlignment="1">
      <alignment horizontal="center" vertical="top"/>
    </xf>
    <xf numFmtId="3" fontId="19" fillId="2" borderId="34" xfId="0" applyNumberFormat="1" applyFont="1" applyFill="1" applyBorder="1" applyAlignment="1">
      <alignment horizontal="center" vertical="top"/>
    </xf>
    <xf numFmtId="3" fontId="11" fillId="2" borderId="38" xfId="0" applyNumberFormat="1" applyFont="1" applyFill="1" applyBorder="1" applyAlignment="1">
      <alignment horizontal="center" vertical="top"/>
    </xf>
    <xf numFmtId="0" fontId="15" fillId="0" borderId="18" xfId="0" applyFont="1" applyBorder="1" applyAlignment="1">
      <alignment horizontal="left" vertical="top"/>
    </xf>
    <xf numFmtId="0" fontId="15" fillId="0" borderId="19" xfId="0" applyFont="1" applyBorder="1" applyAlignment="1">
      <alignment horizontal="left" vertical="top"/>
    </xf>
    <xf numFmtId="0" fontId="15" fillId="0" borderId="27" xfId="0" applyFont="1" applyBorder="1" applyAlignment="1">
      <alignment horizontal="left" vertical="top"/>
    </xf>
    <xf numFmtId="3" fontId="15" fillId="0" borderId="28" xfId="0" applyNumberFormat="1" applyFont="1" applyFill="1" applyBorder="1" applyAlignment="1">
      <alignment horizontal="left" vertical="top" wrapText="1"/>
    </xf>
    <xf numFmtId="3" fontId="15" fillId="0" borderId="19" xfId="0" applyNumberFormat="1" applyFont="1" applyFill="1" applyBorder="1" applyAlignment="1">
      <alignment horizontal="left" vertical="top" wrapText="1"/>
    </xf>
    <xf numFmtId="3" fontId="15" fillId="0" borderId="20" xfId="0" applyNumberFormat="1" applyFont="1" applyFill="1" applyBorder="1" applyAlignment="1">
      <alignment horizontal="left" vertical="top" wrapText="1"/>
    </xf>
    <xf numFmtId="3" fontId="15" fillId="0" borderId="2" xfId="0" applyNumberFormat="1" applyFont="1" applyFill="1" applyBorder="1" applyAlignment="1">
      <alignment horizontal="left" vertical="top" wrapText="1"/>
    </xf>
    <xf numFmtId="3" fontId="15" fillId="0" borderId="3" xfId="0" applyNumberFormat="1" applyFont="1" applyFill="1" applyBorder="1" applyAlignment="1">
      <alignment horizontal="left" vertical="top" wrapText="1"/>
    </xf>
    <xf numFmtId="3" fontId="15" fillId="0" borderId="16" xfId="0" applyNumberFormat="1" applyFont="1" applyFill="1" applyBorder="1" applyAlignment="1">
      <alignment horizontal="left" vertical="top" wrapText="1"/>
    </xf>
    <xf numFmtId="0" fontId="15" fillId="0" borderId="24" xfId="0" applyFont="1" applyBorder="1" applyAlignment="1">
      <alignment horizontal="left" vertical="top" wrapText="1"/>
    </xf>
    <xf numFmtId="3" fontId="14" fillId="0" borderId="25" xfId="0" applyNumberFormat="1" applyFont="1" applyFill="1" applyBorder="1" applyAlignment="1">
      <alignment horizontal="left" vertical="top"/>
    </xf>
    <xf numFmtId="3" fontId="14" fillId="0" borderId="17" xfId="0" applyNumberFormat="1" applyFont="1" applyFill="1" applyBorder="1" applyAlignment="1">
      <alignment horizontal="left" vertical="top"/>
    </xf>
    <xf numFmtId="3" fontId="14" fillId="0" borderId="26" xfId="0" applyNumberFormat="1" applyFont="1" applyFill="1" applyBorder="1" applyAlignment="1">
      <alignment horizontal="left" vertical="top"/>
    </xf>
    <xf numFmtId="0" fontId="15" fillId="0" borderId="15" xfId="0" applyFont="1" applyBorder="1" applyAlignment="1">
      <alignment horizontal="left" vertical="top"/>
    </xf>
    <xf numFmtId="0" fontId="15" fillId="0" borderId="3" xfId="0" applyFont="1" applyBorder="1" applyAlignment="1">
      <alignment horizontal="left" vertical="top"/>
    </xf>
    <xf numFmtId="0" fontId="15" fillId="0" borderId="4" xfId="0" applyFont="1" applyBorder="1" applyAlignment="1">
      <alignment horizontal="left" vertical="top"/>
    </xf>
    <xf numFmtId="0" fontId="15" fillId="0" borderId="2" xfId="0" applyFont="1" applyBorder="1" applyAlignment="1">
      <alignment horizontal="left" vertical="top"/>
    </xf>
    <xf numFmtId="164" fontId="15" fillId="0" borderId="2" xfId="0" applyNumberFormat="1" applyFont="1" applyFill="1" applyBorder="1" applyAlignment="1">
      <alignment horizontal="left" vertical="top"/>
    </xf>
    <xf numFmtId="164" fontId="15" fillId="0" borderId="3" xfId="0" applyNumberFormat="1" applyFont="1" applyFill="1" applyBorder="1" applyAlignment="1">
      <alignment horizontal="left" vertical="top"/>
    </xf>
    <xf numFmtId="164" fontId="15" fillId="0" borderId="16" xfId="0" applyNumberFormat="1" applyFont="1" applyFill="1" applyBorder="1" applyAlignment="1">
      <alignment horizontal="left" vertical="top"/>
    </xf>
    <xf numFmtId="0" fontId="15" fillId="0" borderId="73" xfId="0" applyFont="1" applyBorder="1" applyAlignment="1">
      <alignment horizontal="left" vertical="top"/>
    </xf>
    <xf numFmtId="0" fontId="15" fillId="0" borderId="53" xfId="0" applyFont="1" applyBorder="1" applyAlignment="1">
      <alignment horizontal="left" vertical="top"/>
    </xf>
    <xf numFmtId="0" fontId="12" fillId="0" borderId="74" xfId="0" applyFont="1" applyBorder="1" applyAlignment="1">
      <alignment horizontal="center" vertical="top"/>
    </xf>
    <xf numFmtId="0" fontId="12" fillId="0" borderId="75" xfId="0" applyFont="1" applyBorder="1" applyAlignment="1">
      <alignment horizontal="center" vertical="top"/>
    </xf>
    <xf numFmtId="0" fontId="12" fillId="0" borderId="76" xfId="0" applyFont="1" applyBorder="1" applyAlignment="1">
      <alignment horizontal="center" vertical="top"/>
    </xf>
    <xf numFmtId="0" fontId="12" fillId="0" borderId="21" xfId="0" applyFont="1" applyBorder="1" applyAlignment="1">
      <alignment horizontal="center" vertical="top"/>
    </xf>
    <xf numFmtId="0" fontId="15" fillId="0" borderId="53" xfId="0" applyFont="1" applyFill="1" applyBorder="1" applyAlignment="1">
      <alignment horizontal="left" vertical="top"/>
    </xf>
    <xf numFmtId="164" fontId="14" fillId="0" borderId="53" xfId="0" applyNumberFormat="1" applyFont="1" applyBorder="1" applyAlignment="1">
      <alignment horizontal="left" vertical="top"/>
    </xf>
    <xf numFmtId="0" fontId="11" fillId="0" borderId="73" xfId="0" applyFont="1" applyBorder="1" applyAlignment="1">
      <alignment horizontal="left" vertical="top"/>
    </xf>
    <xf numFmtId="0" fontId="11" fillId="0" borderId="53" xfId="0" applyFont="1" applyBorder="1" applyAlignment="1">
      <alignment horizontal="left" vertical="top"/>
    </xf>
    <xf numFmtId="0" fontId="35" fillId="0" borderId="10" xfId="0" applyFont="1" applyBorder="1" applyAlignment="1">
      <alignment horizontal="center" vertical="top" readingOrder="2"/>
    </xf>
    <xf numFmtId="0" fontId="35" fillId="0" borderId="0" xfId="0" applyFont="1" applyBorder="1" applyAlignment="1">
      <alignment horizontal="center" vertical="top" readingOrder="2"/>
    </xf>
    <xf numFmtId="0" fontId="35" fillId="0" borderId="11" xfId="0" applyFont="1" applyBorder="1" applyAlignment="1">
      <alignment horizontal="center" vertical="top" readingOrder="2"/>
    </xf>
    <xf numFmtId="0" fontId="13" fillId="0" borderId="71" xfId="0" applyFont="1" applyBorder="1" applyAlignment="1">
      <alignment horizontal="left" vertical="top"/>
    </xf>
    <xf numFmtId="0" fontId="13" fillId="0" borderId="48" xfId="0" applyFont="1" applyBorder="1" applyAlignment="1">
      <alignment horizontal="left" vertical="top"/>
    </xf>
    <xf numFmtId="0" fontId="19" fillId="3" borderId="91" xfId="0" applyFont="1" applyFill="1" applyBorder="1" applyAlignment="1">
      <alignment horizontal="left" vertical="top" wrapText="1"/>
    </xf>
    <xf numFmtId="0" fontId="19" fillId="3" borderId="92" xfId="0" applyFont="1" applyFill="1" applyBorder="1" applyAlignment="1">
      <alignment horizontal="left" vertical="top" wrapText="1"/>
    </xf>
    <xf numFmtId="0" fontId="19" fillId="3" borderId="93" xfId="0" applyFont="1" applyFill="1" applyBorder="1" applyAlignment="1">
      <alignment horizontal="left" vertical="top" wrapText="1"/>
    </xf>
    <xf numFmtId="0" fontId="19" fillId="3" borderId="52" xfId="0" applyFont="1" applyFill="1" applyBorder="1" applyAlignment="1">
      <alignment horizontal="left" vertical="top" wrapText="1"/>
    </xf>
    <xf numFmtId="0" fontId="19" fillId="3" borderId="53" xfId="0" applyFont="1" applyFill="1" applyBorder="1" applyAlignment="1">
      <alignment horizontal="left" vertical="top" wrapText="1"/>
    </xf>
    <xf numFmtId="0" fontId="19" fillId="3" borderId="54" xfId="0" applyFont="1" applyFill="1" applyBorder="1" applyAlignment="1">
      <alignment horizontal="left" vertical="top" wrapText="1"/>
    </xf>
    <xf numFmtId="0" fontId="16" fillId="0" borderId="7" xfId="0" applyFont="1" applyBorder="1" applyAlignment="1">
      <alignment horizontal="left" vertical="top"/>
    </xf>
    <xf numFmtId="0" fontId="16" fillId="0" borderId="9" xfId="0" applyFont="1" applyBorder="1" applyAlignment="1">
      <alignment horizontal="left" vertical="top"/>
    </xf>
    <xf numFmtId="0" fontId="15" fillId="0" borderId="53" xfId="0" applyFont="1" applyFill="1" applyBorder="1" applyAlignment="1">
      <alignment horizontal="left" vertical="top" wrapText="1"/>
    </xf>
    <xf numFmtId="0" fontId="15" fillId="0" borderId="56" xfId="0" applyFont="1" applyFill="1" applyBorder="1" applyAlignment="1">
      <alignment horizontal="left" vertical="top" wrapText="1"/>
    </xf>
    <xf numFmtId="0" fontId="17" fillId="3" borderId="52" xfId="0" applyFont="1" applyFill="1" applyBorder="1" applyAlignment="1">
      <alignment vertical="top" wrapText="1"/>
    </xf>
    <xf numFmtId="0" fontId="17" fillId="3" borderId="53" xfId="0" applyFont="1" applyFill="1" applyBorder="1" applyAlignment="1">
      <alignment vertical="top" wrapText="1"/>
    </xf>
    <xf numFmtId="0" fontId="17" fillId="3" borderId="54" xfId="0" applyFont="1" applyFill="1" applyBorder="1" applyAlignment="1">
      <alignment vertical="top" wrapText="1"/>
    </xf>
    <xf numFmtId="0" fontId="17" fillId="3" borderId="80" xfId="0" quotePrefix="1" applyFont="1" applyFill="1" applyBorder="1" applyAlignment="1">
      <alignment vertical="top" wrapText="1"/>
    </xf>
    <xf numFmtId="0" fontId="17" fillId="3" borderId="81" xfId="0" quotePrefix="1" applyFont="1" applyFill="1" applyBorder="1" applyAlignment="1">
      <alignment vertical="top" wrapText="1"/>
    </xf>
    <xf numFmtId="0" fontId="17" fillId="3" borderId="67" xfId="0" quotePrefix="1" applyFont="1" applyFill="1" applyBorder="1" applyAlignment="1">
      <alignment vertical="top" wrapText="1"/>
    </xf>
    <xf numFmtId="0" fontId="17" fillId="3" borderId="2" xfId="0" quotePrefix="1" applyFont="1" applyFill="1" applyBorder="1" applyAlignment="1">
      <alignment vertical="top" wrapText="1"/>
    </xf>
    <xf numFmtId="0" fontId="17" fillId="3" borderId="3" xfId="0" quotePrefix="1" applyFont="1" applyFill="1" applyBorder="1" applyAlignment="1">
      <alignment vertical="top" wrapText="1"/>
    </xf>
    <xf numFmtId="0" fontId="17" fillId="3" borderId="4" xfId="0" quotePrefix="1" applyFont="1" applyFill="1" applyBorder="1" applyAlignment="1">
      <alignment vertical="top" wrapText="1"/>
    </xf>
    <xf numFmtId="0" fontId="15" fillId="0" borderId="62" xfId="0" applyFont="1" applyFill="1" applyBorder="1" applyAlignment="1">
      <alignment horizontal="left" vertical="top" wrapText="1"/>
    </xf>
    <xf numFmtId="0" fontId="15" fillId="0" borderId="63" xfId="0" applyFont="1" applyFill="1" applyBorder="1" applyAlignment="1">
      <alignment horizontal="left" vertical="top" wrapText="1"/>
    </xf>
    <xf numFmtId="0" fontId="15" fillId="0" borderId="56" xfId="0" applyFont="1" applyFill="1" applyBorder="1" applyAlignment="1">
      <alignment horizontal="left" vertical="top"/>
    </xf>
    <xf numFmtId="0" fontId="19" fillId="3" borderId="52" xfId="0" applyFont="1" applyFill="1" applyBorder="1" applyAlignment="1">
      <alignment horizontal="left" wrapText="1"/>
    </xf>
    <xf numFmtId="0" fontId="19" fillId="3" borderId="53" xfId="0" applyFont="1" applyFill="1" applyBorder="1" applyAlignment="1">
      <alignment horizontal="left" wrapText="1"/>
    </xf>
    <xf numFmtId="0" fontId="19" fillId="3" borderId="54" xfId="0" applyFont="1" applyFill="1" applyBorder="1" applyAlignment="1">
      <alignment horizontal="left" wrapText="1"/>
    </xf>
    <xf numFmtId="0" fontId="20" fillId="3" borderId="53" xfId="0" applyFont="1" applyFill="1" applyBorder="1" applyAlignment="1">
      <alignment horizontal="left" wrapText="1"/>
    </xf>
    <xf numFmtId="0" fontId="20" fillId="3" borderId="54" xfId="0" applyFont="1" applyFill="1" applyBorder="1" applyAlignment="1">
      <alignment horizontal="left" wrapText="1"/>
    </xf>
    <xf numFmtId="0" fontId="15" fillId="0" borderId="28" xfId="0" applyFont="1" applyBorder="1" applyAlignment="1">
      <alignment horizontal="left" vertical="top"/>
    </xf>
    <xf numFmtId="0" fontId="15" fillId="0" borderId="25" xfId="0" applyFont="1" applyBorder="1" applyAlignment="1">
      <alignment horizontal="left" vertical="top"/>
    </xf>
    <xf numFmtId="0" fontId="15" fillId="0" borderId="17" xfId="0" applyFont="1" applyBorder="1" applyAlignment="1">
      <alignment horizontal="left" vertical="top"/>
    </xf>
    <xf numFmtId="0" fontId="15" fillId="0" borderId="23" xfId="0" applyFont="1" applyBorder="1" applyAlignment="1">
      <alignment horizontal="left" vertical="top"/>
    </xf>
    <xf numFmtId="0" fontId="20" fillId="3" borderId="81" xfId="0" applyFont="1" applyFill="1" applyBorder="1" applyAlignment="1">
      <alignment horizontal="left" vertical="top" wrapText="1"/>
    </xf>
    <xf numFmtId="0" fontId="20" fillId="3" borderId="67" xfId="0" applyFont="1" applyFill="1" applyBorder="1" applyAlignment="1">
      <alignment horizontal="left" vertical="top" wrapText="1"/>
    </xf>
    <xf numFmtId="0" fontId="15" fillId="0" borderId="13" xfId="0" quotePrefix="1" applyFont="1" applyBorder="1" applyAlignment="1">
      <alignment horizontal="left" vertical="top" wrapText="1"/>
    </xf>
    <xf numFmtId="0" fontId="15" fillId="0" borderId="31" xfId="0" quotePrefix="1" applyFont="1" applyBorder="1" applyAlignment="1">
      <alignment horizontal="left" vertical="top" wrapText="1"/>
    </xf>
    <xf numFmtId="0" fontId="20" fillId="3" borderId="53" xfId="0" quotePrefix="1" applyFont="1" applyFill="1" applyBorder="1" applyAlignment="1">
      <alignment horizontal="left" vertical="top" wrapText="1"/>
    </xf>
    <xf numFmtId="0" fontId="20" fillId="3" borderId="54" xfId="0" quotePrefix="1" applyFont="1" applyFill="1" applyBorder="1" applyAlignment="1">
      <alignment horizontal="left" vertical="top" wrapText="1"/>
    </xf>
    <xf numFmtId="0" fontId="20" fillId="3" borderId="53" xfId="0" quotePrefix="1" applyFont="1" applyFill="1" applyBorder="1" applyAlignment="1">
      <alignment horizontal="center" vertical="top" wrapText="1"/>
    </xf>
    <xf numFmtId="0" fontId="20" fillId="3" borderId="54" xfId="0" quotePrefix="1" applyFont="1" applyFill="1" applyBorder="1" applyAlignment="1">
      <alignment horizontal="center" vertical="top" wrapText="1"/>
    </xf>
    <xf numFmtId="0" fontId="17" fillId="3" borderId="52" xfId="0" quotePrefix="1" applyFont="1" applyFill="1" applyBorder="1" applyAlignment="1">
      <alignment horizontal="left" vertical="top" wrapText="1"/>
    </xf>
    <xf numFmtId="0" fontId="17" fillId="3" borderId="53" xfId="0" quotePrefix="1" applyFont="1" applyFill="1" applyBorder="1" applyAlignment="1">
      <alignment horizontal="left" vertical="top" wrapText="1"/>
    </xf>
    <xf numFmtId="0" fontId="17" fillId="3" borderId="54" xfId="0" quotePrefix="1" applyFont="1" applyFill="1" applyBorder="1" applyAlignment="1">
      <alignment horizontal="left" vertical="top" wrapText="1"/>
    </xf>
    <xf numFmtId="0" fontId="15" fillId="0" borderId="53" xfId="0" applyFont="1" applyFill="1" applyBorder="1" applyAlignment="1">
      <alignment horizontal="left" vertical="center" wrapText="1"/>
    </xf>
    <xf numFmtId="0" fontId="15" fillId="0" borderId="56" xfId="0" applyFont="1" applyFill="1" applyBorder="1" applyAlignment="1">
      <alignment horizontal="left" vertical="center" wrapText="1"/>
    </xf>
    <xf numFmtId="0" fontId="15" fillId="0" borderId="73" xfId="0" applyFont="1" applyBorder="1" applyAlignment="1">
      <alignment horizontal="left" vertical="center"/>
    </xf>
    <xf numFmtId="0" fontId="15" fillId="0" borderId="53" xfId="0" applyFont="1" applyBorder="1" applyAlignment="1">
      <alignment horizontal="left" vertical="center"/>
    </xf>
    <xf numFmtId="0" fontId="22" fillId="3" borderId="52" xfId="0" quotePrefix="1" applyFont="1" applyFill="1" applyBorder="1" applyAlignment="1">
      <alignment horizontal="left" vertical="center" wrapText="1"/>
    </xf>
    <xf numFmtId="0" fontId="22" fillId="3" borderId="53" xfId="0" quotePrefix="1" applyFont="1" applyFill="1" applyBorder="1" applyAlignment="1">
      <alignment horizontal="left" vertical="center" wrapText="1"/>
    </xf>
    <xf numFmtId="0" fontId="22" fillId="3" borderId="54" xfId="0" quotePrefix="1" applyFont="1" applyFill="1" applyBorder="1" applyAlignment="1">
      <alignment horizontal="left" vertical="center" wrapText="1"/>
    </xf>
    <xf numFmtId="0" fontId="23" fillId="3" borderId="53" xfId="0" quotePrefix="1" applyFont="1" applyFill="1" applyBorder="1" applyAlignment="1">
      <alignment horizontal="left" vertical="center" wrapText="1"/>
    </xf>
    <xf numFmtId="0" fontId="23" fillId="3" borderId="54" xfId="0" quotePrefix="1" applyFont="1" applyFill="1" applyBorder="1" applyAlignment="1">
      <alignment horizontal="left" vertical="center" wrapText="1"/>
    </xf>
    <xf numFmtId="0" fontId="23" fillId="0" borderId="53" xfId="0" applyFont="1" applyBorder="1" applyAlignment="1">
      <alignment horizontal="left"/>
    </xf>
    <xf numFmtId="0" fontId="23" fillId="0" borderId="54" xfId="0" applyFont="1" applyBorder="1" applyAlignment="1">
      <alignment horizontal="left"/>
    </xf>
    <xf numFmtId="0" fontId="23" fillId="3" borderId="53" xfId="0" applyFont="1" applyFill="1" applyBorder="1" applyAlignment="1">
      <alignment horizontal="left" vertical="center" wrapText="1"/>
    </xf>
    <xf numFmtId="0" fontId="23" fillId="3" borderId="54" xfId="0" applyFont="1" applyFill="1" applyBorder="1" applyAlignment="1">
      <alignment horizontal="left" vertical="center" wrapText="1"/>
    </xf>
    <xf numFmtId="0" fontId="22" fillId="0" borderId="52" xfId="0" applyFont="1" applyBorder="1" applyAlignment="1">
      <alignment horizontal="left"/>
    </xf>
    <xf numFmtId="0" fontId="22" fillId="0" borderId="53" xfId="0" applyFont="1" applyBorder="1" applyAlignment="1">
      <alignment horizontal="left"/>
    </xf>
    <xf numFmtId="0" fontId="22" fillId="0" borderId="54" xfId="0" applyFont="1" applyBorder="1" applyAlignment="1">
      <alignment horizontal="left"/>
    </xf>
    <xf numFmtId="0" fontId="17" fillId="3" borderId="52" xfId="0" quotePrefix="1" applyFont="1" applyFill="1" applyBorder="1" applyAlignment="1">
      <alignment horizontal="left"/>
    </xf>
    <xf numFmtId="0" fontId="17" fillId="3" borderId="53" xfId="0" quotePrefix="1" applyFont="1" applyFill="1" applyBorder="1" applyAlignment="1">
      <alignment horizontal="left"/>
    </xf>
    <xf numFmtId="0" fontId="17" fillId="3" borderId="54" xfId="0" quotePrefix="1" applyFont="1" applyFill="1" applyBorder="1" applyAlignment="1">
      <alignment horizontal="left"/>
    </xf>
    <xf numFmtId="0" fontId="17" fillId="3" borderId="52" xfId="0" quotePrefix="1" applyFont="1" applyFill="1" applyBorder="1" applyAlignment="1">
      <alignment horizontal="left" vertical="center" wrapText="1"/>
    </xf>
    <xf numFmtId="0" fontId="17" fillId="3" borderId="53" xfId="0" quotePrefix="1" applyFont="1" applyFill="1" applyBorder="1" applyAlignment="1">
      <alignment horizontal="left" vertical="center" wrapText="1"/>
    </xf>
    <xf numFmtId="0" fontId="17" fillId="3" borderId="54" xfId="0" quotePrefix="1" applyFont="1" applyFill="1" applyBorder="1" applyAlignment="1">
      <alignment horizontal="left" vertical="center" wrapText="1"/>
    </xf>
    <xf numFmtId="0" fontId="17" fillId="3" borderId="52" xfId="0" applyFont="1" applyFill="1" applyBorder="1" applyAlignment="1">
      <alignment horizontal="left" vertical="center" wrapText="1"/>
    </xf>
    <xf numFmtId="0" fontId="17" fillId="3" borderId="53" xfId="0" applyFont="1" applyFill="1" applyBorder="1" applyAlignment="1">
      <alignment horizontal="left" vertical="center" wrapText="1"/>
    </xf>
    <xf numFmtId="0" fontId="17" fillId="3" borderId="54" xfId="0" applyFont="1" applyFill="1" applyBorder="1" applyAlignment="1">
      <alignment horizontal="left" vertical="center" wrapText="1"/>
    </xf>
    <xf numFmtId="0" fontId="15" fillId="0" borderId="3" xfId="0" quotePrefix="1" applyFont="1" applyBorder="1" applyAlignment="1">
      <alignment vertical="top" wrapText="1"/>
    </xf>
    <xf numFmtId="0" fontId="15" fillId="0" borderId="4" xfId="0" quotePrefix="1" applyFont="1" applyBorder="1" applyAlignment="1">
      <alignment vertical="top" wrapText="1"/>
    </xf>
    <xf numFmtId="164" fontId="14" fillId="0" borderId="53" xfId="0" applyNumberFormat="1" applyFont="1" applyBorder="1" applyAlignment="1">
      <alignment horizontal="left"/>
    </xf>
    <xf numFmtId="0" fontId="17" fillId="3" borderId="52" xfId="0" quotePrefix="1" applyFont="1" applyFill="1" applyBorder="1" applyAlignment="1">
      <alignment horizontal="left" wrapText="1"/>
    </xf>
    <xf numFmtId="0" fontId="17" fillId="3" borderId="53" xfId="0" quotePrefix="1" applyFont="1" applyFill="1" applyBorder="1" applyAlignment="1">
      <alignment horizontal="left" wrapText="1"/>
    </xf>
    <xf numFmtId="0" fontId="17" fillId="3" borderId="54" xfId="0" quotePrefix="1" applyFont="1" applyFill="1" applyBorder="1" applyAlignment="1">
      <alignment horizontal="left" wrapText="1"/>
    </xf>
    <xf numFmtId="0" fontId="20" fillId="3" borderId="53" xfId="0" quotePrefix="1" applyFont="1" applyFill="1" applyBorder="1" applyAlignment="1">
      <alignment horizontal="left" wrapText="1"/>
    </xf>
    <xf numFmtId="0" fontId="20" fillId="3" borderId="54" xfId="0" quotePrefix="1" applyFont="1" applyFill="1" applyBorder="1" applyAlignment="1">
      <alignment horizontal="left" wrapText="1"/>
    </xf>
    <xf numFmtId="0" fontId="20" fillId="3" borderId="96" xfId="0" quotePrefix="1" applyFont="1" applyFill="1" applyBorder="1" applyAlignment="1">
      <alignment horizontal="left"/>
    </xf>
    <xf numFmtId="0" fontId="20" fillId="3" borderId="97" xfId="0" quotePrefix="1" applyFont="1" applyFill="1" applyBorder="1" applyAlignment="1">
      <alignment horizontal="left"/>
    </xf>
    <xf numFmtId="0" fontId="20" fillId="3" borderId="0" xfId="0" quotePrefix="1" applyFont="1" applyFill="1" applyBorder="1" applyAlignment="1">
      <alignment horizontal="left" wrapText="1"/>
    </xf>
    <xf numFmtId="0" fontId="20" fillId="3" borderId="29" xfId="0" quotePrefix="1" applyFont="1" applyFill="1" applyBorder="1" applyAlignment="1">
      <alignment horizontal="left" wrapText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5" fillId="0" borderId="53" xfId="0" applyFont="1" applyFill="1" applyBorder="1" applyAlignment="1">
      <alignment horizontal="left" wrapText="1"/>
    </xf>
    <xf numFmtId="0" fontId="15" fillId="0" borderId="56" xfId="0" applyFont="1" applyFill="1" applyBorder="1" applyAlignment="1">
      <alignment horizontal="left" wrapText="1"/>
    </xf>
    <xf numFmtId="0" fontId="40" fillId="0" borderId="5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20" fillId="3" borderId="52" xfId="0" applyFont="1" applyFill="1" applyBorder="1" applyAlignment="1">
      <alignment horizontal="left" wrapText="1"/>
    </xf>
    <xf numFmtId="0" fontId="17" fillId="0" borderId="61" xfId="0" applyFont="1" applyBorder="1" applyAlignment="1">
      <alignment horizontal="center"/>
    </xf>
    <xf numFmtId="0" fontId="17" fillId="0" borderId="62" xfId="0" applyFont="1" applyBorder="1" applyAlignment="1">
      <alignment horizontal="center"/>
    </xf>
    <xf numFmtId="0" fontId="17" fillId="0" borderId="63" xfId="0" applyFont="1" applyBorder="1" applyAlignment="1">
      <alignment horizontal="center"/>
    </xf>
    <xf numFmtId="164" fontId="14" fillId="0" borderId="53" xfId="0" applyNumberFormat="1" applyFont="1" applyBorder="1" applyAlignment="1">
      <alignment horizontal="center"/>
    </xf>
    <xf numFmtId="0" fontId="40" fillId="0" borderId="0" xfId="0" applyFont="1" applyBorder="1" applyAlignment="1">
      <alignment horizontal="left"/>
    </xf>
    <xf numFmtId="0" fontId="12" fillId="0" borderId="10" xfId="0" applyFont="1" applyBorder="1" applyAlignment="1">
      <alignment horizontal="center" vertical="center" readingOrder="2"/>
    </xf>
    <xf numFmtId="0" fontId="12" fillId="0" borderId="0" xfId="0" applyFont="1" applyBorder="1" applyAlignment="1">
      <alignment horizontal="center" vertical="center" readingOrder="2"/>
    </xf>
    <xf numFmtId="0" fontId="12" fillId="0" borderId="11" xfId="0" applyFont="1" applyBorder="1" applyAlignment="1">
      <alignment horizontal="center" vertical="center" readingOrder="2"/>
    </xf>
    <xf numFmtId="0" fontId="20" fillId="3" borderId="0" xfId="0" applyFont="1" applyFill="1" applyBorder="1" applyAlignment="1">
      <alignment horizontal="left"/>
    </xf>
    <xf numFmtId="0" fontId="20" fillId="3" borderId="29" xfId="0" applyFont="1" applyFill="1" applyBorder="1" applyAlignment="1">
      <alignment horizontal="left"/>
    </xf>
    <xf numFmtId="0" fontId="20" fillId="3" borderId="0" xfId="0" applyFont="1" applyFill="1" applyBorder="1" applyAlignment="1">
      <alignment horizontal="left" wrapText="1"/>
    </xf>
    <xf numFmtId="0" fontId="20" fillId="3" borderId="29" xfId="0" applyFont="1" applyFill="1" applyBorder="1" applyAlignment="1">
      <alignment horizontal="left" wrapText="1"/>
    </xf>
    <xf numFmtId="0" fontId="10" fillId="3" borderId="53" xfId="0" applyFont="1" applyFill="1" applyBorder="1" applyAlignment="1">
      <alignment horizontal="left" wrapText="1"/>
    </xf>
    <xf numFmtId="0" fontId="10" fillId="3" borderId="54" xfId="0" applyFont="1" applyFill="1" applyBorder="1" applyAlignment="1">
      <alignment horizontal="left" wrapText="1"/>
    </xf>
    <xf numFmtId="0" fontId="10" fillId="0" borderId="53" xfId="0" applyFont="1" applyBorder="1" applyAlignment="1">
      <alignment horizontal="left"/>
    </xf>
    <xf numFmtId="0" fontId="11" fillId="0" borderId="54" xfId="0" applyFont="1" applyBorder="1" applyAlignment="1">
      <alignment horizontal="left"/>
    </xf>
    <xf numFmtId="0" fontId="20" fillId="3" borderId="96" xfId="0" applyFont="1" applyFill="1" applyBorder="1" applyAlignment="1">
      <alignment horizontal="left"/>
    </xf>
    <xf numFmtId="0" fontId="20" fillId="3" borderId="97" xfId="0" applyFont="1" applyFill="1" applyBorder="1" applyAlignment="1">
      <alignment horizontal="left"/>
    </xf>
    <xf numFmtId="0" fontId="15" fillId="0" borderId="56" xfId="0" applyFont="1" applyFill="1" applyBorder="1" applyAlignment="1">
      <alignment horizontal="left"/>
    </xf>
    <xf numFmtId="0" fontId="20" fillId="3" borderId="53" xfId="0" applyFont="1" applyFill="1" applyBorder="1" applyAlignment="1">
      <alignment horizontal="left"/>
    </xf>
    <xf numFmtId="0" fontId="20" fillId="3" borderId="54" xfId="0" applyFont="1" applyFill="1" applyBorder="1" applyAlignment="1">
      <alignment horizontal="left"/>
    </xf>
    <xf numFmtId="0" fontId="17" fillId="3" borderId="52" xfId="0" applyFont="1" applyFill="1" applyBorder="1" applyAlignment="1">
      <alignment horizontal="center"/>
    </xf>
    <xf numFmtId="0" fontId="17" fillId="3" borderId="54" xfId="0" applyFont="1" applyFill="1" applyBorder="1" applyAlignment="1">
      <alignment horizontal="center"/>
    </xf>
    <xf numFmtId="0" fontId="20" fillId="3" borderId="53" xfId="0" applyFont="1" applyFill="1" applyBorder="1" applyAlignment="1">
      <alignment horizontal="left" vertical="center" wrapText="1"/>
    </xf>
    <xf numFmtId="0" fontId="20" fillId="3" borderId="54" xfId="0" applyFont="1" applyFill="1" applyBorder="1" applyAlignment="1">
      <alignment horizontal="left" vertical="center" wrapText="1"/>
    </xf>
    <xf numFmtId="0" fontId="17" fillId="3" borderId="52" xfId="0" quotePrefix="1" applyFont="1" applyFill="1" applyBorder="1" applyAlignment="1">
      <alignment horizontal="left" vertical="center"/>
    </xf>
    <xf numFmtId="0" fontId="17" fillId="3" borderId="53" xfId="0" quotePrefix="1" applyFont="1" applyFill="1" applyBorder="1" applyAlignment="1">
      <alignment horizontal="left" vertical="center"/>
    </xf>
    <xf numFmtId="0" fontId="17" fillId="3" borderId="54" xfId="0" quotePrefix="1" applyFont="1" applyFill="1" applyBorder="1" applyAlignment="1">
      <alignment horizontal="left" vertical="center"/>
    </xf>
    <xf numFmtId="0" fontId="20" fillId="3" borderId="81" xfId="0" applyFont="1" applyFill="1" applyBorder="1" applyAlignment="1">
      <alignment horizontal="left" vertical="center" wrapText="1"/>
    </xf>
    <xf numFmtId="0" fontId="20" fillId="3" borderId="67" xfId="0" applyFont="1" applyFill="1" applyBorder="1" applyAlignment="1">
      <alignment horizontal="left" vertical="center" wrapText="1"/>
    </xf>
    <xf numFmtId="164" fontId="14" fillId="0" borderId="53" xfId="0" applyNumberFormat="1" applyFont="1" applyBorder="1" applyAlignment="1">
      <alignment horizontal="center" wrapText="1"/>
    </xf>
    <xf numFmtId="0" fontId="20" fillId="3" borderId="53" xfId="0" applyFont="1" applyFill="1" applyBorder="1" applyAlignment="1">
      <alignment wrapText="1"/>
    </xf>
    <xf numFmtId="0" fontId="20" fillId="3" borderId="54" xfId="0" applyFont="1" applyFill="1" applyBorder="1" applyAlignment="1">
      <alignment wrapText="1"/>
    </xf>
    <xf numFmtId="0" fontId="20" fillId="3" borderId="53" xfId="0" applyFont="1" applyFill="1" applyBorder="1" applyAlignment="1"/>
    <xf numFmtId="0" fontId="20" fillId="3" borderId="54" xfId="0" applyFont="1" applyFill="1" applyBorder="1" applyAlignment="1"/>
    <xf numFmtId="3" fontId="15" fillId="0" borderId="2" xfId="0" applyNumberFormat="1" applyFont="1" applyFill="1" applyBorder="1" applyAlignment="1">
      <alignment horizontal="left" vertical="center" wrapText="1"/>
    </xf>
    <xf numFmtId="3" fontId="15" fillId="0" borderId="3" xfId="0" applyNumberFormat="1" applyFont="1" applyFill="1" applyBorder="1" applyAlignment="1">
      <alignment horizontal="left" vertical="center" wrapText="1"/>
    </xf>
    <xf numFmtId="3" fontId="15" fillId="0" borderId="16" xfId="0" applyNumberFormat="1" applyFont="1" applyFill="1" applyBorder="1" applyAlignment="1">
      <alignment horizontal="left" vertical="center" wrapText="1"/>
    </xf>
    <xf numFmtId="0" fontId="15" fillId="0" borderId="61" xfId="0" applyFont="1" applyBorder="1" applyAlignment="1">
      <alignment horizontal="left" vertical="center"/>
    </xf>
    <xf numFmtId="0" fontId="15" fillId="0" borderId="62" xfId="0" applyFont="1" applyBorder="1" applyAlignment="1">
      <alignment horizontal="left" vertical="center"/>
    </xf>
    <xf numFmtId="0" fontId="15" fillId="0" borderId="63" xfId="0" applyFont="1" applyBorder="1" applyAlignment="1">
      <alignment horizontal="left" vertical="center"/>
    </xf>
    <xf numFmtId="0" fontId="15" fillId="0" borderId="62" xfId="0" quotePrefix="1" applyFont="1" applyBorder="1" applyAlignment="1">
      <alignment horizontal="left" vertical="center" wrapText="1"/>
    </xf>
    <xf numFmtId="0" fontId="15" fillId="0" borderId="63" xfId="0" quotePrefix="1" applyFont="1" applyBorder="1" applyAlignment="1">
      <alignment horizontal="left" vertical="center" wrapText="1"/>
    </xf>
    <xf numFmtId="3" fontId="15" fillId="0" borderId="68" xfId="0" applyNumberFormat="1" applyFont="1" applyFill="1" applyBorder="1" applyAlignment="1">
      <alignment horizontal="left" vertical="center" wrapText="1"/>
    </xf>
    <xf numFmtId="3" fontId="15" fillId="0" borderId="62" xfId="0" applyNumberFormat="1" applyFont="1" applyFill="1" applyBorder="1" applyAlignment="1">
      <alignment horizontal="left" vertical="center" wrapText="1"/>
    </xf>
    <xf numFmtId="3" fontId="15" fillId="0" borderId="86" xfId="0" applyNumberFormat="1" applyFont="1" applyFill="1" applyBorder="1" applyAlignment="1">
      <alignment horizontal="left" vertical="center" wrapText="1"/>
    </xf>
    <xf numFmtId="0" fontId="12" fillId="0" borderId="40" xfId="0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2" fillId="0" borderId="44" xfId="0" applyFont="1" applyBorder="1" applyAlignment="1">
      <alignment horizontal="center" vertical="center"/>
    </xf>
    <xf numFmtId="0" fontId="15" fillId="0" borderId="87" xfId="0" applyFont="1" applyBorder="1" applyAlignment="1">
      <alignment horizontal="left" vertical="center" wrapText="1"/>
    </xf>
    <xf numFmtId="0" fontId="15" fillId="0" borderId="88" xfId="0" applyFont="1" applyBorder="1" applyAlignment="1">
      <alignment horizontal="left" vertical="center" wrapText="1"/>
    </xf>
    <xf numFmtId="0" fontId="15" fillId="0" borderId="90" xfId="0" applyFont="1" applyBorder="1" applyAlignment="1">
      <alignment horizontal="left" vertical="center" wrapText="1"/>
    </xf>
    <xf numFmtId="3" fontId="14" fillId="0" borderId="87" xfId="0" applyNumberFormat="1" applyFont="1" applyFill="1" applyBorder="1" applyAlignment="1">
      <alignment horizontal="left" vertical="center"/>
    </xf>
    <xf numFmtId="3" fontId="14" fillId="0" borderId="88" xfId="0" applyNumberFormat="1" applyFont="1" applyFill="1" applyBorder="1" applyAlignment="1">
      <alignment horizontal="left" vertical="center"/>
    </xf>
    <xf numFmtId="3" fontId="14" fillId="0" borderId="89" xfId="0" applyNumberFormat="1" applyFont="1" applyFill="1" applyBorder="1" applyAlignment="1">
      <alignment horizontal="left" vertical="center"/>
    </xf>
    <xf numFmtId="0" fontId="17" fillId="2" borderId="12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8" fillId="2" borderId="82" xfId="0" applyFont="1" applyFill="1" applyBorder="1" applyAlignment="1">
      <alignment horizontal="center" vertical="center"/>
    </xf>
    <xf numFmtId="0" fontId="18" fillId="2" borderId="85" xfId="0" applyFont="1" applyFill="1" applyBorder="1" applyAlignment="1">
      <alignment horizontal="center" vertical="center"/>
    </xf>
    <xf numFmtId="4" fontId="19" fillId="2" borderId="34" xfId="0" applyNumberFormat="1" applyFont="1" applyFill="1" applyBorder="1" applyAlignment="1">
      <alignment horizontal="center" vertical="center"/>
    </xf>
    <xf numFmtId="4" fontId="19" fillId="2" borderId="38" xfId="0" applyNumberFormat="1" applyFont="1" applyFill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2" xfId="0" quotePrefix="1" applyFont="1" applyBorder="1" applyAlignment="1">
      <alignment horizontal="center" vertical="center"/>
    </xf>
    <xf numFmtId="0" fontId="23" fillId="0" borderId="4" xfId="0" quotePrefix="1" applyFont="1" applyBorder="1" applyAlignment="1">
      <alignment horizontal="center" vertical="center"/>
    </xf>
    <xf numFmtId="0" fontId="12" fillId="0" borderId="43" xfId="0" applyFont="1" applyBorder="1" applyAlignment="1">
      <alignment horizontal="left"/>
    </xf>
    <xf numFmtId="0" fontId="12" fillId="0" borderId="41" xfId="0" applyFont="1" applyBorder="1" applyAlignment="1">
      <alignment horizontal="left"/>
    </xf>
    <xf numFmtId="0" fontId="19" fillId="3" borderId="91" xfId="0" applyFont="1" applyFill="1" applyBorder="1" applyAlignment="1">
      <alignment horizontal="left" wrapText="1"/>
    </xf>
    <xf numFmtId="0" fontId="19" fillId="3" borderId="92" xfId="0" applyFont="1" applyFill="1" applyBorder="1" applyAlignment="1">
      <alignment horizontal="left" wrapText="1"/>
    </xf>
    <xf numFmtId="0" fontId="19" fillId="3" borderId="93" xfId="0" applyFont="1" applyFill="1" applyBorder="1" applyAlignment="1">
      <alignment horizontal="left" wrapText="1"/>
    </xf>
    <xf numFmtId="0" fontId="11" fillId="3" borderId="53" xfId="0" applyFont="1" applyFill="1" applyBorder="1" applyAlignment="1">
      <alignment horizontal="left" wrapText="1"/>
    </xf>
    <xf numFmtId="0" fontId="11" fillId="3" borderId="54" xfId="0" applyFont="1" applyFill="1" applyBorder="1" applyAlignment="1">
      <alignment horizontal="left" wrapText="1"/>
    </xf>
    <xf numFmtId="0" fontId="17" fillId="3" borderId="43" xfId="0" applyFont="1" applyFill="1" applyBorder="1" applyAlignment="1">
      <alignment horizontal="left"/>
    </xf>
    <xf numFmtId="0" fontId="17" fillId="3" borderId="41" xfId="0" applyFont="1" applyFill="1" applyBorder="1" applyAlignment="1">
      <alignment horizontal="left"/>
    </xf>
    <xf numFmtId="0" fontId="17" fillId="3" borderId="42" xfId="0" applyFont="1" applyFill="1" applyBorder="1" applyAlignment="1">
      <alignment horizontal="left"/>
    </xf>
    <xf numFmtId="0" fontId="17" fillId="3" borderId="91" xfId="0" quotePrefix="1" applyFont="1" applyFill="1" applyBorder="1" applyAlignment="1">
      <alignment horizontal="left" wrapText="1"/>
    </xf>
    <xf numFmtId="0" fontId="17" fillId="3" borderId="92" xfId="0" quotePrefix="1" applyFont="1" applyFill="1" applyBorder="1" applyAlignment="1">
      <alignment horizontal="left" wrapText="1"/>
    </xf>
    <xf numFmtId="0" fontId="17" fillId="3" borderId="93" xfId="0" quotePrefix="1" applyFont="1" applyFill="1" applyBorder="1" applyAlignment="1">
      <alignment horizontal="left" wrapText="1"/>
    </xf>
    <xf numFmtId="0" fontId="20" fillId="3" borderId="81" xfId="0" applyFont="1" applyFill="1" applyBorder="1" applyAlignment="1">
      <alignment horizontal="left"/>
    </xf>
    <xf numFmtId="0" fontId="20" fillId="3" borderId="67" xfId="0" applyFont="1" applyFill="1" applyBorder="1" applyAlignment="1">
      <alignment horizontal="left"/>
    </xf>
    <xf numFmtId="0" fontId="15" fillId="0" borderId="73" xfId="0" applyFont="1" applyBorder="1" applyAlignment="1"/>
    <xf numFmtId="0" fontId="15" fillId="0" borderId="53" xfId="0" applyFont="1" applyBorder="1" applyAlignment="1"/>
    <xf numFmtId="0" fontId="15" fillId="0" borderId="53" xfId="0" applyFont="1" applyFill="1" applyBorder="1" applyAlignment="1">
      <alignment wrapText="1"/>
    </xf>
    <xf numFmtId="0" fontId="15" fillId="0" borderId="56" xfId="0" applyFont="1" applyFill="1" applyBorder="1" applyAlignment="1">
      <alignment wrapText="1"/>
    </xf>
    <xf numFmtId="0" fontId="35" fillId="0" borderId="18" xfId="0" applyFont="1" applyBorder="1" applyAlignment="1">
      <alignment horizontal="center" vertical="center" readingOrder="2"/>
    </xf>
    <xf numFmtId="0" fontId="35" fillId="0" borderId="19" xfId="0" applyFont="1" applyBorder="1" applyAlignment="1">
      <alignment horizontal="center" vertical="center" readingOrder="2"/>
    </xf>
    <xf numFmtId="0" fontId="35" fillId="0" borderId="20" xfId="0" applyFont="1" applyBorder="1" applyAlignment="1">
      <alignment horizontal="center" vertical="center" readingOrder="2"/>
    </xf>
    <xf numFmtId="0" fontId="11" fillId="0" borderId="53" xfId="0" applyFont="1" applyBorder="1" applyAlignment="1">
      <alignment horizontal="left" wrapText="1"/>
    </xf>
    <xf numFmtId="0" fontId="11" fillId="0" borderId="54" xfId="0" applyFont="1" applyBorder="1" applyAlignment="1">
      <alignment horizontal="left" wrapText="1"/>
    </xf>
    <xf numFmtId="3" fontId="19" fillId="2" borderId="38" xfId="0" applyNumberFormat="1" applyFont="1" applyFill="1" applyBorder="1" applyAlignment="1">
      <alignment horizontal="center" vertical="center"/>
    </xf>
    <xf numFmtId="0" fontId="11" fillId="3" borderId="53" xfId="0" applyFont="1" applyFill="1" applyBorder="1" applyAlignment="1">
      <alignment wrapText="1"/>
    </xf>
    <xf numFmtId="0" fontId="11" fillId="3" borderId="54" xfId="0" applyFont="1" applyFill="1" applyBorder="1" applyAlignment="1">
      <alignment wrapText="1"/>
    </xf>
    <xf numFmtId="0" fontId="11" fillId="0" borderId="53" xfId="0" applyFont="1" applyBorder="1" applyAlignment="1"/>
    <xf numFmtId="0" fontId="11" fillId="0" borderId="54" xfId="0" applyFont="1" applyBorder="1" applyAlignment="1"/>
    <xf numFmtId="0" fontId="19" fillId="3" borderId="52" xfId="0" quotePrefix="1" applyFont="1" applyFill="1" applyBorder="1" applyAlignment="1">
      <alignment horizontal="left" wrapText="1"/>
    </xf>
    <xf numFmtId="0" fontId="19" fillId="3" borderId="53" xfId="0" quotePrefix="1" applyFont="1" applyFill="1" applyBorder="1" applyAlignment="1">
      <alignment horizontal="left" wrapText="1"/>
    </xf>
    <xf numFmtId="0" fontId="19" fillId="3" borderId="54" xfId="0" quotePrefix="1" applyFont="1" applyFill="1" applyBorder="1" applyAlignment="1">
      <alignment horizontal="left" wrapText="1"/>
    </xf>
    <xf numFmtId="0" fontId="0" fillId="0" borderId="0" xfId="0" applyAlignment="1">
      <alignment horizontal="center"/>
    </xf>
    <xf numFmtId="0" fontId="20" fillId="3" borderId="52" xfId="0" quotePrefix="1" applyFont="1" applyFill="1" applyBorder="1" applyAlignment="1">
      <alignment horizontal="left" vertical="top" wrapText="1"/>
    </xf>
    <xf numFmtId="0" fontId="20" fillId="3" borderId="52" xfId="0" quotePrefix="1" applyFont="1" applyFill="1" applyBorder="1" applyAlignment="1">
      <alignment horizontal="left" wrapText="1"/>
    </xf>
    <xf numFmtId="0" fontId="11" fillId="3" borderId="53" xfId="0" applyFont="1" applyFill="1" applyBorder="1" applyAlignment="1">
      <alignment horizontal="left"/>
    </xf>
    <xf numFmtId="0" fontId="11" fillId="3" borderId="54" xfId="0" applyFont="1" applyFill="1" applyBorder="1" applyAlignment="1">
      <alignment horizontal="left"/>
    </xf>
    <xf numFmtId="0" fontId="17" fillId="3" borderId="52" xfId="0" applyFont="1" applyFill="1" applyBorder="1" applyAlignment="1">
      <alignment horizontal="center" vertical="top"/>
    </xf>
    <xf numFmtId="0" fontId="17" fillId="3" borderId="53" xfId="0" applyFont="1" applyFill="1" applyBorder="1" applyAlignment="1">
      <alignment horizontal="center" vertical="top"/>
    </xf>
    <xf numFmtId="0" fontId="17" fillId="3" borderId="54" xfId="0" applyFont="1" applyFill="1" applyBorder="1" applyAlignment="1">
      <alignment horizontal="center" vertical="top"/>
    </xf>
    <xf numFmtId="0" fontId="20" fillId="3" borderId="53" xfId="0" applyFont="1" applyFill="1" applyBorder="1" applyAlignment="1">
      <alignment horizontal="left" vertical="top"/>
    </xf>
    <xf numFmtId="0" fontId="20" fillId="3" borderId="54" xfId="0" applyFont="1" applyFill="1" applyBorder="1" applyAlignment="1">
      <alignment horizontal="left" vertical="top"/>
    </xf>
  </cellXfs>
  <cellStyles count="13">
    <cellStyle name="Comma" xfId="1" builtinId="3"/>
    <cellStyle name="Comma [0] 2 2" xfId="11"/>
    <cellStyle name="Comma [0] 5" xfId="6"/>
    <cellStyle name="Normal" xfId="0" builtinId="0"/>
    <cellStyle name="Normal 2 2 2" xfId="4"/>
    <cellStyle name="Normal 2 3" xfId="9"/>
    <cellStyle name="Normal 2 6" xfId="12"/>
    <cellStyle name="Normal 3" xfId="3"/>
    <cellStyle name="Normal 4 2" xfId="7"/>
    <cellStyle name="Normal_apbd_08" xfId="5"/>
    <cellStyle name="Normal_BLANGKO - BENAR" xfId="2"/>
    <cellStyle name="Normal_HARGA_2008" xfId="10"/>
    <cellStyle name="Normal_RASK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21.jpeg"/><Relationship Id="rId11" Type="http://schemas.openxmlformats.org/officeDocument/2006/relationships/image" Target="../media/image25.jpeg"/><Relationship Id="rId5" Type="http://schemas.openxmlformats.org/officeDocument/2006/relationships/image" Target="../media/image20.jpeg"/><Relationship Id="rId10" Type="http://schemas.openxmlformats.org/officeDocument/2006/relationships/image" Target="../media/image10.jpeg"/><Relationship Id="rId4" Type="http://schemas.openxmlformats.org/officeDocument/2006/relationships/image" Target="../media/image19.jpeg"/><Relationship Id="rId9" Type="http://schemas.openxmlformats.org/officeDocument/2006/relationships/image" Target="../media/image2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112</xdr:row>
      <xdr:rowOff>495300</xdr:rowOff>
    </xdr:from>
    <xdr:to>
      <xdr:col>14</xdr:col>
      <xdr:colOff>38100</xdr:colOff>
      <xdr:row>112</xdr:row>
      <xdr:rowOff>504825</xdr:rowOff>
    </xdr:to>
    <xdr:pic>
      <xdr:nvPicPr>
        <xdr:cNvPr id="2" name="Picture 70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51612400"/>
          <a:ext cx="85629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112</xdr:row>
      <xdr:rowOff>628650</xdr:rowOff>
    </xdr:from>
    <xdr:to>
      <xdr:col>14</xdr:col>
      <xdr:colOff>38100</xdr:colOff>
      <xdr:row>112</xdr:row>
      <xdr:rowOff>638175</xdr:rowOff>
    </xdr:to>
    <xdr:pic>
      <xdr:nvPicPr>
        <xdr:cNvPr id="3" name="Picture 70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51745750"/>
          <a:ext cx="85629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285750</xdr:colOff>
      <xdr:row>1</xdr:row>
      <xdr:rowOff>66675</xdr:rowOff>
    </xdr:from>
    <xdr:to>
      <xdr:col>16</xdr:col>
      <xdr:colOff>857250</xdr:colOff>
      <xdr:row>5</xdr:row>
      <xdr:rowOff>57150</xdr:rowOff>
    </xdr:to>
    <xdr:sp macro="" textlink="">
      <xdr:nvSpPr>
        <xdr:cNvPr id="4" name="Text Box 12"/>
        <xdr:cNvSpPr txBox="1">
          <a:spLocks noChangeArrowheads="1"/>
        </xdr:cNvSpPr>
      </xdr:nvSpPr>
      <xdr:spPr bwMode="auto">
        <a:xfrm>
          <a:off x="4419600" y="228600"/>
          <a:ext cx="1485900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endParaRPr lang="en-US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38101</xdr:colOff>
      <xdr:row>0</xdr:row>
      <xdr:rowOff>19050</xdr:rowOff>
    </xdr:from>
    <xdr:to>
      <xdr:col>7</xdr:col>
      <xdr:colOff>104775</xdr:colOff>
      <xdr:row>5</xdr:row>
      <xdr:rowOff>152400</xdr:rowOff>
    </xdr:to>
    <xdr:pic>
      <xdr:nvPicPr>
        <xdr:cNvPr id="5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101" y="19050"/>
          <a:ext cx="1019174" cy="952500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285750</xdr:colOff>
      <xdr:row>1</xdr:row>
      <xdr:rowOff>66675</xdr:rowOff>
    </xdr:from>
    <xdr:to>
      <xdr:col>16</xdr:col>
      <xdr:colOff>857250</xdr:colOff>
      <xdr:row>5</xdr:row>
      <xdr:rowOff>57150</xdr:rowOff>
    </xdr:to>
    <xdr:sp macro="" textlink="">
      <xdr:nvSpPr>
        <xdr:cNvPr id="34" name="Text Box 12"/>
        <xdr:cNvSpPr txBox="1">
          <a:spLocks noChangeArrowheads="1"/>
        </xdr:cNvSpPr>
      </xdr:nvSpPr>
      <xdr:spPr bwMode="auto">
        <a:xfrm>
          <a:off x="4333875" y="308933850"/>
          <a:ext cx="1533525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9524</xdr:colOff>
      <xdr:row>0</xdr:row>
      <xdr:rowOff>19050</xdr:rowOff>
    </xdr:from>
    <xdr:to>
      <xdr:col>7</xdr:col>
      <xdr:colOff>95249</xdr:colOff>
      <xdr:row>5</xdr:row>
      <xdr:rowOff>142875</xdr:rowOff>
    </xdr:to>
    <xdr:pic>
      <xdr:nvPicPr>
        <xdr:cNvPr id="35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4" y="308724300"/>
          <a:ext cx="1038225" cy="942975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285750</xdr:colOff>
      <xdr:row>1</xdr:row>
      <xdr:rowOff>66675</xdr:rowOff>
    </xdr:from>
    <xdr:to>
      <xdr:col>16</xdr:col>
      <xdr:colOff>857250</xdr:colOff>
      <xdr:row>5</xdr:row>
      <xdr:rowOff>57150</xdr:rowOff>
    </xdr:to>
    <xdr:sp macro="" textlink="">
      <xdr:nvSpPr>
        <xdr:cNvPr id="2" name="Text Box 12"/>
        <xdr:cNvSpPr txBox="1">
          <a:spLocks noChangeArrowheads="1"/>
        </xdr:cNvSpPr>
      </xdr:nvSpPr>
      <xdr:spPr bwMode="auto">
        <a:xfrm>
          <a:off x="5057775" y="228600"/>
          <a:ext cx="1409700" cy="733425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19051</xdr:colOff>
      <xdr:row>0</xdr:row>
      <xdr:rowOff>85725</xdr:rowOff>
    </xdr:from>
    <xdr:to>
      <xdr:col>7</xdr:col>
      <xdr:colOff>76201</xdr:colOff>
      <xdr:row>5</xdr:row>
      <xdr:rowOff>85725</xdr:rowOff>
    </xdr:to>
    <xdr:pic>
      <xdr:nvPicPr>
        <xdr:cNvPr id="3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85725"/>
          <a:ext cx="1009650" cy="904875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285750</xdr:colOff>
      <xdr:row>1</xdr:row>
      <xdr:rowOff>66675</xdr:rowOff>
    </xdr:from>
    <xdr:to>
      <xdr:col>16</xdr:col>
      <xdr:colOff>857250</xdr:colOff>
      <xdr:row>5</xdr:row>
      <xdr:rowOff>57150</xdr:rowOff>
    </xdr:to>
    <xdr:sp macro="" textlink="">
      <xdr:nvSpPr>
        <xdr:cNvPr id="2" name="Text Box 12"/>
        <xdr:cNvSpPr txBox="1">
          <a:spLocks noChangeArrowheads="1"/>
        </xdr:cNvSpPr>
      </xdr:nvSpPr>
      <xdr:spPr bwMode="auto">
        <a:xfrm>
          <a:off x="5057775" y="228600"/>
          <a:ext cx="1409700" cy="733425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endParaRPr lang="en-US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38101</xdr:colOff>
      <xdr:row>0</xdr:row>
      <xdr:rowOff>19050</xdr:rowOff>
    </xdr:from>
    <xdr:to>
      <xdr:col>7</xdr:col>
      <xdr:colOff>104775</xdr:colOff>
      <xdr:row>5</xdr:row>
      <xdr:rowOff>152400</xdr:rowOff>
    </xdr:to>
    <xdr:pic>
      <xdr:nvPicPr>
        <xdr:cNvPr id="3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101" y="19050"/>
          <a:ext cx="1019174" cy="952500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98</xdr:row>
      <xdr:rowOff>66675</xdr:rowOff>
    </xdr:from>
    <xdr:to>
      <xdr:col>16</xdr:col>
      <xdr:colOff>857250</xdr:colOff>
      <xdr:row>102</xdr:row>
      <xdr:rowOff>57150</xdr:rowOff>
    </xdr:to>
    <xdr:sp macro="" textlink="">
      <xdr:nvSpPr>
        <xdr:cNvPr id="4" name="Text Box 12"/>
        <xdr:cNvSpPr txBox="1">
          <a:spLocks noChangeArrowheads="1"/>
        </xdr:cNvSpPr>
      </xdr:nvSpPr>
      <xdr:spPr bwMode="auto">
        <a:xfrm>
          <a:off x="5057775" y="228600"/>
          <a:ext cx="1685925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19051</xdr:colOff>
      <xdr:row>97</xdr:row>
      <xdr:rowOff>28576</xdr:rowOff>
    </xdr:from>
    <xdr:to>
      <xdr:col>7</xdr:col>
      <xdr:colOff>76200</xdr:colOff>
      <xdr:row>102</xdr:row>
      <xdr:rowOff>142875</xdr:rowOff>
    </xdr:to>
    <xdr:pic>
      <xdr:nvPicPr>
        <xdr:cNvPr id="5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1" y="20412076"/>
          <a:ext cx="1009649" cy="1038224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204</xdr:row>
      <xdr:rowOff>66675</xdr:rowOff>
    </xdr:from>
    <xdr:to>
      <xdr:col>16</xdr:col>
      <xdr:colOff>857250</xdr:colOff>
      <xdr:row>208</xdr:row>
      <xdr:rowOff>57150</xdr:rowOff>
    </xdr:to>
    <xdr:sp macro="" textlink="">
      <xdr:nvSpPr>
        <xdr:cNvPr id="6" name="Text Box 12"/>
        <xdr:cNvSpPr txBox="1">
          <a:spLocks noChangeArrowheads="1"/>
        </xdr:cNvSpPr>
      </xdr:nvSpPr>
      <xdr:spPr bwMode="auto">
        <a:xfrm>
          <a:off x="5057775" y="228600"/>
          <a:ext cx="1685925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19050</xdr:colOff>
      <xdr:row>203</xdr:row>
      <xdr:rowOff>47625</xdr:rowOff>
    </xdr:from>
    <xdr:to>
      <xdr:col>7</xdr:col>
      <xdr:colOff>114299</xdr:colOff>
      <xdr:row>208</xdr:row>
      <xdr:rowOff>133349</xdr:rowOff>
    </xdr:to>
    <xdr:pic>
      <xdr:nvPicPr>
        <xdr:cNvPr id="7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0" y="40424100"/>
          <a:ext cx="1047749" cy="1047749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316</xdr:row>
      <xdr:rowOff>66675</xdr:rowOff>
    </xdr:from>
    <xdr:to>
      <xdr:col>16</xdr:col>
      <xdr:colOff>857250</xdr:colOff>
      <xdr:row>320</xdr:row>
      <xdr:rowOff>57150</xdr:rowOff>
    </xdr:to>
    <xdr:sp macro="" textlink="">
      <xdr:nvSpPr>
        <xdr:cNvPr id="8" name="Text Box 12"/>
        <xdr:cNvSpPr txBox="1">
          <a:spLocks noChangeArrowheads="1"/>
        </xdr:cNvSpPr>
      </xdr:nvSpPr>
      <xdr:spPr bwMode="auto">
        <a:xfrm>
          <a:off x="5057775" y="228600"/>
          <a:ext cx="1685925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19051</xdr:colOff>
      <xdr:row>315</xdr:row>
      <xdr:rowOff>38100</xdr:rowOff>
    </xdr:from>
    <xdr:to>
      <xdr:col>7</xdr:col>
      <xdr:colOff>104775</xdr:colOff>
      <xdr:row>320</xdr:row>
      <xdr:rowOff>142875</xdr:rowOff>
    </xdr:to>
    <xdr:pic>
      <xdr:nvPicPr>
        <xdr:cNvPr id="9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1" y="60617100"/>
          <a:ext cx="1038224" cy="1076325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422</xdr:row>
      <xdr:rowOff>66675</xdr:rowOff>
    </xdr:from>
    <xdr:to>
      <xdr:col>16</xdr:col>
      <xdr:colOff>857250</xdr:colOff>
      <xdr:row>426</xdr:row>
      <xdr:rowOff>57150</xdr:rowOff>
    </xdr:to>
    <xdr:sp macro="" textlink="">
      <xdr:nvSpPr>
        <xdr:cNvPr id="10" name="Text Box 12"/>
        <xdr:cNvSpPr txBox="1">
          <a:spLocks noChangeArrowheads="1"/>
        </xdr:cNvSpPr>
      </xdr:nvSpPr>
      <xdr:spPr bwMode="auto">
        <a:xfrm>
          <a:off x="5057775" y="34413825"/>
          <a:ext cx="1685925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19050</xdr:colOff>
      <xdr:row>421</xdr:row>
      <xdr:rowOff>28575</xdr:rowOff>
    </xdr:from>
    <xdr:to>
      <xdr:col>7</xdr:col>
      <xdr:colOff>95249</xdr:colOff>
      <xdr:row>426</xdr:row>
      <xdr:rowOff>142875</xdr:rowOff>
    </xdr:to>
    <xdr:pic>
      <xdr:nvPicPr>
        <xdr:cNvPr id="11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0" y="80886300"/>
          <a:ext cx="1028699" cy="1057275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477</xdr:row>
      <xdr:rowOff>66675</xdr:rowOff>
    </xdr:from>
    <xdr:to>
      <xdr:col>16</xdr:col>
      <xdr:colOff>857250</xdr:colOff>
      <xdr:row>481</xdr:row>
      <xdr:rowOff>57150</xdr:rowOff>
    </xdr:to>
    <xdr:sp macro="" textlink="">
      <xdr:nvSpPr>
        <xdr:cNvPr id="12" name="Text Box 12"/>
        <xdr:cNvSpPr txBox="1">
          <a:spLocks noChangeArrowheads="1"/>
        </xdr:cNvSpPr>
      </xdr:nvSpPr>
      <xdr:spPr bwMode="auto">
        <a:xfrm>
          <a:off x="5162550" y="228600"/>
          <a:ext cx="1685925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19051</xdr:colOff>
      <xdr:row>476</xdr:row>
      <xdr:rowOff>38101</xdr:rowOff>
    </xdr:from>
    <xdr:to>
      <xdr:col>7</xdr:col>
      <xdr:colOff>104775</xdr:colOff>
      <xdr:row>481</xdr:row>
      <xdr:rowOff>142875</xdr:rowOff>
    </xdr:to>
    <xdr:pic>
      <xdr:nvPicPr>
        <xdr:cNvPr id="13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1" y="91059001"/>
          <a:ext cx="1038224" cy="1057274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585</xdr:row>
      <xdr:rowOff>66675</xdr:rowOff>
    </xdr:from>
    <xdr:to>
      <xdr:col>16</xdr:col>
      <xdr:colOff>857250</xdr:colOff>
      <xdr:row>589</xdr:row>
      <xdr:rowOff>57150</xdr:rowOff>
    </xdr:to>
    <xdr:sp macro="" textlink="">
      <xdr:nvSpPr>
        <xdr:cNvPr id="14" name="Text Box 12"/>
        <xdr:cNvSpPr txBox="1">
          <a:spLocks noChangeArrowheads="1"/>
        </xdr:cNvSpPr>
      </xdr:nvSpPr>
      <xdr:spPr bwMode="auto">
        <a:xfrm>
          <a:off x="5162550" y="11296650"/>
          <a:ext cx="1685925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19050</xdr:colOff>
      <xdr:row>584</xdr:row>
      <xdr:rowOff>9526</xdr:rowOff>
    </xdr:from>
    <xdr:to>
      <xdr:col>7</xdr:col>
      <xdr:colOff>114299</xdr:colOff>
      <xdr:row>589</xdr:row>
      <xdr:rowOff>152400</xdr:rowOff>
    </xdr:to>
    <xdr:pic>
      <xdr:nvPicPr>
        <xdr:cNvPr id="15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0" y="111261526"/>
          <a:ext cx="1047749" cy="1133474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689</xdr:row>
      <xdr:rowOff>66675</xdr:rowOff>
    </xdr:from>
    <xdr:to>
      <xdr:col>16</xdr:col>
      <xdr:colOff>857250</xdr:colOff>
      <xdr:row>693</xdr:row>
      <xdr:rowOff>57150</xdr:rowOff>
    </xdr:to>
    <xdr:sp macro="" textlink="">
      <xdr:nvSpPr>
        <xdr:cNvPr id="16" name="Text Box 12"/>
        <xdr:cNvSpPr txBox="1">
          <a:spLocks noChangeArrowheads="1"/>
        </xdr:cNvSpPr>
      </xdr:nvSpPr>
      <xdr:spPr bwMode="auto">
        <a:xfrm>
          <a:off x="5057775" y="228600"/>
          <a:ext cx="1685925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19050</xdr:colOff>
      <xdr:row>688</xdr:row>
      <xdr:rowOff>28576</xdr:rowOff>
    </xdr:from>
    <xdr:to>
      <xdr:col>7</xdr:col>
      <xdr:colOff>114299</xdr:colOff>
      <xdr:row>693</xdr:row>
      <xdr:rowOff>152400</xdr:rowOff>
    </xdr:to>
    <xdr:pic>
      <xdr:nvPicPr>
        <xdr:cNvPr id="17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0" y="131473576"/>
          <a:ext cx="1047749" cy="1076324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802</xdr:row>
      <xdr:rowOff>66675</xdr:rowOff>
    </xdr:from>
    <xdr:to>
      <xdr:col>16</xdr:col>
      <xdr:colOff>857250</xdr:colOff>
      <xdr:row>806</xdr:row>
      <xdr:rowOff>57150</xdr:rowOff>
    </xdr:to>
    <xdr:sp macro="" textlink="">
      <xdr:nvSpPr>
        <xdr:cNvPr id="20" name="Text Box 12"/>
        <xdr:cNvSpPr txBox="1">
          <a:spLocks noChangeArrowheads="1"/>
        </xdr:cNvSpPr>
      </xdr:nvSpPr>
      <xdr:spPr bwMode="auto">
        <a:xfrm>
          <a:off x="4429125" y="78066900"/>
          <a:ext cx="1485900" cy="81915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19051</xdr:colOff>
      <xdr:row>801</xdr:row>
      <xdr:rowOff>38100</xdr:rowOff>
    </xdr:from>
    <xdr:to>
      <xdr:col>7</xdr:col>
      <xdr:colOff>104775</xdr:colOff>
      <xdr:row>806</xdr:row>
      <xdr:rowOff>142875</xdr:rowOff>
    </xdr:to>
    <xdr:pic>
      <xdr:nvPicPr>
        <xdr:cNvPr id="21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1" y="151838025"/>
          <a:ext cx="1038224" cy="923925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858</xdr:row>
      <xdr:rowOff>66675</xdr:rowOff>
    </xdr:from>
    <xdr:to>
      <xdr:col>16</xdr:col>
      <xdr:colOff>857250</xdr:colOff>
      <xdr:row>862</xdr:row>
      <xdr:rowOff>57150</xdr:rowOff>
    </xdr:to>
    <xdr:sp macro="" textlink="">
      <xdr:nvSpPr>
        <xdr:cNvPr id="22" name="Text Box 12"/>
        <xdr:cNvSpPr txBox="1">
          <a:spLocks noChangeArrowheads="1"/>
        </xdr:cNvSpPr>
      </xdr:nvSpPr>
      <xdr:spPr bwMode="auto">
        <a:xfrm>
          <a:off x="4429125" y="102898575"/>
          <a:ext cx="1485900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19051</xdr:colOff>
      <xdr:row>857</xdr:row>
      <xdr:rowOff>19050</xdr:rowOff>
    </xdr:from>
    <xdr:to>
      <xdr:col>7</xdr:col>
      <xdr:colOff>104775</xdr:colOff>
      <xdr:row>862</xdr:row>
      <xdr:rowOff>142875</xdr:rowOff>
    </xdr:to>
    <xdr:pic>
      <xdr:nvPicPr>
        <xdr:cNvPr id="23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1" y="162201225"/>
          <a:ext cx="1038224" cy="942975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285750</xdr:colOff>
      <xdr:row>1</xdr:row>
      <xdr:rowOff>66675</xdr:rowOff>
    </xdr:from>
    <xdr:to>
      <xdr:col>16</xdr:col>
      <xdr:colOff>857250</xdr:colOff>
      <xdr:row>5</xdr:row>
      <xdr:rowOff>57150</xdr:rowOff>
    </xdr:to>
    <xdr:sp macro="" textlink="">
      <xdr:nvSpPr>
        <xdr:cNvPr id="2" name="Text Box 12"/>
        <xdr:cNvSpPr txBox="1">
          <a:spLocks noChangeArrowheads="1"/>
        </xdr:cNvSpPr>
      </xdr:nvSpPr>
      <xdr:spPr bwMode="auto">
        <a:xfrm>
          <a:off x="5057775" y="228600"/>
          <a:ext cx="1409700" cy="733425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19051</xdr:colOff>
      <xdr:row>0</xdr:row>
      <xdr:rowOff>19050</xdr:rowOff>
    </xdr:from>
    <xdr:to>
      <xdr:col>7</xdr:col>
      <xdr:colOff>104775</xdr:colOff>
      <xdr:row>5</xdr:row>
      <xdr:rowOff>152400</xdr:rowOff>
    </xdr:to>
    <xdr:pic>
      <xdr:nvPicPr>
        <xdr:cNvPr id="3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1" y="19050"/>
          <a:ext cx="1038224" cy="952500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107</xdr:row>
      <xdr:rowOff>66675</xdr:rowOff>
    </xdr:from>
    <xdr:to>
      <xdr:col>16</xdr:col>
      <xdr:colOff>857250</xdr:colOff>
      <xdr:row>111</xdr:row>
      <xdr:rowOff>57150</xdr:rowOff>
    </xdr:to>
    <xdr:sp macro="" textlink="">
      <xdr:nvSpPr>
        <xdr:cNvPr id="4" name="Text Box 12"/>
        <xdr:cNvSpPr txBox="1">
          <a:spLocks noChangeArrowheads="1"/>
        </xdr:cNvSpPr>
      </xdr:nvSpPr>
      <xdr:spPr bwMode="auto">
        <a:xfrm>
          <a:off x="5057775" y="228600"/>
          <a:ext cx="1409700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19050</xdr:colOff>
      <xdr:row>106</xdr:row>
      <xdr:rowOff>28576</xdr:rowOff>
    </xdr:from>
    <xdr:to>
      <xdr:col>7</xdr:col>
      <xdr:colOff>95249</xdr:colOff>
      <xdr:row>111</xdr:row>
      <xdr:rowOff>142876</xdr:rowOff>
    </xdr:to>
    <xdr:pic>
      <xdr:nvPicPr>
        <xdr:cNvPr id="5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0" y="20612101"/>
          <a:ext cx="1028699" cy="933450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216</xdr:row>
      <xdr:rowOff>66675</xdr:rowOff>
    </xdr:from>
    <xdr:to>
      <xdr:col>16</xdr:col>
      <xdr:colOff>857250</xdr:colOff>
      <xdr:row>220</xdr:row>
      <xdr:rowOff>57150</xdr:rowOff>
    </xdr:to>
    <xdr:sp macro="" textlink="">
      <xdr:nvSpPr>
        <xdr:cNvPr id="6" name="Text Box 12"/>
        <xdr:cNvSpPr txBox="1">
          <a:spLocks noChangeArrowheads="1"/>
        </xdr:cNvSpPr>
      </xdr:nvSpPr>
      <xdr:spPr bwMode="auto">
        <a:xfrm>
          <a:off x="5057775" y="11791950"/>
          <a:ext cx="1409700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19051</xdr:colOff>
      <xdr:row>215</xdr:row>
      <xdr:rowOff>28575</xdr:rowOff>
    </xdr:from>
    <xdr:to>
      <xdr:col>7</xdr:col>
      <xdr:colOff>76200</xdr:colOff>
      <xdr:row>220</xdr:row>
      <xdr:rowOff>171449</xdr:rowOff>
    </xdr:to>
    <xdr:pic>
      <xdr:nvPicPr>
        <xdr:cNvPr id="7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1" y="41205150"/>
          <a:ext cx="1009649" cy="1104899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323</xdr:row>
      <xdr:rowOff>66675</xdr:rowOff>
    </xdr:from>
    <xdr:to>
      <xdr:col>16</xdr:col>
      <xdr:colOff>857250</xdr:colOff>
      <xdr:row>327</xdr:row>
      <xdr:rowOff>57150</xdr:rowOff>
    </xdr:to>
    <xdr:sp macro="" textlink="">
      <xdr:nvSpPr>
        <xdr:cNvPr id="8" name="Text Box 12"/>
        <xdr:cNvSpPr txBox="1">
          <a:spLocks noChangeArrowheads="1"/>
        </xdr:cNvSpPr>
      </xdr:nvSpPr>
      <xdr:spPr bwMode="auto">
        <a:xfrm>
          <a:off x="5057775" y="23917275"/>
          <a:ext cx="1409700" cy="7620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19051</xdr:colOff>
      <xdr:row>322</xdr:row>
      <xdr:rowOff>38100</xdr:rowOff>
    </xdr:from>
    <xdr:to>
      <xdr:col>7</xdr:col>
      <xdr:colOff>85725</xdr:colOff>
      <xdr:row>327</xdr:row>
      <xdr:rowOff>152400</xdr:rowOff>
    </xdr:to>
    <xdr:pic>
      <xdr:nvPicPr>
        <xdr:cNvPr id="9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1" y="61883925"/>
          <a:ext cx="1019174" cy="933450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439</xdr:row>
      <xdr:rowOff>66675</xdr:rowOff>
    </xdr:from>
    <xdr:to>
      <xdr:col>16</xdr:col>
      <xdr:colOff>857250</xdr:colOff>
      <xdr:row>443</xdr:row>
      <xdr:rowOff>57150</xdr:rowOff>
    </xdr:to>
    <xdr:sp macro="" textlink="">
      <xdr:nvSpPr>
        <xdr:cNvPr id="10" name="Text Box 12"/>
        <xdr:cNvSpPr txBox="1">
          <a:spLocks noChangeArrowheads="1"/>
        </xdr:cNvSpPr>
      </xdr:nvSpPr>
      <xdr:spPr bwMode="auto">
        <a:xfrm>
          <a:off x="4476750" y="62188725"/>
          <a:ext cx="1409700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19050</xdr:colOff>
      <xdr:row>438</xdr:row>
      <xdr:rowOff>47625</xdr:rowOff>
    </xdr:from>
    <xdr:to>
      <xdr:col>7</xdr:col>
      <xdr:colOff>114299</xdr:colOff>
      <xdr:row>443</xdr:row>
      <xdr:rowOff>142874</xdr:rowOff>
    </xdr:to>
    <xdr:pic>
      <xdr:nvPicPr>
        <xdr:cNvPr id="11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0" y="82715100"/>
          <a:ext cx="1047749" cy="914399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579</xdr:row>
      <xdr:rowOff>66675</xdr:rowOff>
    </xdr:from>
    <xdr:to>
      <xdr:col>16</xdr:col>
      <xdr:colOff>857250</xdr:colOff>
      <xdr:row>583</xdr:row>
      <xdr:rowOff>57150</xdr:rowOff>
    </xdr:to>
    <xdr:sp macro="" textlink="">
      <xdr:nvSpPr>
        <xdr:cNvPr id="14" name="Text Box 12"/>
        <xdr:cNvSpPr txBox="1">
          <a:spLocks noChangeArrowheads="1"/>
        </xdr:cNvSpPr>
      </xdr:nvSpPr>
      <xdr:spPr bwMode="auto">
        <a:xfrm>
          <a:off x="4476750" y="76209525"/>
          <a:ext cx="1581150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19050</xdr:colOff>
      <xdr:row>578</xdr:row>
      <xdr:rowOff>28575</xdr:rowOff>
    </xdr:from>
    <xdr:to>
      <xdr:col>7</xdr:col>
      <xdr:colOff>95249</xdr:colOff>
      <xdr:row>583</xdr:row>
      <xdr:rowOff>142874</xdr:rowOff>
    </xdr:to>
    <xdr:pic>
      <xdr:nvPicPr>
        <xdr:cNvPr id="15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0" y="113909475"/>
          <a:ext cx="1028699" cy="933449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645</xdr:row>
      <xdr:rowOff>66675</xdr:rowOff>
    </xdr:from>
    <xdr:to>
      <xdr:col>16</xdr:col>
      <xdr:colOff>857250</xdr:colOff>
      <xdr:row>649</xdr:row>
      <xdr:rowOff>57150</xdr:rowOff>
    </xdr:to>
    <xdr:sp macro="" textlink="">
      <xdr:nvSpPr>
        <xdr:cNvPr id="16" name="Text Box 12"/>
        <xdr:cNvSpPr txBox="1">
          <a:spLocks noChangeArrowheads="1"/>
        </xdr:cNvSpPr>
      </xdr:nvSpPr>
      <xdr:spPr bwMode="auto">
        <a:xfrm>
          <a:off x="4286250" y="114109500"/>
          <a:ext cx="1581150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19050</xdr:colOff>
      <xdr:row>644</xdr:row>
      <xdr:rowOff>28575</xdr:rowOff>
    </xdr:from>
    <xdr:to>
      <xdr:col>7</xdr:col>
      <xdr:colOff>95249</xdr:colOff>
      <xdr:row>649</xdr:row>
      <xdr:rowOff>142874</xdr:rowOff>
    </xdr:to>
    <xdr:pic>
      <xdr:nvPicPr>
        <xdr:cNvPr id="17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0" y="113909475"/>
          <a:ext cx="1028699" cy="933449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722</xdr:row>
      <xdr:rowOff>66675</xdr:rowOff>
    </xdr:from>
    <xdr:to>
      <xdr:col>16</xdr:col>
      <xdr:colOff>857250</xdr:colOff>
      <xdr:row>726</xdr:row>
      <xdr:rowOff>57150</xdr:rowOff>
    </xdr:to>
    <xdr:sp macro="" textlink="">
      <xdr:nvSpPr>
        <xdr:cNvPr id="18" name="Text Box 12"/>
        <xdr:cNvSpPr txBox="1">
          <a:spLocks noChangeArrowheads="1"/>
        </xdr:cNvSpPr>
      </xdr:nvSpPr>
      <xdr:spPr bwMode="auto">
        <a:xfrm>
          <a:off x="4533900" y="126815850"/>
          <a:ext cx="1581150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19050</xdr:colOff>
      <xdr:row>721</xdr:row>
      <xdr:rowOff>28575</xdr:rowOff>
    </xdr:from>
    <xdr:to>
      <xdr:col>7</xdr:col>
      <xdr:colOff>95249</xdr:colOff>
      <xdr:row>726</xdr:row>
      <xdr:rowOff>142874</xdr:rowOff>
    </xdr:to>
    <xdr:pic>
      <xdr:nvPicPr>
        <xdr:cNvPr id="19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0" y="126615825"/>
          <a:ext cx="1028699" cy="933449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800</xdr:row>
      <xdr:rowOff>66675</xdr:rowOff>
    </xdr:from>
    <xdr:to>
      <xdr:col>16</xdr:col>
      <xdr:colOff>857250</xdr:colOff>
      <xdr:row>804</xdr:row>
      <xdr:rowOff>57150</xdr:rowOff>
    </xdr:to>
    <xdr:sp macro="" textlink="">
      <xdr:nvSpPr>
        <xdr:cNvPr id="20" name="Text Box 12"/>
        <xdr:cNvSpPr txBox="1">
          <a:spLocks noChangeArrowheads="1"/>
        </xdr:cNvSpPr>
      </xdr:nvSpPr>
      <xdr:spPr bwMode="auto">
        <a:xfrm>
          <a:off x="4533900" y="141703425"/>
          <a:ext cx="1581150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19050</xdr:colOff>
      <xdr:row>799</xdr:row>
      <xdr:rowOff>28575</xdr:rowOff>
    </xdr:from>
    <xdr:to>
      <xdr:col>7</xdr:col>
      <xdr:colOff>95249</xdr:colOff>
      <xdr:row>804</xdr:row>
      <xdr:rowOff>142874</xdr:rowOff>
    </xdr:to>
    <xdr:pic>
      <xdr:nvPicPr>
        <xdr:cNvPr id="21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0" y="141503400"/>
          <a:ext cx="1028699" cy="933449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285750</xdr:colOff>
      <xdr:row>1</xdr:row>
      <xdr:rowOff>66675</xdr:rowOff>
    </xdr:from>
    <xdr:to>
      <xdr:col>16</xdr:col>
      <xdr:colOff>857250</xdr:colOff>
      <xdr:row>5</xdr:row>
      <xdr:rowOff>57150</xdr:rowOff>
    </xdr:to>
    <xdr:sp macro="" textlink="">
      <xdr:nvSpPr>
        <xdr:cNvPr id="2" name="Text Box 12"/>
        <xdr:cNvSpPr txBox="1">
          <a:spLocks noChangeArrowheads="1"/>
        </xdr:cNvSpPr>
      </xdr:nvSpPr>
      <xdr:spPr bwMode="auto">
        <a:xfrm>
          <a:off x="5057775" y="228600"/>
          <a:ext cx="1685925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0</xdr:colOff>
      <xdr:row>0</xdr:row>
      <xdr:rowOff>142874</xdr:rowOff>
    </xdr:from>
    <xdr:to>
      <xdr:col>7</xdr:col>
      <xdr:colOff>66675</xdr:colOff>
      <xdr:row>4</xdr:row>
      <xdr:rowOff>152400</xdr:rowOff>
    </xdr:to>
    <xdr:pic>
      <xdr:nvPicPr>
        <xdr:cNvPr id="3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42874"/>
          <a:ext cx="1019175" cy="666751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108</xdr:row>
      <xdr:rowOff>66675</xdr:rowOff>
    </xdr:from>
    <xdr:to>
      <xdr:col>16</xdr:col>
      <xdr:colOff>857250</xdr:colOff>
      <xdr:row>112</xdr:row>
      <xdr:rowOff>57150</xdr:rowOff>
    </xdr:to>
    <xdr:sp macro="" textlink="">
      <xdr:nvSpPr>
        <xdr:cNvPr id="4" name="Text Box 12"/>
        <xdr:cNvSpPr txBox="1">
          <a:spLocks noChangeArrowheads="1"/>
        </xdr:cNvSpPr>
      </xdr:nvSpPr>
      <xdr:spPr bwMode="auto">
        <a:xfrm>
          <a:off x="5057775" y="228600"/>
          <a:ext cx="1685925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19051</xdr:colOff>
      <xdr:row>107</xdr:row>
      <xdr:rowOff>47625</xdr:rowOff>
    </xdr:from>
    <xdr:to>
      <xdr:col>7</xdr:col>
      <xdr:colOff>76201</xdr:colOff>
      <xdr:row>112</xdr:row>
      <xdr:rowOff>123824</xdr:rowOff>
    </xdr:to>
    <xdr:pic>
      <xdr:nvPicPr>
        <xdr:cNvPr id="5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1" y="20802600"/>
          <a:ext cx="1009650" cy="895349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217</xdr:row>
      <xdr:rowOff>66675</xdr:rowOff>
    </xdr:from>
    <xdr:to>
      <xdr:col>16</xdr:col>
      <xdr:colOff>857250</xdr:colOff>
      <xdr:row>221</xdr:row>
      <xdr:rowOff>57150</xdr:rowOff>
    </xdr:to>
    <xdr:sp macro="" textlink="">
      <xdr:nvSpPr>
        <xdr:cNvPr id="6" name="Text Box 12"/>
        <xdr:cNvSpPr txBox="1">
          <a:spLocks noChangeArrowheads="1"/>
        </xdr:cNvSpPr>
      </xdr:nvSpPr>
      <xdr:spPr bwMode="auto">
        <a:xfrm>
          <a:off x="5057775" y="228600"/>
          <a:ext cx="1685925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19051</xdr:colOff>
      <xdr:row>216</xdr:row>
      <xdr:rowOff>28576</xdr:rowOff>
    </xdr:from>
    <xdr:to>
      <xdr:col>7</xdr:col>
      <xdr:colOff>76201</xdr:colOff>
      <xdr:row>221</xdr:row>
      <xdr:rowOff>142875</xdr:rowOff>
    </xdr:to>
    <xdr:pic>
      <xdr:nvPicPr>
        <xdr:cNvPr id="7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1" y="41529001"/>
          <a:ext cx="1009650" cy="1076324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330</xdr:row>
      <xdr:rowOff>66675</xdr:rowOff>
    </xdr:from>
    <xdr:to>
      <xdr:col>16</xdr:col>
      <xdr:colOff>857250</xdr:colOff>
      <xdr:row>334</xdr:row>
      <xdr:rowOff>57150</xdr:rowOff>
    </xdr:to>
    <xdr:sp macro="" textlink="">
      <xdr:nvSpPr>
        <xdr:cNvPr id="8" name="Text Box 12"/>
        <xdr:cNvSpPr txBox="1">
          <a:spLocks noChangeArrowheads="1"/>
        </xdr:cNvSpPr>
      </xdr:nvSpPr>
      <xdr:spPr bwMode="auto">
        <a:xfrm>
          <a:off x="5057775" y="228600"/>
          <a:ext cx="1685925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19051</xdr:colOff>
      <xdr:row>329</xdr:row>
      <xdr:rowOff>38100</xdr:rowOff>
    </xdr:from>
    <xdr:to>
      <xdr:col>7</xdr:col>
      <xdr:colOff>76201</xdr:colOff>
      <xdr:row>334</xdr:row>
      <xdr:rowOff>123825</xdr:rowOff>
    </xdr:to>
    <xdr:pic>
      <xdr:nvPicPr>
        <xdr:cNvPr id="9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1" y="62217300"/>
          <a:ext cx="1009650" cy="904875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448</xdr:row>
      <xdr:rowOff>66675</xdr:rowOff>
    </xdr:from>
    <xdr:to>
      <xdr:col>16</xdr:col>
      <xdr:colOff>857250</xdr:colOff>
      <xdr:row>452</xdr:row>
      <xdr:rowOff>57150</xdr:rowOff>
    </xdr:to>
    <xdr:sp macro="" textlink="">
      <xdr:nvSpPr>
        <xdr:cNvPr id="10" name="Text Box 12"/>
        <xdr:cNvSpPr txBox="1">
          <a:spLocks noChangeArrowheads="1"/>
        </xdr:cNvSpPr>
      </xdr:nvSpPr>
      <xdr:spPr bwMode="auto">
        <a:xfrm>
          <a:off x="5000625" y="228600"/>
          <a:ext cx="1409700" cy="733425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19051</xdr:colOff>
      <xdr:row>447</xdr:row>
      <xdr:rowOff>38100</xdr:rowOff>
    </xdr:from>
    <xdr:to>
      <xdr:col>7</xdr:col>
      <xdr:colOff>76201</xdr:colOff>
      <xdr:row>452</xdr:row>
      <xdr:rowOff>123825</xdr:rowOff>
    </xdr:to>
    <xdr:pic>
      <xdr:nvPicPr>
        <xdr:cNvPr id="11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1" y="82981800"/>
          <a:ext cx="1009650" cy="904875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559</xdr:row>
      <xdr:rowOff>66675</xdr:rowOff>
    </xdr:from>
    <xdr:to>
      <xdr:col>16</xdr:col>
      <xdr:colOff>857250</xdr:colOff>
      <xdr:row>563</xdr:row>
      <xdr:rowOff>57150</xdr:rowOff>
    </xdr:to>
    <xdr:sp macro="" textlink="">
      <xdr:nvSpPr>
        <xdr:cNvPr id="12" name="Text Box 12"/>
        <xdr:cNvSpPr txBox="1">
          <a:spLocks noChangeArrowheads="1"/>
        </xdr:cNvSpPr>
      </xdr:nvSpPr>
      <xdr:spPr bwMode="auto">
        <a:xfrm>
          <a:off x="5429250" y="228600"/>
          <a:ext cx="1409700" cy="733425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28576</xdr:colOff>
      <xdr:row>558</xdr:row>
      <xdr:rowOff>19050</xdr:rowOff>
    </xdr:from>
    <xdr:to>
      <xdr:col>7</xdr:col>
      <xdr:colOff>85726</xdr:colOff>
      <xdr:row>563</xdr:row>
      <xdr:rowOff>133349</xdr:rowOff>
    </xdr:to>
    <xdr:pic>
      <xdr:nvPicPr>
        <xdr:cNvPr id="13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576" y="103632000"/>
          <a:ext cx="1009650" cy="933449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670</xdr:row>
      <xdr:rowOff>66675</xdr:rowOff>
    </xdr:from>
    <xdr:to>
      <xdr:col>16</xdr:col>
      <xdr:colOff>857250</xdr:colOff>
      <xdr:row>674</xdr:row>
      <xdr:rowOff>57150</xdr:rowOff>
    </xdr:to>
    <xdr:sp macro="" textlink="">
      <xdr:nvSpPr>
        <xdr:cNvPr id="14" name="Text Box 12"/>
        <xdr:cNvSpPr txBox="1">
          <a:spLocks noChangeArrowheads="1"/>
        </xdr:cNvSpPr>
      </xdr:nvSpPr>
      <xdr:spPr bwMode="auto">
        <a:xfrm>
          <a:off x="5429250" y="12020550"/>
          <a:ext cx="1409700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28576</xdr:colOff>
      <xdr:row>669</xdr:row>
      <xdr:rowOff>38100</xdr:rowOff>
    </xdr:from>
    <xdr:to>
      <xdr:col>7</xdr:col>
      <xdr:colOff>85726</xdr:colOff>
      <xdr:row>674</xdr:row>
      <xdr:rowOff>133349</xdr:rowOff>
    </xdr:to>
    <xdr:pic>
      <xdr:nvPicPr>
        <xdr:cNvPr id="15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576" y="124406025"/>
          <a:ext cx="1009650" cy="914399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769</xdr:row>
      <xdr:rowOff>66675</xdr:rowOff>
    </xdr:from>
    <xdr:to>
      <xdr:col>16</xdr:col>
      <xdr:colOff>857250</xdr:colOff>
      <xdr:row>773</xdr:row>
      <xdr:rowOff>57150</xdr:rowOff>
    </xdr:to>
    <xdr:sp macro="" textlink="">
      <xdr:nvSpPr>
        <xdr:cNvPr id="16" name="Text Box 12"/>
        <xdr:cNvSpPr txBox="1">
          <a:spLocks noChangeArrowheads="1"/>
        </xdr:cNvSpPr>
      </xdr:nvSpPr>
      <xdr:spPr bwMode="auto">
        <a:xfrm>
          <a:off x="5505450" y="228600"/>
          <a:ext cx="1581150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0</xdr:colOff>
      <xdr:row>768</xdr:row>
      <xdr:rowOff>47625</xdr:rowOff>
    </xdr:from>
    <xdr:to>
      <xdr:col>7</xdr:col>
      <xdr:colOff>57150</xdr:colOff>
      <xdr:row>773</xdr:row>
      <xdr:rowOff>123825</xdr:rowOff>
    </xdr:to>
    <xdr:pic>
      <xdr:nvPicPr>
        <xdr:cNvPr id="17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45113375"/>
          <a:ext cx="1009650" cy="895350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875</xdr:row>
      <xdr:rowOff>66675</xdr:rowOff>
    </xdr:from>
    <xdr:to>
      <xdr:col>16</xdr:col>
      <xdr:colOff>857250</xdr:colOff>
      <xdr:row>879</xdr:row>
      <xdr:rowOff>57150</xdr:rowOff>
    </xdr:to>
    <xdr:sp macro="" textlink="">
      <xdr:nvSpPr>
        <xdr:cNvPr id="18" name="Text Box 12"/>
        <xdr:cNvSpPr txBox="1">
          <a:spLocks noChangeArrowheads="1"/>
        </xdr:cNvSpPr>
      </xdr:nvSpPr>
      <xdr:spPr bwMode="auto">
        <a:xfrm>
          <a:off x="5505450" y="15125700"/>
          <a:ext cx="1581150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19051</xdr:colOff>
      <xdr:row>874</xdr:row>
      <xdr:rowOff>38100</xdr:rowOff>
    </xdr:from>
    <xdr:to>
      <xdr:col>7</xdr:col>
      <xdr:colOff>76201</xdr:colOff>
      <xdr:row>879</xdr:row>
      <xdr:rowOff>123825</xdr:rowOff>
    </xdr:to>
    <xdr:pic>
      <xdr:nvPicPr>
        <xdr:cNvPr id="19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1" y="165754050"/>
          <a:ext cx="1009650" cy="904875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985</xdr:row>
      <xdr:rowOff>66675</xdr:rowOff>
    </xdr:from>
    <xdr:to>
      <xdr:col>16</xdr:col>
      <xdr:colOff>857250</xdr:colOff>
      <xdr:row>989</xdr:row>
      <xdr:rowOff>57150</xdr:rowOff>
    </xdr:to>
    <xdr:sp macro="" textlink="">
      <xdr:nvSpPr>
        <xdr:cNvPr id="20" name="Text Box 12"/>
        <xdr:cNvSpPr txBox="1">
          <a:spLocks noChangeArrowheads="1"/>
        </xdr:cNvSpPr>
      </xdr:nvSpPr>
      <xdr:spPr bwMode="auto">
        <a:xfrm>
          <a:off x="5505450" y="26269950"/>
          <a:ext cx="1581150" cy="7620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19051</xdr:colOff>
      <xdr:row>984</xdr:row>
      <xdr:rowOff>28575</xdr:rowOff>
    </xdr:from>
    <xdr:to>
      <xdr:col>7</xdr:col>
      <xdr:colOff>76201</xdr:colOff>
      <xdr:row>989</xdr:row>
      <xdr:rowOff>142874</xdr:rowOff>
    </xdr:to>
    <xdr:pic>
      <xdr:nvPicPr>
        <xdr:cNvPr id="21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1" y="186366150"/>
          <a:ext cx="1009650" cy="933449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1100</xdr:row>
      <xdr:rowOff>66675</xdr:rowOff>
    </xdr:from>
    <xdr:to>
      <xdr:col>16</xdr:col>
      <xdr:colOff>857250</xdr:colOff>
      <xdr:row>1104</xdr:row>
      <xdr:rowOff>57150</xdr:rowOff>
    </xdr:to>
    <xdr:sp macro="" textlink="">
      <xdr:nvSpPr>
        <xdr:cNvPr id="22" name="Text Box 12"/>
        <xdr:cNvSpPr txBox="1">
          <a:spLocks noChangeArrowheads="1"/>
        </xdr:cNvSpPr>
      </xdr:nvSpPr>
      <xdr:spPr bwMode="auto">
        <a:xfrm>
          <a:off x="5505450" y="40767000"/>
          <a:ext cx="1581150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0</xdr:colOff>
      <xdr:row>1099</xdr:row>
      <xdr:rowOff>38100</xdr:rowOff>
    </xdr:from>
    <xdr:to>
      <xdr:col>7</xdr:col>
      <xdr:colOff>57150</xdr:colOff>
      <xdr:row>1104</xdr:row>
      <xdr:rowOff>142875</xdr:rowOff>
    </xdr:to>
    <xdr:pic>
      <xdr:nvPicPr>
        <xdr:cNvPr id="23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207044925"/>
          <a:ext cx="1009650" cy="923925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1263</xdr:row>
      <xdr:rowOff>66675</xdr:rowOff>
    </xdr:from>
    <xdr:to>
      <xdr:col>16</xdr:col>
      <xdr:colOff>857250</xdr:colOff>
      <xdr:row>1267</xdr:row>
      <xdr:rowOff>57150</xdr:rowOff>
    </xdr:to>
    <xdr:sp macro="" textlink="">
      <xdr:nvSpPr>
        <xdr:cNvPr id="24" name="Text Box 12"/>
        <xdr:cNvSpPr txBox="1">
          <a:spLocks noChangeArrowheads="1"/>
        </xdr:cNvSpPr>
      </xdr:nvSpPr>
      <xdr:spPr bwMode="auto">
        <a:xfrm>
          <a:off x="5505450" y="65389125"/>
          <a:ext cx="1581150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19051</xdr:colOff>
      <xdr:row>1262</xdr:row>
      <xdr:rowOff>47626</xdr:rowOff>
    </xdr:from>
    <xdr:to>
      <xdr:col>7</xdr:col>
      <xdr:colOff>76201</xdr:colOff>
      <xdr:row>1267</xdr:row>
      <xdr:rowOff>133350</xdr:rowOff>
    </xdr:to>
    <xdr:pic>
      <xdr:nvPicPr>
        <xdr:cNvPr id="25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1" y="238086901"/>
          <a:ext cx="1009650" cy="904874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1379</xdr:row>
      <xdr:rowOff>66675</xdr:rowOff>
    </xdr:from>
    <xdr:to>
      <xdr:col>16</xdr:col>
      <xdr:colOff>857250</xdr:colOff>
      <xdr:row>1383</xdr:row>
      <xdr:rowOff>57150</xdr:rowOff>
    </xdr:to>
    <xdr:sp macro="" textlink="">
      <xdr:nvSpPr>
        <xdr:cNvPr id="26" name="Text Box 12"/>
        <xdr:cNvSpPr txBox="1">
          <a:spLocks noChangeArrowheads="1"/>
        </xdr:cNvSpPr>
      </xdr:nvSpPr>
      <xdr:spPr bwMode="auto">
        <a:xfrm>
          <a:off x="5505450" y="76466700"/>
          <a:ext cx="1581150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0</xdr:colOff>
      <xdr:row>1379</xdr:row>
      <xdr:rowOff>28575</xdr:rowOff>
    </xdr:from>
    <xdr:to>
      <xdr:col>7</xdr:col>
      <xdr:colOff>104774</xdr:colOff>
      <xdr:row>1383</xdr:row>
      <xdr:rowOff>161925</xdr:rowOff>
    </xdr:to>
    <xdr:pic>
      <xdr:nvPicPr>
        <xdr:cNvPr id="27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258765675"/>
          <a:ext cx="1057274" cy="790575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1484</xdr:row>
      <xdr:rowOff>66675</xdr:rowOff>
    </xdr:from>
    <xdr:to>
      <xdr:col>16</xdr:col>
      <xdr:colOff>857250</xdr:colOff>
      <xdr:row>1488</xdr:row>
      <xdr:rowOff>57150</xdr:rowOff>
    </xdr:to>
    <xdr:sp macro="" textlink="">
      <xdr:nvSpPr>
        <xdr:cNvPr id="28" name="Text Box 12"/>
        <xdr:cNvSpPr txBox="1">
          <a:spLocks noChangeArrowheads="1"/>
        </xdr:cNvSpPr>
      </xdr:nvSpPr>
      <xdr:spPr bwMode="auto">
        <a:xfrm>
          <a:off x="5505450" y="100631625"/>
          <a:ext cx="1581150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0</xdr:colOff>
      <xdr:row>1483</xdr:row>
      <xdr:rowOff>19051</xdr:rowOff>
    </xdr:from>
    <xdr:to>
      <xdr:col>7</xdr:col>
      <xdr:colOff>95250</xdr:colOff>
      <xdr:row>1488</xdr:row>
      <xdr:rowOff>142875</xdr:rowOff>
    </xdr:to>
    <xdr:pic>
      <xdr:nvPicPr>
        <xdr:cNvPr id="29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279311101"/>
          <a:ext cx="1047750" cy="942974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1646</xdr:row>
      <xdr:rowOff>66675</xdr:rowOff>
    </xdr:from>
    <xdr:to>
      <xdr:col>16</xdr:col>
      <xdr:colOff>857250</xdr:colOff>
      <xdr:row>1650</xdr:row>
      <xdr:rowOff>57150</xdr:rowOff>
    </xdr:to>
    <xdr:sp macro="" textlink="">
      <xdr:nvSpPr>
        <xdr:cNvPr id="30" name="Text Box 12"/>
        <xdr:cNvSpPr txBox="1">
          <a:spLocks noChangeArrowheads="1"/>
        </xdr:cNvSpPr>
      </xdr:nvSpPr>
      <xdr:spPr bwMode="auto">
        <a:xfrm>
          <a:off x="5505450" y="111366300"/>
          <a:ext cx="1581150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9524</xdr:colOff>
      <xdr:row>1645</xdr:row>
      <xdr:rowOff>19050</xdr:rowOff>
    </xdr:from>
    <xdr:to>
      <xdr:col>7</xdr:col>
      <xdr:colOff>95249</xdr:colOff>
      <xdr:row>1650</xdr:row>
      <xdr:rowOff>142875</xdr:rowOff>
    </xdr:to>
    <xdr:pic>
      <xdr:nvPicPr>
        <xdr:cNvPr id="31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4" y="310238775"/>
          <a:ext cx="1038225" cy="942975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285750</xdr:colOff>
      <xdr:row>1541</xdr:row>
      <xdr:rowOff>66675</xdr:rowOff>
    </xdr:from>
    <xdr:to>
      <xdr:col>16</xdr:col>
      <xdr:colOff>857250</xdr:colOff>
      <xdr:row>1545</xdr:row>
      <xdr:rowOff>57150</xdr:rowOff>
    </xdr:to>
    <xdr:sp macro="" textlink="">
      <xdr:nvSpPr>
        <xdr:cNvPr id="32" name="Text Box 12"/>
        <xdr:cNvSpPr txBox="1">
          <a:spLocks noChangeArrowheads="1"/>
        </xdr:cNvSpPr>
      </xdr:nvSpPr>
      <xdr:spPr bwMode="auto">
        <a:xfrm>
          <a:off x="5210175" y="185118375"/>
          <a:ext cx="1685925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19050</xdr:colOff>
      <xdr:row>1540</xdr:row>
      <xdr:rowOff>28576</xdr:rowOff>
    </xdr:from>
    <xdr:to>
      <xdr:col>7</xdr:col>
      <xdr:colOff>95249</xdr:colOff>
      <xdr:row>1545</xdr:row>
      <xdr:rowOff>152400</xdr:rowOff>
    </xdr:to>
    <xdr:pic>
      <xdr:nvPicPr>
        <xdr:cNvPr id="33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0" y="289702876"/>
          <a:ext cx="1028699" cy="942974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285750</xdr:colOff>
      <xdr:row>1</xdr:row>
      <xdr:rowOff>66675</xdr:rowOff>
    </xdr:from>
    <xdr:to>
      <xdr:col>16</xdr:col>
      <xdr:colOff>857250</xdr:colOff>
      <xdr:row>5</xdr:row>
      <xdr:rowOff>57150</xdr:rowOff>
    </xdr:to>
    <xdr:sp macro="" textlink="">
      <xdr:nvSpPr>
        <xdr:cNvPr id="4" name="Text Box 12"/>
        <xdr:cNvSpPr txBox="1">
          <a:spLocks noChangeArrowheads="1"/>
        </xdr:cNvSpPr>
      </xdr:nvSpPr>
      <xdr:spPr bwMode="auto">
        <a:xfrm>
          <a:off x="5248275" y="228600"/>
          <a:ext cx="1885950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19050</xdr:colOff>
      <xdr:row>0</xdr:row>
      <xdr:rowOff>9525</xdr:rowOff>
    </xdr:from>
    <xdr:to>
      <xdr:col>7</xdr:col>
      <xdr:colOff>114299</xdr:colOff>
      <xdr:row>5</xdr:row>
      <xdr:rowOff>142874</xdr:rowOff>
    </xdr:to>
    <xdr:pic>
      <xdr:nvPicPr>
        <xdr:cNvPr id="5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0" y="9525"/>
          <a:ext cx="1047749" cy="952499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285750</xdr:colOff>
      <xdr:row>1</xdr:row>
      <xdr:rowOff>66675</xdr:rowOff>
    </xdr:from>
    <xdr:to>
      <xdr:col>16</xdr:col>
      <xdr:colOff>857250</xdr:colOff>
      <xdr:row>5</xdr:row>
      <xdr:rowOff>57150</xdr:rowOff>
    </xdr:to>
    <xdr:sp macro="" textlink="">
      <xdr:nvSpPr>
        <xdr:cNvPr id="2" name="Text Box 12"/>
        <xdr:cNvSpPr txBox="1">
          <a:spLocks noChangeArrowheads="1"/>
        </xdr:cNvSpPr>
      </xdr:nvSpPr>
      <xdr:spPr bwMode="auto">
        <a:xfrm>
          <a:off x="4295775" y="228600"/>
          <a:ext cx="1504950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19051</xdr:colOff>
      <xdr:row>0</xdr:row>
      <xdr:rowOff>28575</xdr:rowOff>
    </xdr:from>
    <xdr:to>
      <xdr:col>7</xdr:col>
      <xdr:colOff>85725</xdr:colOff>
      <xdr:row>5</xdr:row>
      <xdr:rowOff>133350</xdr:rowOff>
    </xdr:to>
    <xdr:pic>
      <xdr:nvPicPr>
        <xdr:cNvPr id="3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1" y="28575"/>
          <a:ext cx="1019174" cy="923925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285750</xdr:colOff>
      <xdr:row>1</xdr:row>
      <xdr:rowOff>66675</xdr:rowOff>
    </xdr:from>
    <xdr:to>
      <xdr:col>16</xdr:col>
      <xdr:colOff>857250</xdr:colOff>
      <xdr:row>5</xdr:row>
      <xdr:rowOff>57150</xdr:rowOff>
    </xdr:to>
    <xdr:sp macro="" textlink="">
      <xdr:nvSpPr>
        <xdr:cNvPr id="2" name="Text Box 12"/>
        <xdr:cNvSpPr txBox="1">
          <a:spLocks noChangeArrowheads="1"/>
        </xdr:cNvSpPr>
      </xdr:nvSpPr>
      <xdr:spPr bwMode="auto">
        <a:xfrm>
          <a:off x="4562475" y="228600"/>
          <a:ext cx="1266825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19051</xdr:colOff>
      <xdr:row>0</xdr:row>
      <xdr:rowOff>0</xdr:rowOff>
    </xdr:from>
    <xdr:to>
      <xdr:col>7</xdr:col>
      <xdr:colOff>104775</xdr:colOff>
      <xdr:row>5</xdr:row>
      <xdr:rowOff>152400</xdr:rowOff>
    </xdr:to>
    <xdr:pic>
      <xdr:nvPicPr>
        <xdr:cNvPr id="3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1" y="0"/>
          <a:ext cx="1038224" cy="971550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285750</xdr:colOff>
      <xdr:row>1</xdr:row>
      <xdr:rowOff>66675</xdr:rowOff>
    </xdr:from>
    <xdr:to>
      <xdr:col>16</xdr:col>
      <xdr:colOff>857250</xdr:colOff>
      <xdr:row>5</xdr:row>
      <xdr:rowOff>57150</xdr:rowOff>
    </xdr:to>
    <xdr:sp macro="" textlink="">
      <xdr:nvSpPr>
        <xdr:cNvPr id="2" name="Text Box 12"/>
        <xdr:cNvSpPr txBox="1">
          <a:spLocks noChangeArrowheads="1"/>
        </xdr:cNvSpPr>
      </xdr:nvSpPr>
      <xdr:spPr bwMode="auto">
        <a:xfrm>
          <a:off x="4295775" y="228600"/>
          <a:ext cx="1504950" cy="64770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FORMUL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IR</a:t>
          </a:r>
        </a:p>
        <a:p>
          <a:pPr algn="ctr" rtl="1">
            <a:defRPr sz="1000"/>
          </a:pPr>
          <a:r>
            <a:rPr lang="id-ID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RK</a:t>
          </a:r>
          <a:r>
            <a:rPr lang="en-US" sz="1000" b="1" i="0" strike="noStrike">
              <a:solidFill>
                <a:srgbClr val="000000"/>
              </a:solidFill>
              <a:latin typeface="Tahoma"/>
              <a:ea typeface="Tahoma"/>
              <a:cs typeface="Tahoma"/>
            </a:rPr>
            <a:t>-RAB</a:t>
          </a: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  <a:p>
          <a:pPr algn="ctr" rtl="1">
            <a:defRPr sz="1000"/>
          </a:pPr>
          <a:endParaRPr lang="id-ID" sz="1000" b="1" i="0" strike="noStrike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0</xdr:col>
      <xdr:colOff>19051</xdr:colOff>
      <xdr:row>0</xdr:row>
      <xdr:rowOff>0</xdr:rowOff>
    </xdr:from>
    <xdr:to>
      <xdr:col>7</xdr:col>
      <xdr:colOff>104775</xdr:colOff>
      <xdr:row>5</xdr:row>
      <xdr:rowOff>152400</xdr:rowOff>
    </xdr:to>
    <xdr:pic>
      <xdr:nvPicPr>
        <xdr:cNvPr id="3" name="Picture 427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1" y="0"/>
          <a:ext cx="1038224" cy="971550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%20PERENCANAAN/APBDES/APBDES%20PERUBAHAN%202018%20ke%20I%20sembira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ES"/>
      <sheetName val="RINGKASAN APB DES"/>
      <sheetName val="RAB 2.1 per"/>
      <sheetName val="RAB 2.2 PER"/>
      <sheetName val="RAB 2.3PER"/>
      <sheetName val="RAB.2.4 per"/>
      <sheetName val="RAB.2.5 PER"/>
      <sheetName val="RAB 2.1"/>
      <sheetName val="RAB 2.2"/>
      <sheetName val="RAB 2.3"/>
      <sheetName val="RAB.2.4"/>
      <sheetName val="RAB.2.5"/>
      <sheetName val="Sheet1"/>
      <sheetName val="sumber dana &amp; silpa"/>
      <sheetName val="HOK"/>
      <sheetName val="HARGA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CODE</v>
          </cell>
          <cell r="B1" t="str">
            <v>NAMA BARANG</v>
          </cell>
          <cell r="C1" t="str">
            <v>SATUAN</v>
          </cell>
          <cell r="D1" t="str">
            <v>HARGA</v>
          </cell>
        </row>
        <row r="2">
          <cell r="A2">
            <v>1</v>
          </cell>
          <cell r="B2" t="str">
            <v xml:space="preserve">Album Foto </v>
          </cell>
          <cell r="C2" t="str">
            <v>Buah</v>
          </cell>
          <cell r="D2">
            <v>69000</v>
          </cell>
        </row>
        <row r="3">
          <cell r="A3">
            <v>2</v>
          </cell>
          <cell r="B3" t="str">
            <v>Album Foto 35x35 hitam</v>
          </cell>
          <cell r="C3" t="str">
            <v>Buah</v>
          </cell>
          <cell r="D3">
            <v>172500</v>
          </cell>
        </row>
        <row r="4">
          <cell r="A4">
            <v>3</v>
          </cell>
          <cell r="B4" t="str">
            <v>Album Foto 35x35 putih</v>
          </cell>
          <cell r="C4" t="str">
            <v>Buah</v>
          </cell>
          <cell r="D4">
            <v>229900</v>
          </cell>
        </row>
        <row r="5">
          <cell r="A5">
            <v>4</v>
          </cell>
          <cell r="B5" t="str">
            <v>Amplop Besar Putih Panjang</v>
          </cell>
          <cell r="C5" t="str">
            <v>Kotak</v>
          </cell>
          <cell r="D5">
            <v>29400</v>
          </cell>
        </row>
        <row r="6">
          <cell r="A6">
            <v>5</v>
          </cell>
          <cell r="B6" t="str">
            <v>Amplop Coklat E (Ekstra folio)</v>
          </cell>
          <cell r="C6" t="str">
            <v>Kotak</v>
          </cell>
          <cell r="D6">
            <v>38200</v>
          </cell>
        </row>
        <row r="7">
          <cell r="A7">
            <v>6</v>
          </cell>
          <cell r="B7" t="str">
            <v>Amplop Coklat Folio</v>
          </cell>
          <cell r="C7" t="str">
            <v>Kotak</v>
          </cell>
          <cell r="D7">
            <v>29900</v>
          </cell>
        </row>
        <row r="8">
          <cell r="A8">
            <v>7</v>
          </cell>
          <cell r="B8" t="str">
            <v>Amplop Coklat Kecil (B)</v>
          </cell>
          <cell r="C8" t="str">
            <v>Kotak</v>
          </cell>
          <cell r="D8">
            <v>13500</v>
          </cell>
        </row>
        <row r="9">
          <cell r="A9">
            <v>8</v>
          </cell>
          <cell r="B9" t="str">
            <v>Amplop Coklat Mini (A)</v>
          </cell>
          <cell r="C9" t="str">
            <v>Kotak</v>
          </cell>
          <cell r="D9">
            <v>11000</v>
          </cell>
        </row>
        <row r="10">
          <cell r="A10">
            <v>9</v>
          </cell>
          <cell r="B10" t="str">
            <v>Amplop Coklat Tanggung (C)</v>
          </cell>
          <cell r="C10" t="str">
            <v>Kotak</v>
          </cell>
          <cell r="D10">
            <v>21100</v>
          </cell>
        </row>
        <row r="11">
          <cell r="A11">
            <v>10</v>
          </cell>
          <cell r="B11" t="str">
            <v>Amplop Dinas</v>
          </cell>
          <cell r="C11" t="str">
            <v>Kotak</v>
          </cell>
          <cell r="D11">
            <v>69000</v>
          </cell>
        </row>
        <row r="12">
          <cell r="A12">
            <v>11</v>
          </cell>
          <cell r="B12" t="str">
            <v>Amplop Polos berperekat 80 gr besar royal</v>
          </cell>
          <cell r="C12" t="str">
            <v>Kotak</v>
          </cell>
          <cell r="D12">
            <v>23000</v>
          </cell>
        </row>
        <row r="13">
          <cell r="A13">
            <v>12</v>
          </cell>
          <cell r="B13" t="str">
            <v>Amplop Polos berperekat 80 gr kecil royal</v>
          </cell>
          <cell r="C13" t="str">
            <v>Kotak</v>
          </cell>
          <cell r="D13">
            <v>14400</v>
          </cell>
        </row>
        <row r="14">
          <cell r="A14">
            <v>13</v>
          </cell>
          <cell r="B14" t="str">
            <v>Amplop Coklat Polio P0105</v>
          </cell>
          <cell r="C14" t="str">
            <v>Kotak</v>
          </cell>
          <cell r="D14">
            <v>1900</v>
          </cell>
        </row>
        <row r="15">
          <cell r="A15">
            <v>14</v>
          </cell>
          <cell r="B15" t="str">
            <v>Amplop Coklat Tanggung (C) + Tali</v>
          </cell>
          <cell r="C15" t="str">
            <v>Kotak</v>
          </cell>
          <cell r="D15">
            <v>1500</v>
          </cell>
        </row>
        <row r="16">
          <cell r="A16">
            <v>15</v>
          </cell>
          <cell r="B16" t="str">
            <v>Amplop Coklat Kecil (B) + Tali</v>
          </cell>
          <cell r="C16" t="str">
            <v>Kotak</v>
          </cell>
          <cell r="D16">
            <v>1500</v>
          </cell>
        </row>
        <row r="17">
          <cell r="A17">
            <v>16</v>
          </cell>
          <cell r="B17" t="str">
            <v>Amplop Kabinet 80 gram BA</v>
          </cell>
          <cell r="C17" t="str">
            <v>Kotak</v>
          </cell>
          <cell r="D17">
            <v>30700</v>
          </cell>
        </row>
        <row r="18">
          <cell r="A18">
            <v>17</v>
          </cell>
          <cell r="B18" t="str">
            <v>Amplop Kabinet 80 gram BS</v>
          </cell>
          <cell r="C18" t="str">
            <v>Kotak</v>
          </cell>
          <cell r="D18">
            <v>33300</v>
          </cell>
        </row>
        <row r="19">
          <cell r="A19">
            <v>18</v>
          </cell>
          <cell r="B19" t="str">
            <v xml:space="preserve">Amplop Kabinet 60 gram </v>
          </cell>
          <cell r="C19" t="str">
            <v>Kotak</v>
          </cell>
          <cell r="D19">
            <v>17100</v>
          </cell>
        </row>
        <row r="20">
          <cell r="A20">
            <v>19</v>
          </cell>
          <cell r="B20" t="str">
            <v>Amplop Kabinet A/M Merah</v>
          </cell>
          <cell r="C20" t="str">
            <v>Kotak</v>
          </cell>
          <cell r="D20">
            <v>32800</v>
          </cell>
        </row>
        <row r="21">
          <cell r="A21">
            <v>20</v>
          </cell>
          <cell r="B21" t="str">
            <v>Amplop Kecil</v>
          </cell>
          <cell r="C21" t="str">
            <v>Kotak</v>
          </cell>
          <cell r="D21">
            <v>17300</v>
          </cell>
        </row>
        <row r="22">
          <cell r="A22">
            <v>21</v>
          </cell>
          <cell r="B22" t="str">
            <v>Amplop Persegi Polos (110)</v>
          </cell>
          <cell r="C22" t="str">
            <v>Kotak</v>
          </cell>
          <cell r="D22">
            <v>18900</v>
          </cell>
        </row>
        <row r="23">
          <cell r="A23">
            <v>22</v>
          </cell>
          <cell r="B23" t="str">
            <v>Amplop Polos berperekat 80 gr besar (90)</v>
          </cell>
          <cell r="C23" t="str">
            <v>Kotak</v>
          </cell>
          <cell r="D23">
            <v>27100</v>
          </cell>
        </row>
        <row r="24">
          <cell r="A24">
            <v>23</v>
          </cell>
          <cell r="B24" t="str">
            <v>Amplop Polos berperekat 80 gr kecil (104)</v>
          </cell>
          <cell r="C24" t="str">
            <v>Kotak</v>
          </cell>
          <cell r="D24">
            <v>20900</v>
          </cell>
        </row>
        <row r="25">
          <cell r="A25">
            <v>24</v>
          </cell>
          <cell r="B25" t="str">
            <v>Amplop Samson Extra Folio</v>
          </cell>
          <cell r="C25" t="str">
            <v>Kotak</v>
          </cell>
          <cell r="D25">
            <v>67600</v>
          </cell>
        </row>
        <row r="26">
          <cell r="A26">
            <v>25</v>
          </cell>
          <cell r="B26" t="str">
            <v>Amplop Samson Folio</v>
          </cell>
          <cell r="C26" t="str">
            <v>Kotak</v>
          </cell>
          <cell r="D26">
            <v>48900</v>
          </cell>
        </row>
        <row r="27">
          <cell r="A27">
            <v>26</v>
          </cell>
          <cell r="B27" t="str">
            <v>Amplop Samson Kode (B) (12 x 28 )</v>
          </cell>
          <cell r="C27" t="str">
            <v>Kotak</v>
          </cell>
          <cell r="D27">
            <v>22200</v>
          </cell>
        </row>
        <row r="28">
          <cell r="A28">
            <v>27</v>
          </cell>
          <cell r="B28" t="str">
            <v>Amplop Samson Kode (C) (18 x 28 )</v>
          </cell>
          <cell r="C28" t="str">
            <v>Kotak</v>
          </cell>
          <cell r="D28">
            <v>31100</v>
          </cell>
        </row>
        <row r="29">
          <cell r="A29">
            <v>28</v>
          </cell>
          <cell r="B29" t="str">
            <v>Amplop Tali Ektra (312)</v>
          </cell>
          <cell r="C29" t="str">
            <v>Buah</v>
          </cell>
          <cell r="D29">
            <v>2300</v>
          </cell>
        </row>
        <row r="30">
          <cell r="A30">
            <v>29</v>
          </cell>
          <cell r="B30" t="str">
            <v>Amplop Tali F4 (310)</v>
          </cell>
          <cell r="C30" t="str">
            <v>Buah</v>
          </cell>
          <cell r="D30">
            <v>2500</v>
          </cell>
        </row>
        <row r="31">
          <cell r="A31">
            <v>30</v>
          </cell>
          <cell r="B31" t="str">
            <v>Amplop Tanggung (308)</v>
          </cell>
          <cell r="C31" t="str">
            <v>Kotak</v>
          </cell>
          <cell r="D31">
            <v>11900</v>
          </cell>
        </row>
        <row r="32">
          <cell r="A32">
            <v>31</v>
          </cell>
          <cell r="B32" t="str">
            <v>Ballpoint Pilot Balliner</v>
          </cell>
          <cell r="C32" t="str">
            <v>Kotak</v>
          </cell>
          <cell r="D32">
            <v>22000</v>
          </cell>
        </row>
        <row r="33">
          <cell r="A33">
            <v>32</v>
          </cell>
          <cell r="B33" t="str">
            <v>Ballpoint Biru' Boxy</v>
          </cell>
          <cell r="C33" t="str">
            <v>Kotak</v>
          </cell>
          <cell r="D33">
            <v>20200</v>
          </cell>
        </row>
        <row r="34">
          <cell r="A34">
            <v>33</v>
          </cell>
          <cell r="B34" t="str">
            <v>Ballpoint Faster</v>
          </cell>
          <cell r="C34" t="str">
            <v>Kotak</v>
          </cell>
          <cell r="D34">
            <v>17300</v>
          </cell>
        </row>
        <row r="35">
          <cell r="A35">
            <v>34</v>
          </cell>
          <cell r="B35" t="str">
            <v>Ballpoint Pentel Asli</v>
          </cell>
          <cell r="C35" t="str">
            <v>Kotak</v>
          </cell>
          <cell r="D35">
            <v>89100</v>
          </cell>
        </row>
        <row r="36">
          <cell r="A36">
            <v>35</v>
          </cell>
          <cell r="B36" t="str">
            <v>Ballpoint AE-7</v>
          </cell>
          <cell r="C36" t="str">
            <v>Buah</v>
          </cell>
          <cell r="D36">
            <v>1800</v>
          </cell>
        </row>
        <row r="37">
          <cell r="A37">
            <v>36</v>
          </cell>
          <cell r="B37" t="str">
            <v xml:space="preserve">Ballpoint Pilot </v>
          </cell>
          <cell r="C37" t="str">
            <v>Buah</v>
          </cell>
          <cell r="D37">
            <v>6100</v>
          </cell>
        </row>
        <row r="38">
          <cell r="A38">
            <v>37</v>
          </cell>
          <cell r="B38" t="str">
            <v>Bantalan Stempel (B)</v>
          </cell>
          <cell r="C38" t="str">
            <v>Buah</v>
          </cell>
          <cell r="D38">
            <v>14800</v>
          </cell>
        </row>
        <row r="39">
          <cell r="A39">
            <v>38</v>
          </cell>
          <cell r="B39" t="str">
            <v>Bantalan Stempel (K)</v>
          </cell>
          <cell r="C39" t="str">
            <v>Buah</v>
          </cell>
          <cell r="D39">
            <v>10500</v>
          </cell>
        </row>
        <row r="40">
          <cell r="A40">
            <v>39</v>
          </cell>
          <cell r="B40" t="str">
            <v>Bantalan Stempel (LLK)</v>
          </cell>
          <cell r="C40" t="str">
            <v>Buah</v>
          </cell>
          <cell r="D40">
            <v>9200</v>
          </cell>
        </row>
        <row r="41">
          <cell r="A41">
            <v>40</v>
          </cell>
          <cell r="B41" t="str">
            <v>Bantalan Stempel Art Line B No.2</v>
          </cell>
          <cell r="C41" t="str">
            <v>Buah</v>
          </cell>
          <cell r="D41">
            <v>77600</v>
          </cell>
        </row>
        <row r="42">
          <cell r="A42">
            <v>41</v>
          </cell>
          <cell r="B42" t="str">
            <v>Bantalan Stempel Art Line K No.0</v>
          </cell>
          <cell r="C42" t="str">
            <v>Buah</v>
          </cell>
          <cell r="D42">
            <v>43200</v>
          </cell>
        </row>
        <row r="43">
          <cell r="A43">
            <v>42</v>
          </cell>
          <cell r="B43" t="str">
            <v>Bateray (AA)</v>
          </cell>
          <cell r="C43" t="str">
            <v>Set</v>
          </cell>
          <cell r="D43">
            <v>19600</v>
          </cell>
        </row>
        <row r="44">
          <cell r="A44">
            <v>43</v>
          </cell>
          <cell r="B44" t="str">
            <v>Bateray (AAA) Peger Mini</v>
          </cell>
          <cell r="C44" t="str">
            <v>Set</v>
          </cell>
          <cell r="D44">
            <v>15100</v>
          </cell>
        </row>
        <row r="45">
          <cell r="A45">
            <v>44</v>
          </cell>
          <cell r="B45" t="str">
            <v>Bateray (B) Hero</v>
          </cell>
          <cell r="C45" t="str">
            <v>Buah</v>
          </cell>
          <cell r="D45">
            <v>7300</v>
          </cell>
        </row>
        <row r="46">
          <cell r="A46">
            <v>45</v>
          </cell>
          <cell r="B46" t="str">
            <v>Bateray (K) Hero</v>
          </cell>
          <cell r="C46" t="str">
            <v>Buah</v>
          </cell>
          <cell r="D46">
            <v>2300</v>
          </cell>
        </row>
        <row r="47">
          <cell r="A47">
            <v>46</v>
          </cell>
          <cell r="B47" t="str">
            <v>Bateray (T)</v>
          </cell>
          <cell r="C47" t="str">
            <v>Buah</v>
          </cell>
          <cell r="D47">
            <v>3500</v>
          </cell>
        </row>
        <row r="48">
          <cell r="A48">
            <v>47</v>
          </cell>
          <cell r="B48" t="str">
            <v>Battray (ME)</v>
          </cell>
          <cell r="C48" t="str">
            <v>Buah</v>
          </cell>
          <cell r="D48">
            <v>31900</v>
          </cell>
        </row>
        <row r="49">
          <cell r="A49">
            <v>48</v>
          </cell>
          <cell r="B49" t="str">
            <v>Bendera MP UK. 100 x 150</v>
          </cell>
          <cell r="C49" t="str">
            <v>Buah</v>
          </cell>
          <cell r="D49">
            <v>48900</v>
          </cell>
        </row>
        <row r="50">
          <cell r="A50">
            <v>49</v>
          </cell>
          <cell r="B50" t="str">
            <v>Bendera MP UK. 120 x 180</v>
          </cell>
          <cell r="C50" t="str">
            <v>Buah</v>
          </cell>
          <cell r="D50">
            <v>86300</v>
          </cell>
        </row>
        <row r="51">
          <cell r="A51">
            <v>50</v>
          </cell>
          <cell r="B51" t="str">
            <v>Bendera MP UK. 60 x 90</v>
          </cell>
          <cell r="C51" t="str">
            <v>Buah</v>
          </cell>
          <cell r="D51">
            <v>31700</v>
          </cell>
        </row>
        <row r="52">
          <cell r="A52">
            <v>51</v>
          </cell>
          <cell r="B52" t="str">
            <v>Bendera MP UK. 90 x 120</v>
          </cell>
          <cell r="C52" t="str">
            <v>Buah</v>
          </cell>
          <cell r="D52">
            <v>43200</v>
          </cell>
        </row>
        <row r="53">
          <cell r="A53">
            <v>52</v>
          </cell>
          <cell r="B53" t="str">
            <v>Bingkai Folio Kayu</v>
          </cell>
          <cell r="C53" t="str">
            <v>Buah</v>
          </cell>
          <cell r="D53">
            <v>34500</v>
          </cell>
        </row>
        <row r="54">
          <cell r="A54">
            <v>53</v>
          </cell>
          <cell r="B54" t="str">
            <v>Bingkai A4 kwarto</v>
          </cell>
          <cell r="C54" t="str">
            <v>Buah</v>
          </cell>
          <cell r="D54">
            <v>30200</v>
          </cell>
        </row>
        <row r="55">
          <cell r="A55">
            <v>54</v>
          </cell>
          <cell r="B55" t="str">
            <v>Block Note ABC 1/2 Folio</v>
          </cell>
          <cell r="C55" t="str">
            <v>Buah</v>
          </cell>
          <cell r="D55">
            <v>6600</v>
          </cell>
        </row>
        <row r="56">
          <cell r="A56">
            <v>55</v>
          </cell>
          <cell r="B56" t="str">
            <v>Block Note Agret 1/2 F (40) Tipis</v>
          </cell>
          <cell r="C56" t="str">
            <v>Buah</v>
          </cell>
          <cell r="D56">
            <v>3500</v>
          </cell>
        </row>
        <row r="57">
          <cell r="A57">
            <v>56</v>
          </cell>
          <cell r="B57" t="str">
            <v>Block Note Agret 1/2 Folio (60) Tebal</v>
          </cell>
          <cell r="C57" t="str">
            <v>Buah</v>
          </cell>
          <cell r="D57">
            <v>6900</v>
          </cell>
        </row>
        <row r="58">
          <cell r="A58">
            <v>57</v>
          </cell>
          <cell r="B58" t="str">
            <v>Block Note Folio Tebal / Panca Warna</v>
          </cell>
          <cell r="C58" t="str">
            <v>Buah</v>
          </cell>
          <cell r="D58">
            <v>14700</v>
          </cell>
        </row>
        <row r="59">
          <cell r="A59">
            <v>58</v>
          </cell>
          <cell r="B59" t="str">
            <v>Block Note Folio Tipis</v>
          </cell>
          <cell r="C59" t="str">
            <v>Buah</v>
          </cell>
          <cell r="D59">
            <v>6700</v>
          </cell>
        </row>
        <row r="60">
          <cell r="A60">
            <v>59</v>
          </cell>
          <cell r="B60" t="str">
            <v>Block Note Kyky (36/Diklat)</v>
          </cell>
          <cell r="C60" t="str">
            <v>Buah</v>
          </cell>
          <cell r="D60">
            <v>27100</v>
          </cell>
        </row>
        <row r="61">
          <cell r="A61">
            <v>60</v>
          </cell>
          <cell r="B61" t="str">
            <v xml:space="preserve">Bolpoin </v>
          </cell>
          <cell r="C61" t="str">
            <v>Buah</v>
          </cell>
          <cell r="D61">
            <v>4200</v>
          </cell>
        </row>
        <row r="62">
          <cell r="A62">
            <v>61</v>
          </cell>
          <cell r="B62" t="str">
            <v>Bolpoin Biru</v>
          </cell>
          <cell r="C62" t="str">
            <v>Buah</v>
          </cell>
          <cell r="D62">
            <v>28500</v>
          </cell>
        </row>
        <row r="63">
          <cell r="A63">
            <v>62</v>
          </cell>
          <cell r="B63" t="str">
            <v>Bolpoin Faster</v>
          </cell>
          <cell r="C63" t="str">
            <v>Buah</v>
          </cell>
          <cell r="D63">
            <v>4100</v>
          </cell>
        </row>
        <row r="64">
          <cell r="A64">
            <v>63</v>
          </cell>
          <cell r="B64" t="str">
            <v>Bolpoin Pentel hitam</v>
          </cell>
          <cell r="C64" t="str">
            <v>Buah</v>
          </cell>
          <cell r="D64">
            <v>62400</v>
          </cell>
        </row>
        <row r="65">
          <cell r="A65">
            <v>64</v>
          </cell>
          <cell r="B65" t="str">
            <v>Box File Bantex</v>
          </cell>
          <cell r="C65" t="str">
            <v>Buah</v>
          </cell>
          <cell r="D65">
            <v>46300</v>
          </cell>
        </row>
        <row r="66">
          <cell r="A66">
            <v>65</v>
          </cell>
          <cell r="B66" t="str">
            <v>Box File Plastik</v>
          </cell>
          <cell r="C66" t="str">
            <v>Buah</v>
          </cell>
          <cell r="D66">
            <v>20600</v>
          </cell>
        </row>
        <row r="67">
          <cell r="A67">
            <v>66</v>
          </cell>
          <cell r="B67" t="str">
            <v>Box File Plastik Victory</v>
          </cell>
          <cell r="C67" t="str">
            <v>Buah</v>
          </cell>
          <cell r="D67">
            <v>17700</v>
          </cell>
        </row>
        <row r="68">
          <cell r="A68">
            <v>67</v>
          </cell>
          <cell r="B68" t="str">
            <v>Box File TK/Jongkok</v>
          </cell>
          <cell r="C68" t="str">
            <v>Buah</v>
          </cell>
          <cell r="D68">
            <v>24600</v>
          </cell>
        </row>
        <row r="69">
          <cell r="A69">
            <v>68</v>
          </cell>
          <cell r="B69" t="str">
            <v>Box File TK/Jongkok</v>
          </cell>
          <cell r="C69" t="str">
            <v>Buah</v>
          </cell>
          <cell r="D69">
            <v>28200</v>
          </cell>
        </row>
        <row r="70">
          <cell r="A70">
            <v>69</v>
          </cell>
          <cell r="B70" t="str">
            <v>Buku Tulis 78 Sidu</v>
          </cell>
          <cell r="C70" t="str">
            <v>Buah</v>
          </cell>
          <cell r="D70">
            <v>9200</v>
          </cell>
        </row>
        <row r="71">
          <cell r="A71">
            <v>70</v>
          </cell>
          <cell r="B71" t="str">
            <v>Buku Gambar A4 Sidu</v>
          </cell>
          <cell r="C71" t="str">
            <v>Buah</v>
          </cell>
          <cell r="D71">
            <v>3500</v>
          </cell>
        </row>
        <row r="72">
          <cell r="A72">
            <v>71</v>
          </cell>
          <cell r="B72" t="str">
            <v>Buku Ekspedisi (100) kiky</v>
          </cell>
          <cell r="C72" t="str">
            <v>Buah</v>
          </cell>
          <cell r="D72">
            <v>15600</v>
          </cell>
        </row>
        <row r="73">
          <cell r="A73">
            <v>72</v>
          </cell>
          <cell r="B73" t="str">
            <v>Buku Folio (100) Kiky</v>
          </cell>
          <cell r="C73" t="str">
            <v>Buah</v>
          </cell>
          <cell r="D73">
            <v>25200</v>
          </cell>
        </row>
        <row r="74">
          <cell r="A74">
            <v>73</v>
          </cell>
          <cell r="B74" t="str">
            <v>Buku Folio (200) Kiky</v>
          </cell>
          <cell r="C74" t="str">
            <v>Buah</v>
          </cell>
          <cell r="D74">
            <v>39000</v>
          </cell>
        </row>
        <row r="75">
          <cell r="A75">
            <v>74</v>
          </cell>
          <cell r="B75" t="str">
            <v>Buku Folio (3/2 KLM) Kas Kiky</v>
          </cell>
          <cell r="C75" t="str">
            <v>Buah</v>
          </cell>
          <cell r="D75">
            <v>27100</v>
          </cell>
        </row>
        <row r="76">
          <cell r="A76">
            <v>75</v>
          </cell>
          <cell r="B76" t="str">
            <v>Buku Folio (50) Kiky</v>
          </cell>
          <cell r="C76" t="str">
            <v>Buah</v>
          </cell>
          <cell r="D76">
            <v>16300</v>
          </cell>
        </row>
        <row r="77">
          <cell r="A77">
            <v>76</v>
          </cell>
          <cell r="B77" t="str">
            <v>Buku Gambar A3 Sidu</v>
          </cell>
          <cell r="C77" t="str">
            <v>Buah</v>
          </cell>
          <cell r="D77">
            <v>9000</v>
          </cell>
        </row>
        <row r="78">
          <cell r="A78">
            <v>77</v>
          </cell>
          <cell r="B78" t="str">
            <v>Buku Kwarto (100)</v>
          </cell>
          <cell r="C78" t="str">
            <v>Buah</v>
          </cell>
          <cell r="D78">
            <v>17100</v>
          </cell>
        </row>
        <row r="79">
          <cell r="A79">
            <v>78</v>
          </cell>
          <cell r="B79" t="str">
            <v>Buku Kwarto (200) Mirage</v>
          </cell>
          <cell r="C79" t="str">
            <v>Buah</v>
          </cell>
          <cell r="D79">
            <v>21700</v>
          </cell>
        </row>
        <row r="80">
          <cell r="A80">
            <v>79</v>
          </cell>
          <cell r="B80" t="str">
            <v>Buku Kwarto (50)</v>
          </cell>
          <cell r="C80" t="str">
            <v>Buah</v>
          </cell>
          <cell r="D80">
            <v>9500</v>
          </cell>
        </row>
        <row r="81">
          <cell r="A81">
            <v>80</v>
          </cell>
          <cell r="B81" t="str">
            <v>Buku Kwitansi Ekskutif</v>
          </cell>
          <cell r="C81" t="str">
            <v>Buah</v>
          </cell>
          <cell r="D81">
            <v>9100</v>
          </cell>
        </row>
        <row r="82">
          <cell r="A82">
            <v>81</v>
          </cell>
          <cell r="B82" t="str">
            <v>Buku MM / F</v>
          </cell>
          <cell r="C82" t="str">
            <v>Buah</v>
          </cell>
          <cell r="D82">
            <v>4600</v>
          </cell>
        </row>
        <row r="83">
          <cell r="A83">
            <v>82</v>
          </cell>
          <cell r="B83" t="str">
            <v>Buku Post It (654) Disposisi</v>
          </cell>
          <cell r="C83" t="str">
            <v>Buah</v>
          </cell>
          <cell r="D83">
            <v>16100</v>
          </cell>
        </row>
        <row r="84">
          <cell r="A84">
            <v>83</v>
          </cell>
          <cell r="B84" t="str">
            <v>Buku Post It (655) Disposisi</v>
          </cell>
          <cell r="C84" t="str">
            <v>Buah</v>
          </cell>
          <cell r="D84">
            <v>27100</v>
          </cell>
        </row>
        <row r="85">
          <cell r="A85">
            <v>84</v>
          </cell>
          <cell r="B85" t="str">
            <v>Buku Tulis 58 Sidu</v>
          </cell>
          <cell r="C85" t="str">
            <v>Buah</v>
          </cell>
          <cell r="D85">
            <v>4900</v>
          </cell>
        </row>
        <row r="86">
          <cell r="A86">
            <v>85</v>
          </cell>
          <cell r="B86" t="str">
            <v>Burung Garuda 40 Cm Fiber</v>
          </cell>
          <cell r="C86" t="str">
            <v>Buah</v>
          </cell>
          <cell r="D86">
            <v>235700</v>
          </cell>
        </row>
        <row r="87">
          <cell r="A87">
            <v>86</v>
          </cell>
          <cell r="B87" t="str">
            <v>Burung Garuda 50 Cm Fiber</v>
          </cell>
          <cell r="C87" t="str">
            <v>Buah</v>
          </cell>
          <cell r="D87">
            <v>264400</v>
          </cell>
        </row>
        <row r="88">
          <cell r="A88">
            <v>87</v>
          </cell>
          <cell r="B88" t="str">
            <v xml:space="preserve">Busa Pembasah </v>
          </cell>
          <cell r="C88" t="str">
            <v>Buah</v>
          </cell>
          <cell r="D88">
            <v>15600</v>
          </cell>
        </row>
        <row r="89">
          <cell r="A89">
            <v>88</v>
          </cell>
          <cell r="B89" t="str">
            <v>Catride Epson DFX 8000</v>
          </cell>
          <cell r="C89" t="str">
            <v>Buah</v>
          </cell>
          <cell r="D89">
            <v>529000</v>
          </cell>
        </row>
        <row r="90">
          <cell r="A90">
            <v>89</v>
          </cell>
          <cell r="B90" t="str">
            <v>Catride Epson LQ 2170</v>
          </cell>
          <cell r="C90" t="str">
            <v>Buah</v>
          </cell>
          <cell r="D90">
            <v>226900</v>
          </cell>
        </row>
        <row r="91">
          <cell r="A91">
            <v>90</v>
          </cell>
          <cell r="B91" t="str">
            <v>Catridge Canon Pixma Ip 2770 Black</v>
          </cell>
          <cell r="C91" t="str">
            <v>Buah</v>
          </cell>
          <cell r="D91">
            <v>511000</v>
          </cell>
        </row>
        <row r="92">
          <cell r="A92">
            <v>91</v>
          </cell>
          <cell r="B92" t="str">
            <v>Catridge Canon 810 Black</v>
          </cell>
          <cell r="C92" t="str">
            <v>Buah</v>
          </cell>
          <cell r="D92">
            <v>258700</v>
          </cell>
        </row>
        <row r="93">
          <cell r="A93">
            <v>92</v>
          </cell>
          <cell r="B93" t="str">
            <v>Catridge Canon 811 Colour</v>
          </cell>
          <cell r="C93" t="str">
            <v>Buah</v>
          </cell>
          <cell r="D93">
            <v>356400</v>
          </cell>
        </row>
        <row r="94">
          <cell r="A94">
            <v>93</v>
          </cell>
          <cell r="B94" t="str">
            <v>CD Blank</v>
          </cell>
          <cell r="C94" t="str">
            <v>keping</v>
          </cell>
          <cell r="D94">
            <v>6500</v>
          </cell>
        </row>
        <row r="95">
          <cell r="A95">
            <v>94</v>
          </cell>
          <cell r="B95" t="str">
            <v>Clips (B)</v>
          </cell>
          <cell r="C95" t="str">
            <v>Buah</v>
          </cell>
          <cell r="D95">
            <v>5500</v>
          </cell>
        </row>
        <row r="96">
          <cell r="A96">
            <v>95</v>
          </cell>
          <cell r="B96" t="str">
            <v>Clips Sea Gull</v>
          </cell>
          <cell r="C96" t="str">
            <v>Buah</v>
          </cell>
          <cell r="D96">
            <v>20700</v>
          </cell>
        </row>
        <row r="97">
          <cell r="A97">
            <v>96</v>
          </cell>
          <cell r="B97" t="str">
            <v>Continius Form 147/8 x 11 x 1P HVS</v>
          </cell>
          <cell r="C97" t="str">
            <v>Box</v>
          </cell>
          <cell r="D97">
            <v>471300</v>
          </cell>
        </row>
        <row r="98">
          <cell r="A98">
            <v>97</v>
          </cell>
          <cell r="B98" t="str">
            <v>Continius Form 147/8 x 11 x 1P NCR</v>
          </cell>
          <cell r="C98" t="str">
            <v>Box</v>
          </cell>
          <cell r="D98">
            <v>425400</v>
          </cell>
        </row>
        <row r="99">
          <cell r="A99">
            <v>98</v>
          </cell>
          <cell r="B99" t="str">
            <v>Continius Form 147/8 x 11 x 2P HVS</v>
          </cell>
          <cell r="C99" t="str">
            <v>Box</v>
          </cell>
          <cell r="D99">
            <v>580500</v>
          </cell>
        </row>
        <row r="100">
          <cell r="A100">
            <v>99</v>
          </cell>
          <cell r="B100" t="str">
            <v>Continius Form 147/8 x 11 x 2P NCR</v>
          </cell>
          <cell r="C100" t="str">
            <v>Box</v>
          </cell>
          <cell r="D100">
            <v>652400</v>
          </cell>
        </row>
        <row r="101">
          <cell r="A101">
            <v>100</v>
          </cell>
          <cell r="B101" t="str">
            <v>Continius Form 147/8 x 11 x 3P HVS</v>
          </cell>
          <cell r="C101" t="str">
            <v>Box</v>
          </cell>
          <cell r="D101">
            <v>896700</v>
          </cell>
        </row>
        <row r="102">
          <cell r="A102">
            <v>101</v>
          </cell>
          <cell r="B102" t="str">
            <v>Continius Form 147/8 x 11 x 3P NCR</v>
          </cell>
          <cell r="C102" t="str">
            <v>Box</v>
          </cell>
          <cell r="D102">
            <v>852100</v>
          </cell>
        </row>
        <row r="103">
          <cell r="A103">
            <v>102</v>
          </cell>
          <cell r="B103" t="str">
            <v>Continius Form 147/8 x 11 x 4P HVS</v>
          </cell>
          <cell r="C103" t="str">
            <v>Box</v>
          </cell>
          <cell r="D103">
            <v>799000</v>
          </cell>
        </row>
        <row r="104">
          <cell r="A104">
            <v>103</v>
          </cell>
          <cell r="B104" t="str">
            <v>Continius Form 147/8 x 11 x 4P NCR</v>
          </cell>
          <cell r="C104" t="str">
            <v>Box</v>
          </cell>
          <cell r="D104">
            <v>776000</v>
          </cell>
        </row>
        <row r="105">
          <cell r="A105">
            <v>104</v>
          </cell>
          <cell r="B105" t="str">
            <v>Continius Form 9 1/2 : 2 x 11 : 1 P HVS</v>
          </cell>
          <cell r="C105" t="str">
            <v>Box</v>
          </cell>
          <cell r="D105">
            <v>306100</v>
          </cell>
        </row>
        <row r="106">
          <cell r="A106">
            <v>105</v>
          </cell>
          <cell r="B106" t="str">
            <v>Continius Form 9 1/2 : 2 x 11 : 2 HVS 1 (Play) 1/2 F</v>
          </cell>
          <cell r="C106" t="str">
            <v>Box</v>
          </cell>
          <cell r="D106">
            <v>236000</v>
          </cell>
        </row>
        <row r="107">
          <cell r="A107">
            <v>106</v>
          </cell>
          <cell r="B107" t="str">
            <v>Continius Form 9 1/2 : 2 x 11 : 2 HVS 2 (Play) 1/2 F</v>
          </cell>
          <cell r="C107" t="str">
            <v>Box</v>
          </cell>
          <cell r="D107">
            <v>517900</v>
          </cell>
        </row>
        <row r="108">
          <cell r="A108">
            <v>107</v>
          </cell>
          <cell r="B108" t="str">
            <v>Continius Form 9 1/2 : 2 x 11 : 2 NCR 2 (Play) 1/2 F</v>
          </cell>
          <cell r="C108" t="str">
            <v>Box</v>
          </cell>
          <cell r="D108">
            <v>387200</v>
          </cell>
        </row>
        <row r="109">
          <cell r="A109">
            <v>108</v>
          </cell>
          <cell r="B109" t="str">
            <v>Continius Form 9 1/2 : 2 x 11 : 2 P HVS</v>
          </cell>
          <cell r="C109" t="str">
            <v>Box</v>
          </cell>
          <cell r="D109">
            <v>488600</v>
          </cell>
        </row>
        <row r="110">
          <cell r="A110">
            <v>109</v>
          </cell>
          <cell r="B110" t="str">
            <v>Continius Form 9 1/2 : 2 x 11 : 2 P NCR</v>
          </cell>
          <cell r="C110" t="str">
            <v>Box</v>
          </cell>
          <cell r="D110">
            <v>432800</v>
          </cell>
        </row>
        <row r="111">
          <cell r="A111">
            <v>110</v>
          </cell>
          <cell r="B111" t="str">
            <v>Continius Form 9 1/2 : 2 x 11 : 3 P HVS</v>
          </cell>
          <cell r="C111" t="str">
            <v>Box</v>
          </cell>
          <cell r="D111">
            <v>862200</v>
          </cell>
        </row>
        <row r="112">
          <cell r="A112">
            <v>111</v>
          </cell>
          <cell r="B112" t="str">
            <v>Continius Form 9 1/2 : 2 x 11 : 3 P NCR</v>
          </cell>
          <cell r="C112" t="str">
            <v>Box</v>
          </cell>
          <cell r="D112">
            <v>689700</v>
          </cell>
        </row>
        <row r="113">
          <cell r="A113">
            <v>112</v>
          </cell>
          <cell r="B113" t="str">
            <v>Continius Form 9 1/2 : 2 x 11 : 4 P HVS</v>
          </cell>
          <cell r="C113" t="str">
            <v>Box</v>
          </cell>
          <cell r="D113">
            <v>396600</v>
          </cell>
        </row>
        <row r="114">
          <cell r="A114">
            <v>113</v>
          </cell>
          <cell r="B114" t="str">
            <v>Continius Form 9 1/2 : 2 x 11 : 4 P NCR</v>
          </cell>
          <cell r="C114" t="str">
            <v>Box</v>
          </cell>
          <cell r="D114">
            <v>477100</v>
          </cell>
        </row>
        <row r="115">
          <cell r="A115">
            <v>114</v>
          </cell>
          <cell r="B115" t="str">
            <v>Corector (B)</v>
          </cell>
          <cell r="C115" t="str">
            <v>Buah</v>
          </cell>
          <cell r="D115">
            <v>27100</v>
          </cell>
        </row>
        <row r="116">
          <cell r="A116">
            <v>115</v>
          </cell>
          <cell r="B116" t="str">
            <v>Corector (K)</v>
          </cell>
          <cell r="C116" t="str">
            <v>Buah</v>
          </cell>
          <cell r="D116">
            <v>20200</v>
          </cell>
        </row>
        <row r="117">
          <cell r="A117">
            <v>116</v>
          </cell>
          <cell r="B117" t="str">
            <v>Cutther A 300 (Alat)</v>
          </cell>
          <cell r="C117" t="str">
            <v>Buah</v>
          </cell>
          <cell r="D117">
            <v>11000</v>
          </cell>
        </row>
        <row r="118">
          <cell r="A118">
            <v>117</v>
          </cell>
          <cell r="B118" t="str">
            <v>Cutther B Alat Lepasan</v>
          </cell>
          <cell r="C118" t="str">
            <v>Buah</v>
          </cell>
          <cell r="D118">
            <v>5100</v>
          </cell>
        </row>
        <row r="119">
          <cell r="A119">
            <v>118</v>
          </cell>
          <cell r="B119" t="str">
            <v>Cutther K Alat Lepasan</v>
          </cell>
          <cell r="C119" t="str">
            <v>Buah</v>
          </cell>
          <cell r="D119">
            <v>3200</v>
          </cell>
        </row>
        <row r="120">
          <cell r="A120">
            <v>119</v>
          </cell>
          <cell r="B120" t="str">
            <v>Cutther L 500</v>
          </cell>
          <cell r="C120" t="str">
            <v>Buah</v>
          </cell>
          <cell r="D120">
            <v>15200</v>
          </cell>
        </row>
        <row r="121">
          <cell r="A121">
            <v>120</v>
          </cell>
          <cell r="B121" t="str">
            <v>Cutther L 550 kenko</v>
          </cell>
          <cell r="C121" t="str">
            <v>Buah</v>
          </cell>
          <cell r="D121">
            <v>17300</v>
          </cell>
        </row>
        <row r="122">
          <cell r="A122">
            <v>121</v>
          </cell>
          <cell r="B122" t="str">
            <v>Cutther Pisau Isi (B)</v>
          </cell>
          <cell r="C122" t="str">
            <v>Buah</v>
          </cell>
          <cell r="D122">
            <v>7700</v>
          </cell>
        </row>
        <row r="123">
          <cell r="A123">
            <v>122</v>
          </cell>
          <cell r="B123" t="str">
            <v>Cutther Pisau Isi (K)</v>
          </cell>
          <cell r="C123" t="str">
            <v>Buah</v>
          </cell>
          <cell r="D123">
            <v>6900</v>
          </cell>
        </row>
        <row r="124">
          <cell r="A124">
            <v>123</v>
          </cell>
          <cell r="B124" t="str">
            <v>Cutther Plastik Lipat</v>
          </cell>
          <cell r="C124" t="str">
            <v>Buah</v>
          </cell>
          <cell r="D124">
            <v>1800</v>
          </cell>
        </row>
        <row r="125">
          <cell r="A125">
            <v>124</v>
          </cell>
          <cell r="B125" t="str">
            <v>Drem Toner 38 A</v>
          </cell>
          <cell r="C125" t="str">
            <v>Buah</v>
          </cell>
          <cell r="D125">
            <v>732900</v>
          </cell>
        </row>
        <row r="126">
          <cell r="A126">
            <v>125</v>
          </cell>
          <cell r="B126" t="str">
            <v>Frefurator 3 Lobang</v>
          </cell>
          <cell r="C126" t="str">
            <v>Buah</v>
          </cell>
          <cell r="D126">
            <v>35000</v>
          </cell>
        </row>
        <row r="127">
          <cell r="A127">
            <v>126</v>
          </cell>
          <cell r="B127" t="str">
            <v>Frefurator (220/230)</v>
          </cell>
          <cell r="C127" t="str">
            <v>Buah</v>
          </cell>
          <cell r="D127">
            <v>59400</v>
          </cell>
        </row>
        <row r="128">
          <cell r="A128">
            <v>127</v>
          </cell>
          <cell r="B128" t="str">
            <v>Frefurator 850</v>
          </cell>
          <cell r="C128" t="str">
            <v>Buah</v>
          </cell>
          <cell r="D128">
            <v>65700</v>
          </cell>
        </row>
        <row r="129">
          <cell r="A129">
            <v>128</v>
          </cell>
          <cell r="B129" t="str">
            <v>Frefurator 330</v>
          </cell>
          <cell r="C129" t="str">
            <v>Buah</v>
          </cell>
          <cell r="D129">
            <v>53500</v>
          </cell>
        </row>
        <row r="130">
          <cell r="A130">
            <v>129</v>
          </cell>
          <cell r="B130" t="str">
            <v>Frefurator K 40 XL</v>
          </cell>
          <cell r="C130" t="str">
            <v>Buah</v>
          </cell>
          <cell r="D130">
            <v>30500</v>
          </cell>
        </row>
        <row r="131">
          <cell r="A131">
            <v>130</v>
          </cell>
          <cell r="B131" t="str">
            <v>Frefurator K 30 XL</v>
          </cell>
          <cell r="C131" t="str">
            <v>Buah</v>
          </cell>
          <cell r="D131">
            <v>62000</v>
          </cell>
        </row>
        <row r="132">
          <cell r="A132">
            <v>131</v>
          </cell>
          <cell r="B132" t="str">
            <v>Frefurator Kenko 86</v>
          </cell>
          <cell r="C132" t="str">
            <v>Buah</v>
          </cell>
          <cell r="D132">
            <v>58200</v>
          </cell>
        </row>
        <row r="133">
          <cell r="A133">
            <v>132</v>
          </cell>
          <cell r="B133" t="str">
            <v>Frefurator 85/Drupa/SRM</v>
          </cell>
          <cell r="C133" t="str">
            <v>Buah</v>
          </cell>
          <cell r="D133">
            <v>42500</v>
          </cell>
        </row>
        <row r="134">
          <cell r="A134">
            <v>133</v>
          </cell>
          <cell r="B134" t="str">
            <v>Film</v>
          </cell>
          <cell r="C134" t="str">
            <v>Buah</v>
          </cell>
          <cell r="D134">
            <v>172500</v>
          </cell>
        </row>
        <row r="135">
          <cell r="A135">
            <v>134</v>
          </cell>
          <cell r="B135" t="str">
            <v>Flash Disk 16 GB</v>
          </cell>
          <cell r="C135" t="str">
            <v>Buah</v>
          </cell>
          <cell r="D135">
            <v>192000</v>
          </cell>
        </row>
        <row r="136">
          <cell r="A136">
            <v>135</v>
          </cell>
          <cell r="B136" t="str">
            <v>Flash Disk 16 GB Sandisk</v>
          </cell>
          <cell r="C136" t="str">
            <v>Buah</v>
          </cell>
          <cell r="D136">
            <v>185400</v>
          </cell>
        </row>
        <row r="137">
          <cell r="A137">
            <v>136</v>
          </cell>
          <cell r="B137" t="str">
            <v>Fotocopy</v>
          </cell>
          <cell r="C137" t="str">
            <v>lembar</v>
          </cell>
          <cell r="D137">
            <v>200</v>
          </cell>
        </row>
        <row r="138">
          <cell r="A138">
            <v>137</v>
          </cell>
          <cell r="B138" t="str">
            <v>Gambar Presiden,Wakil dan Bingkai Ukuran 25 x 37</v>
          </cell>
          <cell r="C138" t="str">
            <v>Buah</v>
          </cell>
          <cell r="D138">
            <v>27100</v>
          </cell>
        </row>
        <row r="139">
          <cell r="A139">
            <v>138</v>
          </cell>
          <cell r="B139" t="str">
            <v>Gerotan (ada kaca) ok3</v>
          </cell>
          <cell r="C139" t="str">
            <v>Buah</v>
          </cell>
          <cell r="D139">
            <v>2300</v>
          </cell>
        </row>
        <row r="140">
          <cell r="A140">
            <v>139</v>
          </cell>
          <cell r="B140" t="str">
            <v>Gerotan Roc/mainan</v>
          </cell>
          <cell r="C140" t="str">
            <v>Buah</v>
          </cell>
          <cell r="D140">
            <v>5200</v>
          </cell>
        </row>
        <row r="141">
          <cell r="A141">
            <v>140</v>
          </cell>
          <cell r="B141" t="str">
            <v>Gunting G XL</v>
          </cell>
          <cell r="C141" t="str">
            <v>Buah</v>
          </cell>
          <cell r="D141">
            <v>15000</v>
          </cell>
        </row>
        <row r="142">
          <cell r="A142">
            <v>141</v>
          </cell>
          <cell r="B142" t="str">
            <v xml:space="preserve">Gunting Kuku Besar FM </v>
          </cell>
          <cell r="C142" t="str">
            <v>Buah</v>
          </cell>
          <cell r="D142">
            <v>23000</v>
          </cell>
        </row>
        <row r="143">
          <cell r="A143">
            <v>142</v>
          </cell>
          <cell r="B143" t="str">
            <v>Gunting Kuku Besar SPM</v>
          </cell>
          <cell r="C143" t="str">
            <v>Buah</v>
          </cell>
          <cell r="D143">
            <v>15300</v>
          </cell>
        </row>
        <row r="144">
          <cell r="A144">
            <v>143</v>
          </cell>
          <cell r="B144" t="str">
            <v>Gunting MM-1</v>
          </cell>
          <cell r="C144" t="str">
            <v>Buah</v>
          </cell>
          <cell r="D144">
            <v>9000</v>
          </cell>
        </row>
        <row r="145">
          <cell r="A145">
            <v>144</v>
          </cell>
          <cell r="B145" t="str">
            <v>Gunting SS-1</v>
          </cell>
          <cell r="C145" t="str">
            <v/>
          </cell>
          <cell r="D145">
            <v>8100</v>
          </cell>
        </row>
        <row r="146">
          <cell r="A146">
            <v>145</v>
          </cell>
          <cell r="B146" t="str">
            <v>Ink Jet Catridge HP C 51645 Black</v>
          </cell>
          <cell r="C146" t="str">
            <v>Buah</v>
          </cell>
          <cell r="D146">
            <v>1178900</v>
          </cell>
        </row>
        <row r="147">
          <cell r="A147">
            <v>146</v>
          </cell>
          <cell r="B147" t="str">
            <v>Ink Jet Catridge HP C 6615 Black</v>
          </cell>
          <cell r="C147" t="str">
            <v>Buah</v>
          </cell>
          <cell r="D147">
            <v>759800</v>
          </cell>
        </row>
        <row r="148">
          <cell r="A148">
            <v>147</v>
          </cell>
          <cell r="B148" t="str">
            <v>Ink Jet Catridge HP C 823 Colour MYC</v>
          </cell>
          <cell r="C148" t="str">
            <v>Buah</v>
          </cell>
          <cell r="D148">
            <v>759800</v>
          </cell>
        </row>
        <row r="149">
          <cell r="A149">
            <v>148</v>
          </cell>
          <cell r="B149" t="str">
            <v>Ink Jet Catrigde HP 3015</v>
          </cell>
          <cell r="C149" t="str">
            <v>Buah</v>
          </cell>
          <cell r="D149">
            <v>719100</v>
          </cell>
        </row>
        <row r="150">
          <cell r="A150">
            <v>149</v>
          </cell>
          <cell r="B150" t="str">
            <v>Ink Jet Catrigde HP 7115 A Black</v>
          </cell>
          <cell r="C150" t="str">
            <v>Buah</v>
          </cell>
          <cell r="D150">
            <v>1528900</v>
          </cell>
        </row>
        <row r="151">
          <cell r="A151">
            <v>150</v>
          </cell>
          <cell r="B151" t="str">
            <v>Isi Bollpoint Parker</v>
          </cell>
          <cell r="C151" t="str">
            <v>Buah</v>
          </cell>
          <cell r="D151">
            <v>30800</v>
          </cell>
        </row>
        <row r="152">
          <cell r="A152">
            <v>151</v>
          </cell>
          <cell r="B152" t="str">
            <v>Isi Bollpoint Pentel</v>
          </cell>
          <cell r="C152" t="str">
            <v>Buah</v>
          </cell>
          <cell r="D152">
            <v>22500</v>
          </cell>
        </row>
        <row r="153">
          <cell r="A153">
            <v>152</v>
          </cell>
          <cell r="B153" t="str">
            <v xml:space="preserve">Isi Bolpoint </v>
          </cell>
          <cell r="C153" t="str">
            <v>Buah</v>
          </cell>
          <cell r="D153">
            <v>12400</v>
          </cell>
        </row>
        <row r="154">
          <cell r="A154">
            <v>153</v>
          </cell>
          <cell r="B154" t="str">
            <v>Isi Parker</v>
          </cell>
          <cell r="C154" t="str">
            <v>Buah</v>
          </cell>
          <cell r="D154">
            <v>41700</v>
          </cell>
        </row>
        <row r="155">
          <cell r="A155">
            <v>154</v>
          </cell>
          <cell r="B155" t="str">
            <v>Isi Parker Riffle (B)</v>
          </cell>
          <cell r="C155" t="str">
            <v>Buah</v>
          </cell>
          <cell r="D155">
            <v>41700</v>
          </cell>
        </row>
        <row r="156">
          <cell r="A156">
            <v>155</v>
          </cell>
          <cell r="B156" t="str">
            <v>Isi Pensil, 2B Feber</v>
          </cell>
          <cell r="C156" t="str">
            <v>Buah</v>
          </cell>
          <cell r="D156">
            <v>12100</v>
          </cell>
        </row>
        <row r="157">
          <cell r="A157">
            <v>156</v>
          </cell>
          <cell r="B157" t="str">
            <v>Isi Pentel</v>
          </cell>
          <cell r="C157" t="str">
            <v>Buah</v>
          </cell>
          <cell r="D157">
            <v>30800</v>
          </cell>
        </row>
        <row r="158">
          <cell r="A158">
            <v>157</v>
          </cell>
          <cell r="B158" t="str">
            <v>Isi Steples</v>
          </cell>
          <cell r="C158" t="str">
            <v>Buah</v>
          </cell>
          <cell r="D158">
            <v>4000</v>
          </cell>
        </row>
        <row r="159">
          <cell r="A159">
            <v>158</v>
          </cell>
          <cell r="B159" t="str">
            <v>Isolasi 1 x 72 Y</v>
          </cell>
          <cell r="C159" t="str">
            <v>Buah</v>
          </cell>
          <cell r="D159">
            <v>14200</v>
          </cell>
        </row>
        <row r="160">
          <cell r="A160">
            <v>159</v>
          </cell>
          <cell r="B160" t="str">
            <v>Isolasi 1" Tebal</v>
          </cell>
          <cell r="C160" t="str">
            <v>Buah</v>
          </cell>
          <cell r="D160">
            <v>14600</v>
          </cell>
        </row>
        <row r="161">
          <cell r="A161">
            <v>160</v>
          </cell>
          <cell r="B161" t="str">
            <v>Isolasi 1/2 x 72 Y</v>
          </cell>
          <cell r="C161" t="str">
            <v>Buah</v>
          </cell>
          <cell r="D161">
            <v>7700</v>
          </cell>
        </row>
        <row r="162">
          <cell r="A162">
            <v>161</v>
          </cell>
          <cell r="B162" t="str">
            <v>Isolasi 1/2"</v>
          </cell>
          <cell r="C162" t="str">
            <v>Buah</v>
          </cell>
          <cell r="D162">
            <v>6600</v>
          </cell>
        </row>
        <row r="163">
          <cell r="A163">
            <v>162</v>
          </cell>
          <cell r="B163" t="str">
            <v>Isolasi 1/2" x 10 Y</v>
          </cell>
          <cell r="C163" t="str">
            <v>Buah</v>
          </cell>
          <cell r="D163">
            <v>3200</v>
          </cell>
        </row>
        <row r="164">
          <cell r="A164">
            <v>163</v>
          </cell>
          <cell r="B164" t="str">
            <v>Isolasi 2" Tebal</v>
          </cell>
          <cell r="C164" t="str">
            <v>Buah</v>
          </cell>
          <cell r="D164">
            <v>20000</v>
          </cell>
        </row>
        <row r="165">
          <cell r="A165">
            <v>164</v>
          </cell>
          <cell r="B165" t="str">
            <v>Isolasi Bolak Balik 1 1/2"</v>
          </cell>
          <cell r="C165" t="str">
            <v>Buah</v>
          </cell>
          <cell r="D165">
            <v>16400</v>
          </cell>
        </row>
        <row r="166">
          <cell r="A166">
            <v>165</v>
          </cell>
          <cell r="B166" t="str">
            <v>Isolasi Bolak Balik 1"</v>
          </cell>
          <cell r="C166" t="str">
            <v>Buah</v>
          </cell>
          <cell r="D166">
            <v>10700</v>
          </cell>
        </row>
        <row r="167">
          <cell r="A167">
            <v>166</v>
          </cell>
          <cell r="B167" t="str">
            <v>Isolasi Bolak Balik 1/2"</v>
          </cell>
          <cell r="C167" t="str">
            <v>Buah</v>
          </cell>
          <cell r="D167">
            <v>6600</v>
          </cell>
        </row>
        <row r="168">
          <cell r="A168">
            <v>167</v>
          </cell>
          <cell r="B168" t="str">
            <v>Isolasi Bolak Balik 2"</v>
          </cell>
          <cell r="C168" t="str">
            <v>Buah</v>
          </cell>
          <cell r="D168">
            <v>16700</v>
          </cell>
        </row>
        <row r="169">
          <cell r="A169">
            <v>168</v>
          </cell>
          <cell r="B169" t="str">
            <v>Isolasi Coklat Kertas 2"</v>
          </cell>
          <cell r="C169" t="str">
            <v>Buah</v>
          </cell>
          <cell r="D169">
            <v>15000</v>
          </cell>
        </row>
        <row r="170">
          <cell r="A170">
            <v>169</v>
          </cell>
          <cell r="B170" t="str">
            <v>Jangka Kayu</v>
          </cell>
          <cell r="C170" t="str">
            <v>Buah</v>
          </cell>
          <cell r="D170">
            <v>20200</v>
          </cell>
        </row>
        <row r="171">
          <cell r="A171">
            <v>170</v>
          </cell>
          <cell r="B171" t="str">
            <v>Kalkir 60/65 gr Folio</v>
          </cell>
          <cell r="C171" t="str">
            <v>Box</v>
          </cell>
          <cell r="D171">
            <v>14400</v>
          </cell>
        </row>
        <row r="172">
          <cell r="A172">
            <v>171</v>
          </cell>
          <cell r="B172" t="str">
            <v>Kalkir 60/65 gr Gulung</v>
          </cell>
          <cell r="C172" t="str">
            <v>Gulung</v>
          </cell>
          <cell r="D172">
            <v>14400</v>
          </cell>
        </row>
        <row r="173">
          <cell r="A173">
            <v>172</v>
          </cell>
          <cell r="B173" t="str">
            <v>Kalkir 80/85 gr Folio</v>
          </cell>
          <cell r="C173" t="str">
            <v>Box</v>
          </cell>
          <cell r="D173">
            <v>251800</v>
          </cell>
        </row>
        <row r="174">
          <cell r="A174">
            <v>173</v>
          </cell>
          <cell r="B174" t="str">
            <v>Kalkir 80/85 gr Gulung</v>
          </cell>
          <cell r="C174" t="str">
            <v>Gulung</v>
          </cell>
          <cell r="D174">
            <v>93700</v>
          </cell>
        </row>
        <row r="175">
          <cell r="A175">
            <v>174</v>
          </cell>
          <cell r="B175" t="str">
            <v>Kalkulator Canon</v>
          </cell>
          <cell r="C175" t="str">
            <v>buah</v>
          </cell>
          <cell r="D175">
            <v>316200</v>
          </cell>
        </row>
        <row r="176">
          <cell r="A176">
            <v>175</v>
          </cell>
          <cell r="B176" t="str">
            <v>Kalkulator Canon Printing</v>
          </cell>
          <cell r="C176" t="str">
            <v>buah</v>
          </cell>
          <cell r="D176">
            <v>977100</v>
          </cell>
        </row>
        <row r="177">
          <cell r="A177">
            <v>176</v>
          </cell>
          <cell r="B177" t="str">
            <v>Kalkulator Casio</v>
          </cell>
          <cell r="C177" t="str">
            <v>buah</v>
          </cell>
          <cell r="D177">
            <v>258700</v>
          </cell>
        </row>
        <row r="178">
          <cell r="A178">
            <v>177</v>
          </cell>
          <cell r="B178" t="str">
            <v>Kapur Tulis Putih</v>
          </cell>
          <cell r="C178" t="str">
            <v>Kotak</v>
          </cell>
          <cell r="D178">
            <v>5800</v>
          </cell>
        </row>
        <row r="179">
          <cell r="A179">
            <v>178</v>
          </cell>
          <cell r="B179" t="str">
            <v>Kapur Tulis Putih 60 kt</v>
          </cell>
          <cell r="C179" t="str">
            <v>Doz</v>
          </cell>
          <cell r="D179">
            <v>15600</v>
          </cell>
        </row>
        <row r="180">
          <cell r="A180">
            <v>179</v>
          </cell>
          <cell r="B180" t="str">
            <v>Karet Gosok</v>
          </cell>
          <cell r="C180" t="str">
            <v>Buah</v>
          </cell>
          <cell r="D180">
            <v>4600</v>
          </cell>
        </row>
        <row r="181">
          <cell r="A181">
            <v>180</v>
          </cell>
          <cell r="B181" t="str">
            <v>Kartu Amano 40 gr</v>
          </cell>
          <cell r="C181" t="str">
            <v>Lembar</v>
          </cell>
          <cell r="D181">
            <v>30200</v>
          </cell>
        </row>
        <row r="182">
          <cell r="A182">
            <v>181</v>
          </cell>
          <cell r="B182" t="str">
            <v>Kertas Bufalow DOP/F</v>
          </cell>
          <cell r="C182" t="str">
            <v>Pak</v>
          </cell>
          <cell r="D182">
            <v>35700</v>
          </cell>
        </row>
        <row r="183">
          <cell r="A183">
            <v>182</v>
          </cell>
          <cell r="B183" t="str">
            <v>Kertas Bufalow DOP/F</v>
          </cell>
          <cell r="C183" t="str">
            <v>Lembar</v>
          </cell>
          <cell r="D183">
            <v>1200</v>
          </cell>
        </row>
        <row r="184">
          <cell r="A184">
            <v>183</v>
          </cell>
          <cell r="B184" t="str">
            <v>Kertas Bufalow light kover</v>
          </cell>
          <cell r="C184" t="str">
            <v>Pak</v>
          </cell>
          <cell r="D184">
            <v>38600</v>
          </cell>
        </row>
        <row r="185">
          <cell r="A185">
            <v>184</v>
          </cell>
          <cell r="B185" t="str">
            <v>Kertas Bufalow light kover</v>
          </cell>
          <cell r="C185" t="str">
            <v>Lembar</v>
          </cell>
          <cell r="D185">
            <v>1200</v>
          </cell>
        </row>
        <row r="186">
          <cell r="A186">
            <v>185</v>
          </cell>
          <cell r="B186" t="str">
            <v>Kertas Buffalow</v>
          </cell>
          <cell r="C186" t="str">
            <v>Lembar</v>
          </cell>
          <cell r="D186">
            <v>400</v>
          </cell>
        </row>
        <row r="187">
          <cell r="A187">
            <v>186</v>
          </cell>
          <cell r="B187" t="str">
            <v xml:space="preserve">Kertas CD </v>
          </cell>
          <cell r="C187" t="str">
            <v>Rim</v>
          </cell>
          <cell r="D187">
            <v>35700</v>
          </cell>
        </row>
        <row r="188">
          <cell r="A188">
            <v>187</v>
          </cell>
          <cell r="B188" t="str">
            <v>Kertas CD Plano/Plicat</v>
          </cell>
          <cell r="C188" t="str">
            <v>Lembar</v>
          </cell>
          <cell r="D188">
            <v>2100</v>
          </cell>
        </row>
        <row r="189">
          <cell r="A189">
            <v>188</v>
          </cell>
          <cell r="B189" t="str">
            <v>Kertas Coklat</v>
          </cell>
          <cell r="C189" t="str">
            <v>Lembar</v>
          </cell>
          <cell r="D189">
            <v>2300</v>
          </cell>
        </row>
        <row r="190">
          <cell r="A190">
            <v>189</v>
          </cell>
          <cell r="B190" t="str">
            <v>Kertas DF Bergaris (100 EXP)</v>
          </cell>
          <cell r="C190" t="str">
            <v>Pak</v>
          </cell>
          <cell r="D190">
            <v>36500</v>
          </cell>
        </row>
        <row r="191">
          <cell r="A191">
            <v>190</v>
          </cell>
          <cell r="B191" t="str">
            <v>Kertas DF Bergaris (200 EXP)</v>
          </cell>
          <cell r="C191" t="str">
            <v>Pak</v>
          </cell>
          <cell r="D191">
            <v>61200</v>
          </cell>
        </row>
        <row r="192">
          <cell r="A192">
            <v>191</v>
          </cell>
          <cell r="B192" t="str">
            <v>Kertas DF Bergaris (300 EXP)</v>
          </cell>
          <cell r="C192" t="str">
            <v>Pak</v>
          </cell>
          <cell r="D192">
            <v>103500</v>
          </cell>
        </row>
        <row r="193">
          <cell r="A193">
            <v>192</v>
          </cell>
          <cell r="B193" t="str">
            <v>Kertas DF Bergaris (350 EXP)</v>
          </cell>
          <cell r="C193" t="str">
            <v>Pak</v>
          </cell>
          <cell r="D193">
            <v>97800</v>
          </cell>
        </row>
        <row r="194">
          <cell r="A194">
            <v>193</v>
          </cell>
          <cell r="B194" t="str">
            <v>Kertas Dorslag Folio Putih</v>
          </cell>
          <cell r="C194" t="str">
            <v>Rim</v>
          </cell>
          <cell r="D194">
            <v>40900</v>
          </cell>
        </row>
        <row r="195">
          <cell r="A195">
            <v>194</v>
          </cell>
          <cell r="B195" t="str">
            <v>Kertas Dorslag Folio Warna</v>
          </cell>
          <cell r="C195" t="str">
            <v>Rim</v>
          </cell>
          <cell r="D195">
            <v>43200</v>
          </cell>
        </row>
        <row r="196">
          <cell r="A196">
            <v>195</v>
          </cell>
          <cell r="B196" t="str">
            <v>Kertas Duplex 250 gr</v>
          </cell>
          <cell r="C196" t="str">
            <v>Lembar</v>
          </cell>
          <cell r="D196">
            <v>3500</v>
          </cell>
        </row>
        <row r="197">
          <cell r="A197">
            <v>196</v>
          </cell>
          <cell r="B197" t="str">
            <v>Kertas Duplex 310 gr</v>
          </cell>
          <cell r="C197" t="str">
            <v>Lembar</v>
          </cell>
          <cell r="D197">
            <v>4100</v>
          </cell>
        </row>
        <row r="198">
          <cell r="A198">
            <v>197</v>
          </cell>
          <cell r="B198" t="str">
            <v>Kertas Duplicator 400</v>
          </cell>
          <cell r="C198" t="str">
            <v>Rim</v>
          </cell>
          <cell r="D198">
            <v>51800</v>
          </cell>
        </row>
        <row r="199">
          <cell r="A199">
            <v>198</v>
          </cell>
          <cell r="B199" t="str">
            <v>Kertas Fax GCI 210 x 100</v>
          </cell>
          <cell r="C199" t="str">
            <v>Gul</v>
          </cell>
          <cell r="D199">
            <v>75700</v>
          </cell>
        </row>
        <row r="200">
          <cell r="A200">
            <v>199</v>
          </cell>
          <cell r="B200" t="str">
            <v>Kertas Fax GCI 210 x 30</v>
          </cell>
          <cell r="C200" t="str">
            <v>Gul</v>
          </cell>
          <cell r="D200">
            <v>31100</v>
          </cell>
        </row>
        <row r="201">
          <cell r="A201">
            <v>200</v>
          </cell>
          <cell r="B201" t="str">
            <v>Kertas Fax GCi 210 x 50</v>
          </cell>
          <cell r="C201" t="str">
            <v>Gul</v>
          </cell>
          <cell r="D201">
            <v>46300</v>
          </cell>
        </row>
        <row r="202">
          <cell r="A202">
            <v>201</v>
          </cell>
          <cell r="B202" t="str">
            <v>Kertas Fax GCI 216 x 30</v>
          </cell>
          <cell r="C202" t="str">
            <v>Gul</v>
          </cell>
          <cell r="D202">
            <v>30500</v>
          </cell>
        </row>
        <row r="203">
          <cell r="A203">
            <v>202</v>
          </cell>
          <cell r="B203" t="str">
            <v>Kertas Fax GCI 216 x 50</v>
          </cell>
          <cell r="C203" t="str">
            <v>Gul</v>
          </cell>
          <cell r="D203">
            <v>109300</v>
          </cell>
        </row>
        <row r="204">
          <cell r="A204">
            <v>203</v>
          </cell>
          <cell r="B204" t="str">
            <v>Kertas Fax GCL 216 x 100</v>
          </cell>
          <cell r="C204" t="str">
            <v>Gul</v>
          </cell>
          <cell r="D204">
            <v>144300</v>
          </cell>
        </row>
        <row r="205">
          <cell r="A205">
            <v>204</v>
          </cell>
          <cell r="B205" t="str">
            <v>Kertas Garis DF 100</v>
          </cell>
          <cell r="C205" t="str">
            <v>Buah</v>
          </cell>
          <cell r="D205">
            <v>30500</v>
          </cell>
        </row>
        <row r="206">
          <cell r="A206">
            <v>205</v>
          </cell>
          <cell r="B206" t="str">
            <v>Kertas Garis DF 200</v>
          </cell>
          <cell r="C206" t="str">
            <v>Buah</v>
          </cell>
          <cell r="D206">
            <v>57500</v>
          </cell>
        </row>
        <row r="207">
          <cell r="A207">
            <v>206</v>
          </cell>
          <cell r="B207" t="str">
            <v>Kertas HVS 50 gr Doble Folio 500</v>
          </cell>
          <cell r="C207" t="str">
            <v>Rim</v>
          </cell>
          <cell r="D207">
            <v>121300</v>
          </cell>
        </row>
        <row r="208">
          <cell r="A208">
            <v>207</v>
          </cell>
          <cell r="B208" t="str">
            <v>Kertas HVS 60 gr Bergaris Isi 350 Lbr</v>
          </cell>
          <cell r="C208" t="str">
            <v>Rim</v>
          </cell>
          <cell r="D208">
            <v>59900</v>
          </cell>
        </row>
        <row r="209">
          <cell r="A209">
            <v>208</v>
          </cell>
          <cell r="B209" t="str">
            <v>Kertas HVS 60 gr Doble Folio 500</v>
          </cell>
          <cell r="C209" t="str">
            <v>Rim</v>
          </cell>
          <cell r="D209">
            <v>115000</v>
          </cell>
        </row>
        <row r="210">
          <cell r="A210">
            <v>209</v>
          </cell>
          <cell r="B210" t="str">
            <v>Kertas HVS 60 gr Double Kwarto 500</v>
          </cell>
          <cell r="C210" t="str">
            <v>Rim</v>
          </cell>
          <cell r="D210">
            <v>124500</v>
          </cell>
        </row>
        <row r="211">
          <cell r="A211">
            <v>210</v>
          </cell>
          <cell r="B211" t="str">
            <v>Kertas HVS 60 gr Folio 500</v>
          </cell>
          <cell r="C211" t="str">
            <v>Rim</v>
          </cell>
          <cell r="D211">
            <v>57200</v>
          </cell>
        </row>
        <row r="212">
          <cell r="A212">
            <v>211</v>
          </cell>
          <cell r="B212" t="str">
            <v>Kertas HVS 60 gr Folio Bergaris Isi 250 Lbr</v>
          </cell>
          <cell r="C212" t="str">
            <v>Rim</v>
          </cell>
          <cell r="D212">
            <v>69600</v>
          </cell>
        </row>
        <row r="213">
          <cell r="A213">
            <v>212</v>
          </cell>
          <cell r="B213" t="str">
            <v>Kertas HVS 60 gr Kwarto 500</v>
          </cell>
          <cell r="C213" t="str">
            <v>Rim</v>
          </cell>
          <cell r="D213">
            <v>54700</v>
          </cell>
        </row>
        <row r="214">
          <cell r="A214">
            <v>213</v>
          </cell>
          <cell r="B214" t="str">
            <v>Kertas HVS 60 gr SD Tristar Folio/Wisnu (400)</v>
          </cell>
          <cell r="C214" t="str">
            <v>Rim</v>
          </cell>
          <cell r="D214">
            <v>45200</v>
          </cell>
        </row>
        <row r="215">
          <cell r="A215">
            <v>214</v>
          </cell>
          <cell r="B215" t="str">
            <v>Kertas HVS 70 gr Double Folio</v>
          </cell>
          <cell r="C215" t="str">
            <v>Rim</v>
          </cell>
          <cell r="D215">
            <v>136600</v>
          </cell>
        </row>
        <row r="216">
          <cell r="A216">
            <v>215</v>
          </cell>
          <cell r="B216" t="str">
            <v>Kertas HVS 70 gr Double Kwarto A3 Sidu</v>
          </cell>
          <cell r="C216" t="str">
            <v>Rim</v>
          </cell>
          <cell r="D216">
            <v>95700</v>
          </cell>
        </row>
        <row r="217">
          <cell r="A217">
            <v>216</v>
          </cell>
          <cell r="B217" t="str">
            <v>Kertas HVS 70 gr Folio Sidu</v>
          </cell>
          <cell r="C217" t="str">
            <v>Rim</v>
          </cell>
          <cell r="D217">
            <v>57400</v>
          </cell>
        </row>
        <row r="218">
          <cell r="A218">
            <v>217</v>
          </cell>
          <cell r="B218" t="str">
            <v>Kertas HVS 70 gr Kwarto</v>
          </cell>
          <cell r="C218" t="str">
            <v>Rim</v>
          </cell>
          <cell r="D218">
            <v>56100</v>
          </cell>
        </row>
        <row r="219">
          <cell r="A219">
            <v>218</v>
          </cell>
          <cell r="B219" t="str">
            <v>Kertas HVS 80 gr Double Folio</v>
          </cell>
          <cell r="C219" t="str">
            <v>Rim</v>
          </cell>
          <cell r="D219">
            <v>166700</v>
          </cell>
        </row>
        <row r="220">
          <cell r="A220">
            <v>219</v>
          </cell>
          <cell r="B220" t="str">
            <v>Kertas HVS 80 gr Double Kwarto</v>
          </cell>
          <cell r="C220" t="str">
            <v>Rim</v>
          </cell>
          <cell r="D220">
            <v>138600</v>
          </cell>
        </row>
        <row r="221">
          <cell r="A221">
            <v>220</v>
          </cell>
          <cell r="B221" t="str">
            <v>Kertas HVS 80 gr Folio</v>
          </cell>
          <cell r="C221" t="str">
            <v>Rim</v>
          </cell>
          <cell r="D221">
            <v>74200</v>
          </cell>
        </row>
        <row r="222">
          <cell r="A222">
            <v>221</v>
          </cell>
          <cell r="B222" t="str">
            <v>Kertas HVS 80 gr Kwarto</v>
          </cell>
          <cell r="C222" t="str">
            <v>Rim</v>
          </cell>
          <cell r="D222">
            <v>66700</v>
          </cell>
        </row>
        <row r="223">
          <cell r="A223">
            <v>222</v>
          </cell>
          <cell r="B223" t="str">
            <v xml:space="preserve">Kertas HVS Folio </v>
          </cell>
          <cell r="C223" t="str">
            <v>Rim</v>
          </cell>
          <cell r="D223">
            <v>59800</v>
          </cell>
        </row>
        <row r="224">
          <cell r="A224">
            <v>223</v>
          </cell>
          <cell r="B224" t="str">
            <v>Kertas HVS Kwarto</v>
          </cell>
          <cell r="C224" t="str">
            <v>Rim</v>
          </cell>
          <cell r="D224">
            <v>51800</v>
          </cell>
        </row>
        <row r="225">
          <cell r="A225">
            <v>224</v>
          </cell>
          <cell r="B225" t="str">
            <v>Kertas HVS Folio Warna 70 gr (500)</v>
          </cell>
          <cell r="C225" t="str">
            <v>Rim</v>
          </cell>
          <cell r="D225">
            <v>74800</v>
          </cell>
        </row>
        <row r="226">
          <cell r="A226">
            <v>225</v>
          </cell>
          <cell r="B226" t="str">
            <v>Kertas HVS A4 70 Warna</v>
          </cell>
          <cell r="C226" t="str">
            <v>Rim</v>
          </cell>
          <cell r="D226">
            <v>59200</v>
          </cell>
        </row>
        <row r="227">
          <cell r="A227">
            <v>226</v>
          </cell>
          <cell r="B227" t="str">
            <v>Kertas HVS Plano/Plicat</v>
          </cell>
          <cell r="C227" t="str">
            <v>Lembar</v>
          </cell>
          <cell r="D227">
            <v>2100</v>
          </cell>
        </row>
        <row r="228">
          <cell r="A228">
            <v>227</v>
          </cell>
          <cell r="B228" t="str">
            <v>Kertas Jagung</v>
          </cell>
          <cell r="C228" t="str">
            <v>Lembar</v>
          </cell>
          <cell r="D228">
            <v>1700</v>
          </cell>
        </row>
        <row r="229">
          <cell r="A229">
            <v>228</v>
          </cell>
          <cell r="B229" t="str">
            <v>Kertas Karbon  Double Folio</v>
          </cell>
          <cell r="C229" t="str">
            <v>Pak</v>
          </cell>
          <cell r="D229">
            <v>129400</v>
          </cell>
        </row>
        <row r="230">
          <cell r="A230">
            <v>229</v>
          </cell>
          <cell r="B230" t="str">
            <v>Kertas Karbon  F</v>
          </cell>
          <cell r="C230" t="str">
            <v>Pak</v>
          </cell>
          <cell r="D230">
            <v>64100</v>
          </cell>
        </row>
        <row r="231">
          <cell r="A231">
            <v>230</v>
          </cell>
          <cell r="B231" t="str">
            <v>Kertas Karton Tebal 30</v>
          </cell>
          <cell r="C231" t="str">
            <v>Lembar</v>
          </cell>
          <cell r="D231">
            <v>7500</v>
          </cell>
        </row>
        <row r="232">
          <cell r="A232">
            <v>231</v>
          </cell>
          <cell r="B232" t="str">
            <v>Kertas Karton Tipis 160</v>
          </cell>
          <cell r="C232" t="str">
            <v>Lembar</v>
          </cell>
          <cell r="D232">
            <v>4100</v>
          </cell>
        </row>
        <row r="233">
          <cell r="A233">
            <v>232</v>
          </cell>
          <cell r="B233" t="str">
            <v>Kertas Keraf/Minyak</v>
          </cell>
          <cell r="C233" t="str">
            <v>Lembar</v>
          </cell>
          <cell r="D233">
            <v>1300</v>
          </cell>
        </row>
        <row r="234">
          <cell r="A234">
            <v>233</v>
          </cell>
          <cell r="B234" t="str">
            <v>Kertas Kesing</v>
          </cell>
          <cell r="C234" t="str">
            <v>Lembar</v>
          </cell>
          <cell r="D234">
            <v>1800</v>
          </cell>
        </row>
        <row r="235">
          <cell r="A235">
            <v>234</v>
          </cell>
          <cell r="B235" t="str">
            <v>Kertas Lestruk 5,5 HVS</v>
          </cell>
          <cell r="C235" t="str">
            <v>Buah</v>
          </cell>
          <cell r="D235">
            <v>63300</v>
          </cell>
        </row>
        <row r="236">
          <cell r="A236">
            <v>235</v>
          </cell>
          <cell r="B236" t="str">
            <v>Kertas Lestruk 5,8 HVS (TB) x 48 S Lint</v>
          </cell>
          <cell r="C236" t="str">
            <v>Buah</v>
          </cell>
          <cell r="D236">
            <v>31700</v>
          </cell>
        </row>
        <row r="237">
          <cell r="A237">
            <v>236</v>
          </cell>
          <cell r="B237" t="str">
            <v>Kertas Lestruk 5,8 HVS (TB) x 65</v>
          </cell>
          <cell r="C237" t="str">
            <v>Buah</v>
          </cell>
          <cell r="D237">
            <v>35700</v>
          </cell>
        </row>
        <row r="238">
          <cell r="A238">
            <v>237</v>
          </cell>
          <cell r="B238" t="str">
            <v>Kertas Lestruk 5,8 HVS (TP) x 40</v>
          </cell>
          <cell r="C238" t="str">
            <v>Buah</v>
          </cell>
          <cell r="D238">
            <v>63300</v>
          </cell>
        </row>
        <row r="239">
          <cell r="A239">
            <v>238</v>
          </cell>
          <cell r="B239" t="str">
            <v>Kertas Lestruk 6,8 HVS (TB) x 65</v>
          </cell>
          <cell r="C239" t="str">
            <v>Buah</v>
          </cell>
          <cell r="D239">
            <v>36300</v>
          </cell>
        </row>
        <row r="240">
          <cell r="A240">
            <v>239</v>
          </cell>
          <cell r="B240" t="str">
            <v>Kertas Lestruk 6,8 HVS (TP) x 48</v>
          </cell>
          <cell r="C240" t="str">
            <v>Buah</v>
          </cell>
          <cell r="D240">
            <v>35100</v>
          </cell>
        </row>
        <row r="241">
          <cell r="A241">
            <v>240</v>
          </cell>
          <cell r="B241" t="str">
            <v>Kertas Lienen Tebal/Hitam</v>
          </cell>
          <cell r="C241" t="str">
            <v>Lembar</v>
          </cell>
          <cell r="D241">
            <v>5800</v>
          </cell>
        </row>
        <row r="242">
          <cell r="A242">
            <v>241</v>
          </cell>
          <cell r="B242" t="str">
            <v>Kertas Lienen Tebal/Putih</v>
          </cell>
          <cell r="C242" t="str">
            <v>Lembar</v>
          </cell>
          <cell r="D242">
            <v>1800</v>
          </cell>
        </row>
        <row r="243">
          <cell r="A243">
            <v>242</v>
          </cell>
          <cell r="B243" t="str">
            <v>Kertas Manila Bandung Putih BC</v>
          </cell>
          <cell r="C243" t="str">
            <v>Lembar</v>
          </cell>
          <cell r="D243">
            <v>1800</v>
          </cell>
        </row>
        <row r="244">
          <cell r="A244">
            <v>243</v>
          </cell>
          <cell r="B244" t="str">
            <v>Kertas Manila Putih BDG/BC</v>
          </cell>
          <cell r="C244" t="str">
            <v>Lembar</v>
          </cell>
          <cell r="D244">
            <v>2200</v>
          </cell>
        </row>
        <row r="245">
          <cell r="A245">
            <v>244</v>
          </cell>
          <cell r="B245" t="str">
            <v>Kertas Manila Warna BDG</v>
          </cell>
          <cell r="C245" t="str">
            <v>Lembar</v>
          </cell>
          <cell r="D245">
            <v>3000</v>
          </cell>
        </row>
        <row r="246">
          <cell r="A246">
            <v>245</v>
          </cell>
          <cell r="B246" t="str">
            <v xml:space="preserve">Kertas Sheet </v>
          </cell>
          <cell r="C246" t="str">
            <v>Pak</v>
          </cell>
          <cell r="D246">
            <v>129400</v>
          </cell>
        </row>
        <row r="247">
          <cell r="A247">
            <v>246</v>
          </cell>
          <cell r="B247" t="str">
            <v>Klip Jepit Besar</v>
          </cell>
          <cell r="C247" t="str">
            <v>Buah</v>
          </cell>
          <cell r="D247">
            <v>3300</v>
          </cell>
        </row>
        <row r="248">
          <cell r="A248">
            <v>247</v>
          </cell>
          <cell r="B248" t="str">
            <v>Klip Jepit Kecil</v>
          </cell>
          <cell r="C248" t="str">
            <v>Buah</v>
          </cell>
          <cell r="D248">
            <v>4100</v>
          </cell>
        </row>
        <row r="249">
          <cell r="A249">
            <v>248</v>
          </cell>
          <cell r="B249" t="str">
            <v>Klip Jepit Sedang</v>
          </cell>
          <cell r="C249" t="str">
            <v>Buah</v>
          </cell>
          <cell r="D249">
            <v>2200</v>
          </cell>
        </row>
        <row r="250">
          <cell r="A250">
            <v>249</v>
          </cell>
          <cell r="B250" t="str">
            <v>Lebel Harga 101</v>
          </cell>
          <cell r="C250" t="str">
            <v>Bungkus</v>
          </cell>
          <cell r="D250">
            <v>3300</v>
          </cell>
        </row>
        <row r="251">
          <cell r="A251">
            <v>250</v>
          </cell>
          <cell r="B251" t="str">
            <v>Lebel Harga 105</v>
          </cell>
          <cell r="C251" t="str">
            <v>Bungkus</v>
          </cell>
          <cell r="D251">
            <v>3500</v>
          </cell>
        </row>
        <row r="252">
          <cell r="A252">
            <v>251</v>
          </cell>
          <cell r="B252" t="str">
            <v>Lebel Harga 108</v>
          </cell>
          <cell r="C252" t="str">
            <v>Bungkus</v>
          </cell>
          <cell r="D252">
            <v>3500</v>
          </cell>
        </row>
        <row r="253">
          <cell r="A253">
            <v>252</v>
          </cell>
          <cell r="B253" t="str">
            <v>Lebel Harga 113</v>
          </cell>
          <cell r="C253" t="str">
            <v>Bungkus</v>
          </cell>
          <cell r="D253">
            <v>3500</v>
          </cell>
        </row>
        <row r="254">
          <cell r="A254">
            <v>253</v>
          </cell>
          <cell r="B254" t="str">
            <v>Lebel Harga 121</v>
          </cell>
          <cell r="C254" t="str">
            <v>Bungkus</v>
          </cell>
          <cell r="D254">
            <v>3500</v>
          </cell>
        </row>
        <row r="255">
          <cell r="A255">
            <v>254</v>
          </cell>
          <cell r="B255" t="str">
            <v>Lem Alteco</v>
          </cell>
          <cell r="C255" t="str">
            <v>Botol</v>
          </cell>
          <cell r="D255">
            <v>7800</v>
          </cell>
        </row>
        <row r="256">
          <cell r="A256">
            <v>255</v>
          </cell>
          <cell r="B256" t="str">
            <v>Lem Castol B</v>
          </cell>
          <cell r="C256" t="str">
            <v>Botol</v>
          </cell>
          <cell r="D256">
            <v>14000</v>
          </cell>
        </row>
        <row r="257">
          <cell r="A257">
            <v>256</v>
          </cell>
          <cell r="B257" t="str">
            <v>Lem Castol K</v>
          </cell>
          <cell r="C257" t="str">
            <v>Botol</v>
          </cell>
          <cell r="D257">
            <v>8800</v>
          </cell>
        </row>
        <row r="258">
          <cell r="A258">
            <v>257</v>
          </cell>
          <cell r="B258" t="str">
            <v>Lem Glukol B</v>
          </cell>
          <cell r="C258" t="str">
            <v>Botol</v>
          </cell>
          <cell r="D258">
            <v>7100</v>
          </cell>
        </row>
        <row r="259">
          <cell r="A259">
            <v>258</v>
          </cell>
          <cell r="B259" t="str">
            <v>Lem Glukol K</v>
          </cell>
          <cell r="C259" t="str">
            <v>Botol</v>
          </cell>
          <cell r="D259">
            <v>1900</v>
          </cell>
        </row>
        <row r="260">
          <cell r="A260">
            <v>259</v>
          </cell>
          <cell r="B260" t="str">
            <v>Lem Glukol T</v>
          </cell>
          <cell r="C260" t="str">
            <v>Botol</v>
          </cell>
          <cell r="D260">
            <v>2800</v>
          </cell>
        </row>
        <row r="261">
          <cell r="A261">
            <v>260</v>
          </cell>
          <cell r="B261" t="str">
            <v>Lem Rajawali</v>
          </cell>
          <cell r="C261" t="str">
            <v>1/2 KG</v>
          </cell>
          <cell r="D261">
            <v>24200</v>
          </cell>
        </row>
        <row r="262">
          <cell r="A262">
            <v>261</v>
          </cell>
          <cell r="B262" t="str">
            <v>Lem Rajawali/Fox 1 kg</v>
          </cell>
          <cell r="C262" t="str">
            <v>Botol</v>
          </cell>
          <cell r="D262">
            <v>45500</v>
          </cell>
        </row>
        <row r="263">
          <cell r="A263">
            <v>262</v>
          </cell>
          <cell r="B263" t="str">
            <v>Lem Rajawali/Fox 1/2 kg</v>
          </cell>
          <cell r="C263" t="str">
            <v>Botol</v>
          </cell>
          <cell r="D263">
            <v>24200</v>
          </cell>
        </row>
        <row r="264">
          <cell r="A264">
            <v>263</v>
          </cell>
          <cell r="B264" t="str">
            <v>Lem Rajawali/PVAC</v>
          </cell>
          <cell r="C264" t="str">
            <v>1 KG</v>
          </cell>
          <cell r="D264">
            <v>13300</v>
          </cell>
        </row>
        <row r="265">
          <cell r="A265">
            <v>264</v>
          </cell>
          <cell r="B265" t="str">
            <v>Lem Tacol Besar</v>
          </cell>
          <cell r="C265" t="str">
            <v>Kotak</v>
          </cell>
          <cell r="D265">
            <v>33400</v>
          </cell>
        </row>
        <row r="266">
          <cell r="A266">
            <v>265</v>
          </cell>
          <cell r="B266" t="str">
            <v>Lem Takol Kecil</v>
          </cell>
          <cell r="C266" t="str">
            <v>Kotak</v>
          </cell>
          <cell r="D266">
            <v>23000</v>
          </cell>
        </row>
        <row r="267">
          <cell r="A267">
            <v>266</v>
          </cell>
          <cell r="B267" t="str">
            <v>Lem Takol Sedang</v>
          </cell>
          <cell r="C267" t="str">
            <v>Kotak</v>
          </cell>
          <cell r="D267">
            <v>24500</v>
          </cell>
        </row>
        <row r="268">
          <cell r="A268">
            <v>267</v>
          </cell>
          <cell r="B268" t="str">
            <v>Lem UHU K (7 ML)</v>
          </cell>
          <cell r="C268" t="str">
            <v>Botol</v>
          </cell>
          <cell r="D268">
            <v>7500</v>
          </cell>
        </row>
        <row r="269">
          <cell r="A269">
            <v>268</v>
          </cell>
          <cell r="B269" t="str">
            <v>Lem UHU T (20 ML)</v>
          </cell>
          <cell r="C269" t="str">
            <v>Botol</v>
          </cell>
          <cell r="D269">
            <v>13800</v>
          </cell>
        </row>
        <row r="270">
          <cell r="A270">
            <v>269</v>
          </cell>
          <cell r="B270" t="str">
            <v>Lem Vovinal B (113)</v>
          </cell>
          <cell r="C270" t="str">
            <v>Botol</v>
          </cell>
          <cell r="D270">
            <v>26800</v>
          </cell>
        </row>
        <row r="271">
          <cell r="A271">
            <v>270</v>
          </cell>
          <cell r="B271" t="str">
            <v>Lem Vovinal K (111)</v>
          </cell>
          <cell r="C271" t="str">
            <v>Botol</v>
          </cell>
          <cell r="D271">
            <v>3500</v>
          </cell>
        </row>
        <row r="272">
          <cell r="A272">
            <v>271</v>
          </cell>
          <cell r="B272" t="str">
            <v>Lem Vovinal T (112)</v>
          </cell>
          <cell r="C272" t="str">
            <v>Botol</v>
          </cell>
          <cell r="D272">
            <v>6400</v>
          </cell>
        </row>
        <row r="273">
          <cell r="A273">
            <v>272</v>
          </cell>
          <cell r="B273" t="str">
            <v>Map Bufalow Snelhecter</v>
          </cell>
          <cell r="C273" t="str">
            <v>Buah</v>
          </cell>
          <cell r="D273">
            <v>9500</v>
          </cell>
        </row>
        <row r="274">
          <cell r="A274">
            <v>273</v>
          </cell>
          <cell r="B274" t="str">
            <v>Map Clear Holder (20)</v>
          </cell>
          <cell r="C274" t="str">
            <v>Buah</v>
          </cell>
          <cell r="D274">
            <v>19300</v>
          </cell>
        </row>
        <row r="275">
          <cell r="A275">
            <v>274</v>
          </cell>
          <cell r="B275" t="str">
            <v>Map Clear Holder (40)</v>
          </cell>
          <cell r="C275" t="str">
            <v>Buah</v>
          </cell>
          <cell r="D275">
            <v>28800</v>
          </cell>
        </row>
        <row r="276">
          <cell r="A276">
            <v>275</v>
          </cell>
          <cell r="B276" t="str">
            <v>Map Clear Holder (60)</v>
          </cell>
          <cell r="C276" t="str">
            <v>Buah</v>
          </cell>
          <cell r="D276">
            <v>39000</v>
          </cell>
        </row>
        <row r="277">
          <cell r="A277">
            <v>276</v>
          </cell>
          <cell r="B277" t="str">
            <v xml:space="preserve">Map Endek Bali </v>
          </cell>
          <cell r="C277" t="str">
            <v>Buah</v>
          </cell>
          <cell r="D277">
            <v>67300</v>
          </cell>
        </row>
        <row r="278">
          <cell r="A278">
            <v>277</v>
          </cell>
          <cell r="B278" t="str">
            <v>Map Engkel</v>
          </cell>
          <cell r="C278" t="str">
            <v>Buah</v>
          </cell>
          <cell r="D278">
            <v>25900</v>
          </cell>
        </row>
        <row r="279">
          <cell r="A279">
            <v>278</v>
          </cell>
          <cell r="B279" t="str">
            <v>Map File /Metal Clip Bantex 3260</v>
          </cell>
          <cell r="C279" t="str">
            <v>Buah</v>
          </cell>
          <cell r="D279">
            <v>41700</v>
          </cell>
        </row>
        <row r="280">
          <cell r="A280">
            <v>279</v>
          </cell>
          <cell r="B280" t="str">
            <v>Map File Komputer Bontex (F) 1562</v>
          </cell>
          <cell r="C280" t="str">
            <v>Buah</v>
          </cell>
          <cell r="D280">
            <v>73700</v>
          </cell>
        </row>
        <row r="281">
          <cell r="A281">
            <v>280</v>
          </cell>
          <cell r="B281" t="str">
            <v>Map File Komputer Bontex (K) 1564</v>
          </cell>
          <cell r="C281" t="str">
            <v>Buah</v>
          </cell>
          <cell r="D281">
            <v>69200</v>
          </cell>
        </row>
        <row r="282">
          <cell r="A282">
            <v>281</v>
          </cell>
          <cell r="B282" t="str">
            <v>Map Harmonika (TB)</v>
          </cell>
          <cell r="C282" t="str">
            <v>Buah</v>
          </cell>
          <cell r="D282">
            <v>99500</v>
          </cell>
        </row>
        <row r="283">
          <cell r="A283">
            <v>282</v>
          </cell>
          <cell r="B283" t="str">
            <v>Map Harmonika (TP)</v>
          </cell>
          <cell r="C283" t="str">
            <v>Buah</v>
          </cell>
          <cell r="D283">
            <v>100100</v>
          </cell>
        </row>
        <row r="284">
          <cell r="A284">
            <v>283</v>
          </cell>
          <cell r="B284" t="str">
            <v>Map Jepit /Shenel Plastik</v>
          </cell>
          <cell r="C284" t="str">
            <v>Buah</v>
          </cell>
          <cell r="D284">
            <v>9700</v>
          </cell>
        </row>
        <row r="285">
          <cell r="A285">
            <v>284</v>
          </cell>
          <cell r="B285" t="str">
            <v>Map Jepit /Shenel Kertas</v>
          </cell>
          <cell r="C285" t="str">
            <v>Pak</v>
          </cell>
          <cell r="D285">
            <v>43200</v>
          </cell>
        </row>
        <row r="286">
          <cell r="A286">
            <v>285</v>
          </cell>
          <cell r="B286" t="str">
            <v>Map Kain Batik Tipis</v>
          </cell>
          <cell r="C286" t="str">
            <v>Buah</v>
          </cell>
          <cell r="D286">
            <v>13800</v>
          </cell>
        </row>
        <row r="287">
          <cell r="A287">
            <v>286</v>
          </cell>
          <cell r="B287" t="str">
            <v>Map Kain Batik Tebal</v>
          </cell>
          <cell r="C287" t="str">
            <v>Buah</v>
          </cell>
          <cell r="D287">
            <v>25600</v>
          </cell>
        </row>
        <row r="288">
          <cell r="A288">
            <v>287</v>
          </cell>
          <cell r="B288" t="str">
            <v xml:space="preserve">Map Kancing </v>
          </cell>
          <cell r="C288" t="str">
            <v>Buah</v>
          </cell>
          <cell r="D288">
            <v>20400</v>
          </cell>
        </row>
        <row r="289">
          <cell r="A289">
            <v>288</v>
          </cell>
          <cell r="B289" t="str">
            <v xml:space="preserve">Map Kantong </v>
          </cell>
          <cell r="C289" t="str">
            <v>Buah</v>
          </cell>
          <cell r="D289">
            <v>4100</v>
          </cell>
        </row>
        <row r="290">
          <cell r="A290">
            <v>289</v>
          </cell>
          <cell r="B290" t="str">
            <v>Map Kertas Folio</v>
          </cell>
          <cell r="C290" t="str">
            <v>Buah</v>
          </cell>
          <cell r="D290">
            <v>2600</v>
          </cell>
        </row>
        <row r="291">
          <cell r="A291">
            <v>290</v>
          </cell>
          <cell r="B291" t="str">
            <v>Map Kwitansi</v>
          </cell>
          <cell r="C291" t="str">
            <v>Buah</v>
          </cell>
          <cell r="D291">
            <v>28800</v>
          </cell>
        </row>
        <row r="292">
          <cell r="A292">
            <v>291</v>
          </cell>
          <cell r="B292" t="str">
            <v>Map Ordner TK</v>
          </cell>
          <cell r="C292" t="str">
            <v>Buah</v>
          </cell>
          <cell r="D292">
            <v>22800</v>
          </cell>
        </row>
        <row r="293">
          <cell r="A293">
            <v>292</v>
          </cell>
          <cell r="B293" t="str">
            <v>Map Ordner F / Extra / Kwarto</v>
          </cell>
          <cell r="C293" t="str">
            <v>Buah</v>
          </cell>
          <cell r="D293">
            <v>25900</v>
          </cell>
        </row>
        <row r="294">
          <cell r="A294">
            <v>293</v>
          </cell>
          <cell r="B294" t="str">
            <v>Map Plastik biasa jepit/snell</v>
          </cell>
          <cell r="C294" t="str">
            <v>Buah</v>
          </cell>
          <cell r="D294">
            <v>12400</v>
          </cell>
        </row>
        <row r="295">
          <cell r="A295">
            <v>294</v>
          </cell>
          <cell r="B295" t="str">
            <v>Map Plastik, Microtop 8800</v>
          </cell>
          <cell r="C295" t="str">
            <v>Buah</v>
          </cell>
          <cell r="D295">
            <v>16400</v>
          </cell>
        </row>
        <row r="296">
          <cell r="A296">
            <v>295</v>
          </cell>
          <cell r="B296" t="str">
            <v>Map Snelhecter Folio Biasa</v>
          </cell>
          <cell r="C296" t="str">
            <v>Buah</v>
          </cell>
          <cell r="D296">
            <v>3100</v>
          </cell>
        </row>
        <row r="297">
          <cell r="A297">
            <v>296</v>
          </cell>
          <cell r="B297" t="str">
            <v xml:space="preserve">Map Tali </v>
          </cell>
          <cell r="C297" t="str">
            <v>Buah</v>
          </cell>
          <cell r="D297">
            <v>5200</v>
          </cell>
        </row>
        <row r="298">
          <cell r="A298">
            <v>297</v>
          </cell>
          <cell r="B298" t="str">
            <v>Materai 3000</v>
          </cell>
          <cell r="C298" t="str">
            <v>Lembar</v>
          </cell>
          <cell r="D298">
            <v>4100</v>
          </cell>
        </row>
        <row r="299">
          <cell r="A299">
            <v>298</v>
          </cell>
          <cell r="B299" t="str">
            <v>Materai 6000</v>
          </cell>
          <cell r="C299" t="str">
            <v>Lembar</v>
          </cell>
          <cell r="D299">
            <v>7500</v>
          </cell>
        </row>
        <row r="300">
          <cell r="A300">
            <v>299</v>
          </cell>
          <cell r="B300" t="str">
            <v>Name Tag Mika Pisah</v>
          </cell>
          <cell r="C300" t="str">
            <v>Buah</v>
          </cell>
          <cell r="D300">
            <v>2900</v>
          </cell>
        </row>
        <row r="301">
          <cell r="A301">
            <v>300</v>
          </cell>
          <cell r="B301" t="str">
            <v>Nasuatif 3/4 "Mini</v>
          </cell>
          <cell r="C301" t="str">
            <v>Buah</v>
          </cell>
          <cell r="D301">
            <v>6100</v>
          </cell>
        </row>
        <row r="302">
          <cell r="A302">
            <v>301</v>
          </cell>
          <cell r="B302" t="str">
            <v>Nota 1/2 Folio NCR (R3)</v>
          </cell>
          <cell r="C302" t="str">
            <v>Buah</v>
          </cell>
          <cell r="D302">
            <v>17700</v>
          </cell>
        </row>
        <row r="303">
          <cell r="A303">
            <v>302</v>
          </cell>
          <cell r="B303" t="str">
            <v>Nota 1/2 Folio R3 Biasa</v>
          </cell>
          <cell r="C303" t="str">
            <v>Buah</v>
          </cell>
          <cell r="D303">
            <v>17000</v>
          </cell>
        </row>
        <row r="304">
          <cell r="A304">
            <v>303</v>
          </cell>
          <cell r="B304" t="str">
            <v>Nota 1/4 Folio R3 Biasa</v>
          </cell>
          <cell r="C304" t="str">
            <v>Buah</v>
          </cell>
          <cell r="D304">
            <v>9800</v>
          </cell>
        </row>
        <row r="305">
          <cell r="A305">
            <v>304</v>
          </cell>
          <cell r="B305" t="str">
            <v>Paku Arsip Surat</v>
          </cell>
          <cell r="C305" t="str">
            <v>Buah</v>
          </cell>
          <cell r="D305">
            <v>4600</v>
          </cell>
        </row>
        <row r="306">
          <cell r="A306">
            <v>305</v>
          </cell>
          <cell r="B306" t="str">
            <v>Paku Pines Putih (30)</v>
          </cell>
          <cell r="C306" t="str">
            <v>Buah</v>
          </cell>
          <cell r="D306">
            <v>1400</v>
          </cell>
        </row>
        <row r="307">
          <cell r="A307">
            <v>306</v>
          </cell>
          <cell r="B307" t="str">
            <v>Paku Pines Putih (50) warna</v>
          </cell>
          <cell r="C307" t="str">
            <v>Buah</v>
          </cell>
          <cell r="D307">
            <v>4600</v>
          </cell>
        </row>
        <row r="308">
          <cell r="A308">
            <v>307</v>
          </cell>
          <cell r="B308" t="str">
            <v>Pelubang Kertas 330</v>
          </cell>
          <cell r="C308" t="str">
            <v>Buah</v>
          </cell>
          <cell r="D308">
            <v>40300</v>
          </cell>
        </row>
        <row r="309">
          <cell r="A309">
            <v>308</v>
          </cell>
          <cell r="B309" t="str">
            <v>Pelubang Kertas Besar (85)</v>
          </cell>
          <cell r="C309" t="str">
            <v>Buah</v>
          </cell>
          <cell r="D309">
            <v>61800</v>
          </cell>
        </row>
        <row r="310">
          <cell r="A310">
            <v>309</v>
          </cell>
          <cell r="B310" t="str">
            <v xml:space="preserve">Pembuka Kacip Max (Remover) </v>
          </cell>
          <cell r="C310" t="str">
            <v>Buah</v>
          </cell>
          <cell r="D310">
            <v>13600</v>
          </cell>
        </row>
        <row r="311">
          <cell r="A311">
            <v>310</v>
          </cell>
          <cell r="B311" t="str">
            <v>Pen Pilot Gepack Asli</v>
          </cell>
          <cell r="C311" t="str">
            <v>Buah</v>
          </cell>
          <cell r="D311">
            <v>344900</v>
          </cell>
        </row>
        <row r="312">
          <cell r="A312">
            <v>311</v>
          </cell>
          <cell r="B312" t="str">
            <v>Pen Sheet</v>
          </cell>
          <cell r="C312" t="str">
            <v>Buah</v>
          </cell>
          <cell r="D312">
            <v>21900</v>
          </cell>
        </row>
        <row r="313">
          <cell r="A313">
            <v>312</v>
          </cell>
          <cell r="B313" t="str">
            <v xml:space="preserve">Penggaris 100 cm Mika </v>
          </cell>
          <cell r="C313" t="str">
            <v>Buah</v>
          </cell>
          <cell r="D313">
            <v>40300</v>
          </cell>
        </row>
        <row r="314">
          <cell r="A314">
            <v>313</v>
          </cell>
          <cell r="B314" t="str">
            <v xml:space="preserve">Penggaris 30 cm Mika </v>
          </cell>
          <cell r="C314" t="str">
            <v>Buah</v>
          </cell>
          <cell r="D314">
            <v>4500</v>
          </cell>
        </row>
        <row r="315">
          <cell r="A315">
            <v>314</v>
          </cell>
          <cell r="B315" t="str">
            <v>Penggaris 50 cm Mika</v>
          </cell>
          <cell r="C315" t="str">
            <v>Buah</v>
          </cell>
          <cell r="D315">
            <v>8500</v>
          </cell>
        </row>
        <row r="316">
          <cell r="A316">
            <v>315</v>
          </cell>
          <cell r="B316" t="str">
            <v>Penggaris 60 cm Mika</v>
          </cell>
          <cell r="C316" t="str">
            <v>Buah</v>
          </cell>
          <cell r="D316">
            <v>14900</v>
          </cell>
        </row>
        <row r="317">
          <cell r="A317">
            <v>316</v>
          </cell>
          <cell r="B317" t="str">
            <v>Penggaris Besi 100 cm</v>
          </cell>
          <cell r="C317" t="str">
            <v>Buah</v>
          </cell>
          <cell r="D317">
            <v>39300</v>
          </cell>
        </row>
        <row r="318">
          <cell r="A318">
            <v>317</v>
          </cell>
          <cell r="B318" t="str">
            <v>Penggaris Besi 30 cm</v>
          </cell>
          <cell r="C318" t="str">
            <v>Buah</v>
          </cell>
          <cell r="D318">
            <v>8700</v>
          </cell>
        </row>
        <row r="319">
          <cell r="A319">
            <v>318</v>
          </cell>
          <cell r="B319" t="str">
            <v>Penggaris Besi 60 cm</v>
          </cell>
          <cell r="C319" t="str">
            <v>Buah</v>
          </cell>
          <cell r="D319">
            <v>16000</v>
          </cell>
        </row>
        <row r="320">
          <cell r="A320">
            <v>319</v>
          </cell>
          <cell r="B320" t="str">
            <v>Penggaris Busur Kayu</v>
          </cell>
          <cell r="C320" t="str">
            <v>Buah</v>
          </cell>
          <cell r="D320">
            <v>13000</v>
          </cell>
        </row>
        <row r="321">
          <cell r="A321">
            <v>320</v>
          </cell>
          <cell r="B321" t="str">
            <v xml:space="preserve">Penggaris Kayu </v>
          </cell>
          <cell r="C321" t="str">
            <v>Buah</v>
          </cell>
          <cell r="D321">
            <v>19600</v>
          </cell>
        </row>
        <row r="322">
          <cell r="A322">
            <v>321</v>
          </cell>
          <cell r="B322" t="str">
            <v>Penggaris Siku-Siku 2 Buah No 8</v>
          </cell>
          <cell r="C322" t="str">
            <v>Buah</v>
          </cell>
          <cell r="D322">
            <v>8300</v>
          </cell>
        </row>
        <row r="323">
          <cell r="A323">
            <v>322</v>
          </cell>
          <cell r="B323" t="str">
            <v>Penggaris Siku-Siku No. 10 (Isi 2)</v>
          </cell>
          <cell r="C323" t="str">
            <v>Buah</v>
          </cell>
          <cell r="D323">
            <v>14200</v>
          </cell>
        </row>
        <row r="324">
          <cell r="A324">
            <v>323</v>
          </cell>
          <cell r="B324" t="str">
            <v>Penggaris Siku-Siku No. 12</v>
          </cell>
          <cell r="C324" t="str">
            <v>Buah</v>
          </cell>
          <cell r="D324">
            <v>21000</v>
          </cell>
        </row>
        <row r="325">
          <cell r="A325">
            <v>324</v>
          </cell>
          <cell r="B325" t="str">
            <v>Penghapus Papan</v>
          </cell>
          <cell r="C325" t="str">
            <v>Buah</v>
          </cell>
          <cell r="D325">
            <v>25900</v>
          </cell>
        </row>
        <row r="326">
          <cell r="A326">
            <v>325</v>
          </cell>
          <cell r="B326" t="str">
            <v>Penghapus Papan WB (K)</v>
          </cell>
          <cell r="C326" t="str">
            <v>Buah</v>
          </cell>
          <cell r="D326">
            <v>5800</v>
          </cell>
        </row>
        <row r="327">
          <cell r="A327">
            <v>326</v>
          </cell>
          <cell r="B327" t="str">
            <v>Penghapus Papan WB (P)</v>
          </cell>
          <cell r="C327" t="str">
            <v>Buah</v>
          </cell>
          <cell r="D327">
            <v>8400</v>
          </cell>
        </row>
        <row r="328">
          <cell r="A328">
            <v>327</v>
          </cell>
          <cell r="B328" t="str">
            <v>Penghapus Pelikan D G 50</v>
          </cell>
          <cell r="C328" t="str">
            <v>Buah</v>
          </cell>
          <cell r="D328">
            <v>4900</v>
          </cell>
        </row>
        <row r="329">
          <cell r="A329">
            <v>328</v>
          </cell>
          <cell r="B329" t="str">
            <v>Penghapus Steadler 526 D 40 (K)</v>
          </cell>
          <cell r="C329" t="str">
            <v>Buah</v>
          </cell>
          <cell r="D329">
            <v>7500</v>
          </cell>
        </row>
        <row r="330">
          <cell r="A330">
            <v>329</v>
          </cell>
          <cell r="B330" t="str">
            <v>Penghapus Steadler 52650 J (B)</v>
          </cell>
          <cell r="C330" t="str">
            <v>Buah</v>
          </cell>
          <cell r="D330">
            <v>15900</v>
          </cell>
        </row>
        <row r="331">
          <cell r="A331">
            <v>330</v>
          </cell>
          <cell r="B331" t="str">
            <v>Penghapus Steadler B 30 (T)</v>
          </cell>
          <cell r="C331" t="str">
            <v>Buah</v>
          </cell>
          <cell r="D331">
            <v>11400</v>
          </cell>
        </row>
        <row r="332">
          <cell r="A332">
            <v>331</v>
          </cell>
          <cell r="B332" t="str">
            <v>Pensil 12 warna panjang, seagul</v>
          </cell>
          <cell r="C332" t="str">
            <v>Buah</v>
          </cell>
          <cell r="D332">
            <v>25100</v>
          </cell>
        </row>
        <row r="333">
          <cell r="A333">
            <v>332</v>
          </cell>
          <cell r="B333" t="str">
            <v>Pensil 12 warna panjang, seagul</v>
          </cell>
          <cell r="C333" t="str">
            <v>Buah</v>
          </cell>
          <cell r="D333">
            <v>5200</v>
          </cell>
        </row>
        <row r="334">
          <cell r="A334">
            <v>333</v>
          </cell>
          <cell r="B334" t="str">
            <v>Pensil biru/merah B five star</v>
          </cell>
          <cell r="C334" t="str">
            <v>Buah</v>
          </cell>
          <cell r="D334">
            <v>3800</v>
          </cell>
        </row>
        <row r="335">
          <cell r="A335">
            <v>334</v>
          </cell>
          <cell r="B335" t="str">
            <v>Pensil biru/merah K five star</v>
          </cell>
          <cell r="C335" t="str">
            <v>Buah</v>
          </cell>
          <cell r="D335">
            <v>2300</v>
          </cell>
        </row>
        <row r="336">
          <cell r="A336">
            <v>335</v>
          </cell>
          <cell r="B336" t="str">
            <v>Pensil chunghua</v>
          </cell>
          <cell r="C336" t="str">
            <v>Buah</v>
          </cell>
          <cell r="D336">
            <v>2900</v>
          </cell>
        </row>
        <row r="337">
          <cell r="A337">
            <v>336</v>
          </cell>
          <cell r="B337" t="str">
            <v>Pensil faber castel</v>
          </cell>
          <cell r="C337" t="str">
            <v>Buah</v>
          </cell>
          <cell r="D337">
            <v>5000</v>
          </cell>
        </row>
        <row r="338">
          <cell r="A338">
            <v>337</v>
          </cell>
          <cell r="B338" t="str">
            <v>Pensil MMR 2B, 4B, HB steadler</v>
          </cell>
          <cell r="C338" t="str">
            <v>Buah</v>
          </cell>
          <cell r="D338">
            <v>5500</v>
          </cell>
        </row>
        <row r="339">
          <cell r="A339">
            <v>338</v>
          </cell>
          <cell r="B339" t="str">
            <v>Pensil tukang, merah</v>
          </cell>
          <cell r="C339" t="str">
            <v>Buah</v>
          </cell>
          <cell r="D339">
            <v>3200</v>
          </cell>
        </row>
        <row r="340">
          <cell r="A340">
            <v>339</v>
          </cell>
          <cell r="B340" t="str">
            <v>Piagam Kertas Glossy A4</v>
          </cell>
          <cell r="C340" t="str">
            <v>Buah</v>
          </cell>
          <cell r="D340">
            <v>19900</v>
          </cell>
        </row>
        <row r="341">
          <cell r="A341">
            <v>340</v>
          </cell>
          <cell r="B341" t="str">
            <v>Pita Printer LQ 2170</v>
          </cell>
          <cell r="C341" t="str">
            <v>Buah</v>
          </cell>
          <cell r="D341">
            <v>58400</v>
          </cell>
        </row>
        <row r="342">
          <cell r="A342">
            <v>341</v>
          </cell>
          <cell r="B342" t="str">
            <v>Pita Printer LQ 2180</v>
          </cell>
          <cell r="C342" t="str">
            <v>Buah</v>
          </cell>
          <cell r="D342">
            <v>119800</v>
          </cell>
        </row>
        <row r="343">
          <cell r="A343">
            <v>342</v>
          </cell>
          <cell r="B343" t="str">
            <v>Pita SO 15086 (KW I) Printech, C, Print</v>
          </cell>
          <cell r="C343" t="str">
            <v>Buah</v>
          </cell>
          <cell r="D343">
            <v>58400</v>
          </cell>
        </row>
        <row r="344">
          <cell r="A344">
            <v>343</v>
          </cell>
          <cell r="B344" t="str">
            <v xml:space="preserve">Pita SO 15086 Epson </v>
          </cell>
          <cell r="C344" t="str">
            <v>Buah</v>
          </cell>
          <cell r="D344">
            <v>120900</v>
          </cell>
        </row>
        <row r="345">
          <cell r="A345">
            <v>344</v>
          </cell>
          <cell r="B345" t="str">
            <v>Pita 2170/S010031 Refill Printech</v>
          </cell>
          <cell r="C345" t="str">
            <v>Buah</v>
          </cell>
          <cell r="D345">
            <v>21900</v>
          </cell>
        </row>
        <row r="346">
          <cell r="A346">
            <v>345</v>
          </cell>
          <cell r="B346" t="str">
            <v xml:space="preserve">Pita 7754  Catridge Merk Printech </v>
          </cell>
          <cell r="C346" t="str">
            <v>Buah</v>
          </cell>
          <cell r="D346">
            <v>14400</v>
          </cell>
        </row>
        <row r="347">
          <cell r="A347">
            <v>346</v>
          </cell>
          <cell r="B347" t="str">
            <v>Pita  7755 Refill Merk Printech</v>
          </cell>
          <cell r="C347" t="str">
            <v>Buah</v>
          </cell>
          <cell r="D347">
            <v>14400</v>
          </cell>
        </row>
        <row r="348">
          <cell r="A348">
            <v>347</v>
          </cell>
          <cell r="B348" t="str">
            <v>Pita 8750 + Gagang Printech</v>
          </cell>
          <cell r="C348" t="str">
            <v>Buah</v>
          </cell>
          <cell r="D348">
            <v>18700</v>
          </cell>
        </row>
        <row r="349">
          <cell r="A349">
            <v>348</v>
          </cell>
          <cell r="B349" t="str">
            <v>Pita 8750 Catridge [1] Epson</v>
          </cell>
          <cell r="C349" t="str">
            <v>Buah</v>
          </cell>
          <cell r="D349">
            <v>71900</v>
          </cell>
        </row>
        <row r="350">
          <cell r="A350">
            <v>349</v>
          </cell>
          <cell r="B350" t="str">
            <v>Pita 8758 Refill Merk Printech</v>
          </cell>
          <cell r="C350" t="str">
            <v>Buah</v>
          </cell>
          <cell r="D350">
            <v>11300</v>
          </cell>
        </row>
        <row r="351">
          <cell r="A351">
            <v>350</v>
          </cell>
          <cell r="B351" t="str">
            <v>Pita 8758 Refill Merk Printech</v>
          </cell>
          <cell r="C351" t="str">
            <v>Buah</v>
          </cell>
          <cell r="D351">
            <v>11300</v>
          </cell>
        </row>
        <row r="352">
          <cell r="A352">
            <v>351</v>
          </cell>
          <cell r="B352" t="str">
            <v>Pita Calkulating  Daito/ Casio</v>
          </cell>
          <cell r="C352" t="str">
            <v>Buah</v>
          </cell>
          <cell r="D352">
            <v>23000</v>
          </cell>
        </row>
        <row r="353">
          <cell r="A353">
            <v>352</v>
          </cell>
          <cell r="B353" t="str">
            <v>Pita Epson 10031 (LQ 2170) (I)</v>
          </cell>
          <cell r="C353" t="str">
            <v>Buah</v>
          </cell>
          <cell r="D353">
            <v>32200</v>
          </cell>
        </row>
        <row r="354">
          <cell r="A354">
            <v>353</v>
          </cell>
          <cell r="B354" t="str">
            <v>Pita Mesin Ketik Daito (Cotton)</v>
          </cell>
          <cell r="C354" t="str">
            <v>Kaleng</v>
          </cell>
          <cell r="D354">
            <v>36300</v>
          </cell>
        </row>
        <row r="355">
          <cell r="A355">
            <v>354</v>
          </cell>
          <cell r="B355" t="str">
            <v>Pita Mesin Ketik Elektrik</v>
          </cell>
          <cell r="C355" t="str">
            <v>Kotak</v>
          </cell>
          <cell r="D355">
            <v>93400</v>
          </cell>
        </row>
        <row r="356">
          <cell r="A356">
            <v>355</v>
          </cell>
          <cell r="B356" t="str">
            <v>Pita Mesin Ketik Swallow</v>
          </cell>
          <cell r="C356" t="str">
            <v>Buah</v>
          </cell>
          <cell r="D356">
            <v>31700</v>
          </cell>
        </row>
        <row r="357">
          <cell r="A357">
            <v>356</v>
          </cell>
          <cell r="B357" t="str">
            <v>Plak ban bening OPP nachi</v>
          </cell>
          <cell r="C357" t="str">
            <v>Buah</v>
          </cell>
          <cell r="D357">
            <v>18300</v>
          </cell>
        </row>
        <row r="358">
          <cell r="A358">
            <v>357</v>
          </cell>
          <cell r="B358" t="str">
            <v>Plak Ban Bening/Coklat 2"</v>
          </cell>
          <cell r="C358" t="str">
            <v>Buah</v>
          </cell>
          <cell r="D358">
            <v>18300</v>
          </cell>
        </row>
        <row r="359">
          <cell r="A359">
            <v>358</v>
          </cell>
          <cell r="B359" t="str">
            <v xml:space="preserve">Plak ban jilid 1 1/2" biasa daimaru </v>
          </cell>
          <cell r="C359" t="str">
            <v>Buah</v>
          </cell>
          <cell r="D359">
            <v>16500</v>
          </cell>
        </row>
        <row r="360">
          <cell r="A360">
            <v>359</v>
          </cell>
          <cell r="B360" t="str">
            <v>Plak ban jilid 1 1/2" SKS / polar</v>
          </cell>
          <cell r="C360" t="str">
            <v>Buah</v>
          </cell>
          <cell r="D360">
            <v>13400</v>
          </cell>
        </row>
        <row r="361">
          <cell r="A361">
            <v>360</v>
          </cell>
          <cell r="B361" t="str">
            <v>Plak ban jilid 1" hitam nanko</v>
          </cell>
          <cell r="C361" t="str">
            <v>Buah</v>
          </cell>
          <cell r="D361">
            <v>17900</v>
          </cell>
        </row>
        <row r="362">
          <cell r="A362">
            <v>361</v>
          </cell>
          <cell r="B362" t="str">
            <v>Plak ban jilid 1" hitam tebal biasa</v>
          </cell>
          <cell r="C362" t="str">
            <v>Buah</v>
          </cell>
          <cell r="D362">
            <v>15000</v>
          </cell>
        </row>
        <row r="363">
          <cell r="A363">
            <v>362</v>
          </cell>
          <cell r="B363" t="str">
            <v>Plak ban jilid 1" SKS / polar</v>
          </cell>
          <cell r="C363" t="str">
            <v>Buah</v>
          </cell>
          <cell r="D363">
            <v>14400</v>
          </cell>
        </row>
        <row r="364">
          <cell r="A364">
            <v>363</v>
          </cell>
          <cell r="B364" t="str">
            <v>Plak ban jilid 2" biasa nanko</v>
          </cell>
          <cell r="C364" t="str">
            <v>Buah</v>
          </cell>
          <cell r="D364">
            <v>18200</v>
          </cell>
        </row>
        <row r="365">
          <cell r="A365">
            <v>364</v>
          </cell>
          <cell r="B365" t="str">
            <v>Plak ban jilid 2" hitam daimaru</v>
          </cell>
          <cell r="C365" t="str">
            <v>Buah</v>
          </cell>
          <cell r="D365">
            <v>20100</v>
          </cell>
        </row>
        <row r="366">
          <cell r="A366">
            <v>365</v>
          </cell>
          <cell r="B366" t="str">
            <v>Plak ban jilid 2" hitam richi</v>
          </cell>
          <cell r="C366" t="str">
            <v>Buah</v>
          </cell>
          <cell r="D366">
            <v>20400</v>
          </cell>
        </row>
        <row r="367">
          <cell r="A367">
            <v>366</v>
          </cell>
          <cell r="B367" t="str">
            <v>Plak ban jilid 2" SKS / polar</v>
          </cell>
          <cell r="C367" t="str">
            <v>Buah</v>
          </cell>
          <cell r="D367">
            <v>23800</v>
          </cell>
        </row>
        <row r="368">
          <cell r="A368">
            <v>367</v>
          </cell>
          <cell r="B368" t="str">
            <v>Plak Ban Jilid 2" Warna Richi</v>
          </cell>
          <cell r="C368" t="str">
            <v>Buah</v>
          </cell>
          <cell r="D368">
            <v>25900</v>
          </cell>
        </row>
        <row r="369">
          <cell r="A369">
            <v>368</v>
          </cell>
          <cell r="B369" t="str">
            <v>Plak ban jilid 2" warna richi</v>
          </cell>
          <cell r="C369" t="str">
            <v>Buah</v>
          </cell>
          <cell r="D369">
            <v>18200</v>
          </cell>
        </row>
        <row r="370">
          <cell r="A370">
            <v>369</v>
          </cell>
          <cell r="B370" t="str">
            <v>Plak ban OPP coklat kenko TBL</v>
          </cell>
          <cell r="C370" t="str">
            <v>Buah</v>
          </cell>
          <cell r="D370">
            <v>17200</v>
          </cell>
        </row>
        <row r="371">
          <cell r="A371">
            <v>370</v>
          </cell>
          <cell r="B371" t="str">
            <v>Plak ban OPP coklat naichi</v>
          </cell>
          <cell r="C371" t="str">
            <v>Buah</v>
          </cell>
          <cell r="D371">
            <v>16700</v>
          </cell>
        </row>
        <row r="372">
          <cell r="A372">
            <v>371</v>
          </cell>
          <cell r="B372" t="str">
            <v>Plak ban OPP coklat tebal phoniks merah</v>
          </cell>
          <cell r="C372" t="str">
            <v>Buah</v>
          </cell>
          <cell r="D372">
            <v>20200</v>
          </cell>
        </row>
        <row r="373">
          <cell r="A373">
            <v>372</v>
          </cell>
          <cell r="B373" t="str">
            <v>Plak ban OPP coklat tulip</v>
          </cell>
          <cell r="C373" t="str">
            <v>Buah</v>
          </cell>
          <cell r="D373">
            <v>12700</v>
          </cell>
        </row>
        <row r="374">
          <cell r="A374">
            <v>373</v>
          </cell>
          <cell r="B374" t="str">
            <v>Plastik Mika Transparan Putih F (0,11 &amp; 0,10)</v>
          </cell>
          <cell r="C374" t="str">
            <v>Pak</v>
          </cell>
          <cell r="D374">
            <v>48900</v>
          </cell>
        </row>
        <row r="375">
          <cell r="A375">
            <v>374</v>
          </cell>
          <cell r="B375" t="str">
            <v>Plastik Mika Transparan Putih F (0,11 &amp; 0,10)</v>
          </cell>
          <cell r="C375" t="str">
            <v>Lembar</v>
          </cell>
          <cell r="D375">
            <v>1800</v>
          </cell>
        </row>
        <row r="376">
          <cell r="A376">
            <v>375</v>
          </cell>
          <cell r="B376" t="str">
            <v>Plastik Mika Transparan Putih F (0,12 &amp; 0,13)</v>
          </cell>
          <cell r="C376" t="str">
            <v>Pak</v>
          </cell>
          <cell r="D376">
            <v>48900</v>
          </cell>
        </row>
        <row r="377">
          <cell r="A377">
            <v>376</v>
          </cell>
          <cell r="B377" t="str">
            <v>Plastik Mika Transparan Putih F (0,12 &amp; 0,13)</v>
          </cell>
          <cell r="C377" t="str">
            <v>Lembar</v>
          </cell>
          <cell r="D377">
            <v>1800</v>
          </cell>
        </row>
        <row r="378">
          <cell r="A378">
            <v>377</v>
          </cell>
          <cell r="B378" t="str">
            <v>Plastik Mika Warna F</v>
          </cell>
          <cell r="C378" t="str">
            <v>Pak</v>
          </cell>
          <cell r="D378">
            <v>41700</v>
          </cell>
        </row>
        <row r="379">
          <cell r="A379">
            <v>378</v>
          </cell>
          <cell r="B379" t="str">
            <v>Plastik Mika Warna F</v>
          </cell>
          <cell r="C379" t="str">
            <v>Lembar</v>
          </cell>
          <cell r="D379">
            <v>1500</v>
          </cell>
        </row>
        <row r="380">
          <cell r="A380">
            <v>379</v>
          </cell>
          <cell r="B380" t="str">
            <v>Prefuraor T 40 XL</v>
          </cell>
          <cell r="C380" t="str">
            <v>Buah</v>
          </cell>
          <cell r="D380">
            <v>40300</v>
          </cell>
        </row>
        <row r="381">
          <cell r="A381">
            <v>380</v>
          </cell>
          <cell r="B381" t="str">
            <v>Prefurator 85/Drupa/SRM</v>
          </cell>
          <cell r="C381" t="str">
            <v>Buah</v>
          </cell>
          <cell r="D381">
            <v>56100</v>
          </cell>
        </row>
        <row r="382">
          <cell r="A382">
            <v>381</v>
          </cell>
          <cell r="B382" t="str">
            <v>Prefurator K 30 XL</v>
          </cell>
          <cell r="C382" t="str">
            <v>Buah</v>
          </cell>
          <cell r="D382">
            <v>21300</v>
          </cell>
        </row>
        <row r="383">
          <cell r="A383">
            <v>382</v>
          </cell>
          <cell r="B383" t="str">
            <v>Refill Toner Laser Jet 1000 Series</v>
          </cell>
          <cell r="C383" t="str">
            <v>Buah</v>
          </cell>
          <cell r="D383">
            <v>258700</v>
          </cell>
        </row>
        <row r="384">
          <cell r="A384">
            <v>383</v>
          </cell>
          <cell r="B384" t="str">
            <v>Retype Pemutih/Set</v>
          </cell>
          <cell r="C384" t="str">
            <v>Buah</v>
          </cell>
          <cell r="D384">
            <v>12000</v>
          </cell>
        </row>
        <row r="385">
          <cell r="A385">
            <v>384</v>
          </cell>
          <cell r="B385" t="str">
            <v>Sandaran Buku Tebal Halus Besar</v>
          </cell>
          <cell r="C385" t="str">
            <v>Buah</v>
          </cell>
          <cell r="D385">
            <v>64700</v>
          </cell>
        </row>
        <row r="386">
          <cell r="A386">
            <v>385</v>
          </cell>
          <cell r="B386" t="str">
            <v>Sandaran Buku Tebal Tipis</v>
          </cell>
          <cell r="C386" t="str">
            <v>Buah</v>
          </cell>
          <cell r="D386">
            <v>34500</v>
          </cell>
        </row>
        <row r="387">
          <cell r="A387">
            <v>386</v>
          </cell>
          <cell r="B387" t="str">
            <v>Segel Lack Pelikan</v>
          </cell>
          <cell r="C387" t="str">
            <v>Batang</v>
          </cell>
          <cell r="D387">
            <v>22500</v>
          </cell>
        </row>
        <row r="388">
          <cell r="A388">
            <v>387</v>
          </cell>
          <cell r="B388" t="str">
            <v xml:space="preserve">Spidol 12 Warna </v>
          </cell>
          <cell r="C388" t="str">
            <v>Set</v>
          </cell>
          <cell r="D388">
            <v>17500</v>
          </cell>
        </row>
        <row r="389">
          <cell r="A389">
            <v>388</v>
          </cell>
          <cell r="B389" t="str">
            <v>Spidol Art Line 170</v>
          </cell>
          <cell r="C389" t="str">
            <v>Buah</v>
          </cell>
          <cell r="D389">
            <v>25900</v>
          </cell>
        </row>
        <row r="390">
          <cell r="A390">
            <v>389</v>
          </cell>
          <cell r="B390" t="str">
            <v xml:space="preserve">Spidol Drawing Pen </v>
          </cell>
          <cell r="C390" t="str">
            <v>Buah</v>
          </cell>
          <cell r="D390">
            <v>13000</v>
          </cell>
        </row>
        <row r="391">
          <cell r="A391">
            <v>390</v>
          </cell>
          <cell r="B391" t="str">
            <v>Spidol Emas</v>
          </cell>
          <cell r="C391" t="str">
            <v>Buah</v>
          </cell>
          <cell r="D391">
            <v>21600</v>
          </cell>
        </row>
        <row r="392">
          <cell r="A392">
            <v>391</v>
          </cell>
          <cell r="B392" t="str">
            <v xml:space="preserve">Spidol Lepasan K </v>
          </cell>
          <cell r="C392" t="str">
            <v>Buah</v>
          </cell>
          <cell r="D392">
            <v>1800</v>
          </cell>
        </row>
        <row r="393">
          <cell r="A393">
            <v>392</v>
          </cell>
          <cell r="B393" t="str">
            <v xml:space="preserve">Spidol OHP 4 W </v>
          </cell>
          <cell r="C393" t="str">
            <v>Set</v>
          </cell>
          <cell r="D393">
            <v>48900</v>
          </cell>
        </row>
        <row r="394">
          <cell r="A394">
            <v>393</v>
          </cell>
          <cell r="B394" t="str">
            <v xml:space="preserve">Spidol OHP 6 W </v>
          </cell>
          <cell r="C394" t="str">
            <v>Set</v>
          </cell>
          <cell r="D394">
            <v>86300</v>
          </cell>
        </row>
        <row r="395">
          <cell r="A395">
            <v>394</v>
          </cell>
          <cell r="B395" t="str">
            <v>Spidol OHP Lepasan Snowman</v>
          </cell>
          <cell r="C395" t="str">
            <v>Buah</v>
          </cell>
          <cell r="D395">
            <v>13000</v>
          </cell>
        </row>
        <row r="396">
          <cell r="A396">
            <v>395</v>
          </cell>
          <cell r="B396" t="str">
            <v xml:space="preserve">Spidol Permanen G 12 </v>
          </cell>
          <cell r="C396" t="str">
            <v>Buah</v>
          </cell>
          <cell r="D396">
            <v>8700</v>
          </cell>
        </row>
        <row r="397">
          <cell r="A397">
            <v>396</v>
          </cell>
          <cell r="B397" t="str">
            <v xml:space="preserve">Spidol Permanen Jumbo </v>
          </cell>
          <cell r="C397" t="str">
            <v>Buah</v>
          </cell>
          <cell r="D397">
            <v>20200</v>
          </cell>
        </row>
        <row r="398">
          <cell r="A398">
            <v>397</v>
          </cell>
          <cell r="B398" t="str">
            <v>Spidol Silver K</v>
          </cell>
          <cell r="C398" t="str">
            <v>Buah</v>
          </cell>
          <cell r="D398">
            <v>21600</v>
          </cell>
        </row>
        <row r="399">
          <cell r="A399">
            <v>398</v>
          </cell>
          <cell r="B399" t="str">
            <v xml:space="preserve">Spidol Silver/Gold </v>
          </cell>
          <cell r="C399" t="str">
            <v>Buah</v>
          </cell>
          <cell r="D399">
            <v>20200</v>
          </cell>
        </row>
        <row r="400">
          <cell r="A400">
            <v>399</v>
          </cell>
          <cell r="B400" t="str">
            <v xml:space="preserve">Spidol Silver/Gold </v>
          </cell>
          <cell r="C400" t="str">
            <v>Buah</v>
          </cell>
          <cell r="D400">
            <v>21600</v>
          </cell>
        </row>
        <row r="401">
          <cell r="A401">
            <v>400</v>
          </cell>
          <cell r="B401" t="str">
            <v>Spidol White Board</v>
          </cell>
          <cell r="C401" t="str">
            <v>Buah</v>
          </cell>
          <cell r="D401">
            <v>16100</v>
          </cell>
        </row>
        <row r="402">
          <cell r="A402">
            <v>401</v>
          </cell>
          <cell r="B402" t="str">
            <v>Stabilow Boss</v>
          </cell>
          <cell r="C402" t="str">
            <v>Buah</v>
          </cell>
          <cell r="D402">
            <v>11700</v>
          </cell>
        </row>
        <row r="403">
          <cell r="A403">
            <v>402</v>
          </cell>
          <cell r="B403" t="str">
            <v>Stempel Lunas</v>
          </cell>
          <cell r="C403" t="str">
            <v>Buah</v>
          </cell>
          <cell r="D403">
            <v>16700</v>
          </cell>
        </row>
        <row r="404">
          <cell r="A404">
            <v>403</v>
          </cell>
          <cell r="B404" t="str">
            <v>Stempel Tanggalan Kenko D3</v>
          </cell>
          <cell r="C404" t="str">
            <v>Buah</v>
          </cell>
          <cell r="D404">
            <v>20200</v>
          </cell>
        </row>
        <row r="405">
          <cell r="A405">
            <v>404</v>
          </cell>
          <cell r="B405" t="str">
            <v>Steples alat ( Kapasitas 50-250 lbr )</v>
          </cell>
          <cell r="C405" t="str">
            <v>Buah</v>
          </cell>
          <cell r="D405">
            <v>1436900</v>
          </cell>
        </row>
        <row r="406">
          <cell r="A406">
            <v>405</v>
          </cell>
          <cell r="B406" t="str">
            <v>Steples Alat Kangaroo No. 10</v>
          </cell>
          <cell r="C406" t="str">
            <v>Buah</v>
          </cell>
          <cell r="D406">
            <v>20300</v>
          </cell>
        </row>
        <row r="407">
          <cell r="A407">
            <v>406</v>
          </cell>
          <cell r="B407" t="str">
            <v>Steples Alat Max No. 30 (B) Asli</v>
          </cell>
          <cell r="C407" t="str">
            <v>Buah</v>
          </cell>
          <cell r="D407">
            <v>73800</v>
          </cell>
        </row>
        <row r="408">
          <cell r="A408">
            <v>407</v>
          </cell>
          <cell r="B408" t="str">
            <v>Steples Alat Max No.10 (K) Asli</v>
          </cell>
          <cell r="C408" t="str">
            <v>Buah</v>
          </cell>
          <cell r="D408">
            <v>23300</v>
          </cell>
        </row>
        <row r="409">
          <cell r="A409">
            <v>408</v>
          </cell>
          <cell r="B409" t="str">
            <v>Steples Alat Max No.10 HD Halus</v>
          </cell>
          <cell r="C409" t="str">
            <v>Buah</v>
          </cell>
          <cell r="D409">
            <v>36400</v>
          </cell>
        </row>
        <row r="410">
          <cell r="A410">
            <v>409</v>
          </cell>
          <cell r="B410" t="str">
            <v>Steples Isi ( kapasitas 50-250 lbr )</v>
          </cell>
          <cell r="C410" t="str">
            <v>Buah</v>
          </cell>
          <cell r="D410">
            <v>44900</v>
          </cell>
        </row>
        <row r="411">
          <cell r="A411">
            <v>410</v>
          </cell>
          <cell r="B411" t="str">
            <v>Steples Isi Drupa No.10 Honaga</v>
          </cell>
          <cell r="C411" t="str">
            <v>Buah</v>
          </cell>
          <cell r="D411">
            <v>1200</v>
          </cell>
        </row>
        <row r="412">
          <cell r="A412">
            <v>411</v>
          </cell>
          <cell r="B412" t="str">
            <v>Steples Isi Drupa No.3</v>
          </cell>
          <cell r="C412" t="str">
            <v>Buah</v>
          </cell>
          <cell r="D412">
            <v>4100</v>
          </cell>
        </row>
        <row r="413">
          <cell r="A413">
            <v>412</v>
          </cell>
          <cell r="B413" t="str">
            <v>Steples Isi G. Wall No. 10</v>
          </cell>
          <cell r="C413" t="str">
            <v>Buah</v>
          </cell>
          <cell r="D413">
            <v>5500</v>
          </cell>
        </row>
        <row r="414">
          <cell r="A414">
            <v>413</v>
          </cell>
          <cell r="B414" t="str">
            <v>Steples Isi Kangaroo No. 10</v>
          </cell>
          <cell r="C414" t="str">
            <v>Buah</v>
          </cell>
          <cell r="D414">
            <v>4600</v>
          </cell>
        </row>
        <row r="415">
          <cell r="A415">
            <v>414</v>
          </cell>
          <cell r="B415" t="str">
            <v>Steples Isi Kangaroo No. 1210</v>
          </cell>
          <cell r="C415" t="str">
            <v>Buah</v>
          </cell>
          <cell r="D415">
            <v>21600</v>
          </cell>
        </row>
        <row r="416">
          <cell r="A416">
            <v>415</v>
          </cell>
          <cell r="B416" t="str">
            <v>Steples Isi Kangaroo No. 1213</v>
          </cell>
          <cell r="C416" t="str">
            <v>Buah</v>
          </cell>
          <cell r="D416">
            <v>17600</v>
          </cell>
        </row>
        <row r="417">
          <cell r="A417">
            <v>416</v>
          </cell>
          <cell r="B417" t="str">
            <v>Steples Isi Kangaroo No. 1215</v>
          </cell>
          <cell r="C417" t="str">
            <v>Buah</v>
          </cell>
          <cell r="D417">
            <v>23900</v>
          </cell>
        </row>
        <row r="418">
          <cell r="A418">
            <v>417</v>
          </cell>
          <cell r="B418" t="str">
            <v>Steples Isi Kangaroo No.1217</v>
          </cell>
          <cell r="C418" t="str">
            <v>Buah</v>
          </cell>
          <cell r="D418">
            <v>25600</v>
          </cell>
        </row>
        <row r="419">
          <cell r="A419">
            <v>418</v>
          </cell>
          <cell r="B419" t="str">
            <v>Steples Isi Kangaroo No.3</v>
          </cell>
          <cell r="C419" t="str">
            <v>Buah</v>
          </cell>
          <cell r="D419">
            <v>11300</v>
          </cell>
        </row>
        <row r="420">
          <cell r="A420">
            <v>419</v>
          </cell>
          <cell r="B420" t="str">
            <v>Steples Isi Max 1210</v>
          </cell>
          <cell r="C420" t="str">
            <v>Buah</v>
          </cell>
          <cell r="D420">
            <v>38300</v>
          </cell>
        </row>
        <row r="421">
          <cell r="A421">
            <v>420</v>
          </cell>
          <cell r="B421" t="str">
            <v>Steples Isi Max 1213</v>
          </cell>
          <cell r="C421" t="str">
            <v>Buah</v>
          </cell>
          <cell r="D421">
            <v>29400</v>
          </cell>
        </row>
        <row r="422">
          <cell r="A422">
            <v>421</v>
          </cell>
          <cell r="B422" t="str">
            <v>Steples Isi Max 1215</v>
          </cell>
          <cell r="C422" t="str">
            <v>Buah</v>
          </cell>
          <cell r="D422">
            <v>40100</v>
          </cell>
        </row>
        <row r="423">
          <cell r="A423">
            <v>422</v>
          </cell>
          <cell r="B423" t="str">
            <v>Steples Isi Max 1217</v>
          </cell>
          <cell r="C423" t="str">
            <v>Buah</v>
          </cell>
          <cell r="D423">
            <v>34000</v>
          </cell>
        </row>
        <row r="424">
          <cell r="A424">
            <v>423</v>
          </cell>
          <cell r="B424" t="str">
            <v>Steples Isi Max No.10</v>
          </cell>
          <cell r="C424" t="str">
            <v>pices</v>
          </cell>
          <cell r="D424">
            <v>3900</v>
          </cell>
        </row>
        <row r="425">
          <cell r="A425">
            <v>424</v>
          </cell>
          <cell r="B425" t="str">
            <v>Steples Isi Max No.30</v>
          </cell>
          <cell r="C425" t="str">
            <v>Buah</v>
          </cell>
          <cell r="D425">
            <v>6200</v>
          </cell>
        </row>
        <row r="426">
          <cell r="A426">
            <v>425</v>
          </cell>
          <cell r="B426" t="str">
            <v>Steples Isi Stafac No.10 K</v>
          </cell>
          <cell r="C426" t="str">
            <v>Buah</v>
          </cell>
          <cell r="D426">
            <v>3500</v>
          </cell>
        </row>
        <row r="427">
          <cell r="A427">
            <v>426</v>
          </cell>
          <cell r="B427" t="str">
            <v>Steples Isi Stafac No.3</v>
          </cell>
          <cell r="C427" t="str">
            <v>Buah</v>
          </cell>
          <cell r="D427">
            <v>4600</v>
          </cell>
        </row>
        <row r="428">
          <cell r="A428">
            <v>427</v>
          </cell>
          <cell r="B428" t="str">
            <v>Steples Isi T3 - 10 MB</v>
          </cell>
          <cell r="C428" t="str">
            <v>Buah</v>
          </cell>
          <cell r="D428">
            <v>23200</v>
          </cell>
        </row>
        <row r="429">
          <cell r="A429">
            <v>428</v>
          </cell>
          <cell r="B429" t="str">
            <v>Tali Rafia</v>
          </cell>
          <cell r="C429" t="str">
            <v>1/2 KG</v>
          </cell>
          <cell r="D429">
            <v>17000</v>
          </cell>
        </row>
        <row r="430">
          <cell r="A430">
            <v>429</v>
          </cell>
          <cell r="B430" t="str">
            <v>Tali Rafia</v>
          </cell>
          <cell r="C430" t="str">
            <v>1 KG</v>
          </cell>
          <cell r="D430">
            <v>30400</v>
          </cell>
        </row>
        <row r="431">
          <cell r="A431">
            <v>430</v>
          </cell>
          <cell r="B431" t="str">
            <v>Tinta Cair Parker Asli</v>
          </cell>
          <cell r="C431" t="str">
            <v>Buah</v>
          </cell>
          <cell r="D431">
            <v>45200</v>
          </cell>
        </row>
        <row r="432">
          <cell r="A432">
            <v>431</v>
          </cell>
          <cell r="B432" t="str">
            <v>Tinta Data Print</v>
          </cell>
          <cell r="C432" t="str">
            <v>kotak</v>
          </cell>
          <cell r="D432">
            <v>43900</v>
          </cell>
        </row>
        <row r="433">
          <cell r="A433">
            <v>432</v>
          </cell>
          <cell r="B433" t="str">
            <v>Tinta Data Print Injection</v>
          </cell>
          <cell r="C433" t="str">
            <v>Buah</v>
          </cell>
          <cell r="D433">
            <v>42000</v>
          </cell>
        </row>
        <row r="434">
          <cell r="A434">
            <v>433</v>
          </cell>
          <cell r="B434" t="str">
            <v>Tinta Lion Metal Ink</v>
          </cell>
          <cell r="C434" t="str">
            <v>Buah</v>
          </cell>
          <cell r="D434">
            <v>61000</v>
          </cell>
        </row>
        <row r="435">
          <cell r="A435">
            <v>434</v>
          </cell>
          <cell r="B435" t="str">
            <v>Tinta Marking INK Snowman</v>
          </cell>
          <cell r="C435" t="str">
            <v>Buah</v>
          </cell>
          <cell r="D435">
            <v>14000</v>
          </cell>
        </row>
        <row r="436">
          <cell r="A436">
            <v>435</v>
          </cell>
          <cell r="B436" t="str">
            <v>Tinta Mesin Fotocopy canon 2520</v>
          </cell>
          <cell r="C436" t="str">
            <v>Buah</v>
          </cell>
          <cell r="D436">
            <v>1379400</v>
          </cell>
        </row>
        <row r="437">
          <cell r="A437">
            <v>436</v>
          </cell>
          <cell r="B437" t="str">
            <v>Tinta Printer Canon BCI 02 Black 160</v>
          </cell>
          <cell r="C437" t="str">
            <v>Botol</v>
          </cell>
          <cell r="D437">
            <v>520200</v>
          </cell>
        </row>
        <row r="438">
          <cell r="A438">
            <v>437</v>
          </cell>
          <cell r="B438" t="str">
            <v>Tinta Printer Canon BCI 03 Black 45 05 17500</v>
          </cell>
          <cell r="C438" t="str">
            <v>Botol</v>
          </cell>
          <cell r="D438">
            <v>259300</v>
          </cell>
        </row>
        <row r="439">
          <cell r="A439">
            <v>438</v>
          </cell>
          <cell r="B439" t="str">
            <v xml:space="preserve">Tinta Printer Canon BCI 20 Black 200 </v>
          </cell>
          <cell r="C439" t="str">
            <v>Botol</v>
          </cell>
          <cell r="D439">
            <v>638600</v>
          </cell>
        </row>
        <row r="440">
          <cell r="A440">
            <v>439</v>
          </cell>
          <cell r="B440" t="str">
            <v>Tinta Printer Canon BCI 21 Black/BCI 24</v>
          </cell>
          <cell r="C440" t="str">
            <v>Botol</v>
          </cell>
          <cell r="D440">
            <v>86800</v>
          </cell>
        </row>
        <row r="441">
          <cell r="A441">
            <v>440</v>
          </cell>
          <cell r="B441" t="str">
            <v>Tinta Printer Canon BCI 3 EC</v>
          </cell>
          <cell r="C441" t="str">
            <v>Botol</v>
          </cell>
          <cell r="D441">
            <v>196000</v>
          </cell>
        </row>
        <row r="442">
          <cell r="A442">
            <v>441</v>
          </cell>
          <cell r="B442" t="str">
            <v>Tinta Printer Canon BCI 3 M</v>
          </cell>
          <cell r="C442" t="str">
            <v>Botol</v>
          </cell>
          <cell r="D442">
            <v>137400</v>
          </cell>
        </row>
        <row r="443">
          <cell r="A443">
            <v>442</v>
          </cell>
          <cell r="B443" t="str">
            <v>Tinta Printer Canon BCI E4Y</v>
          </cell>
          <cell r="C443" t="str">
            <v>Botol</v>
          </cell>
          <cell r="D443">
            <v>167300</v>
          </cell>
        </row>
        <row r="444">
          <cell r="A444">
            <v>443</v>
          </cell>
          <cell r="B444" t="str">
            <v>Tinta Printer EPSON T6641 ( CYAN)</v>
          </cell>
          <cell r="C444" t="str">
            <v>buah</v>
          </cell>
          <cell r="D444">
            <v>186300</v>
          </cell>
        </row>
        <row r="445">
          <cell r="A445">
            <v>444</v>
          </cell>
          <cell r="B445" t="str">
            <v>Tinta Printer EPSON T6642 ( CYAN)</v>
          </cell>
          <cell r="C445" t="str">
            <v>buah</v>
          </cell>
          <cell r="D445">
            <v>208700</v>
          </cell>
        </row>
        <row r="446">
          <cell r="A446">
            <v>445</v>
          </cell>
          <cell r="B446" t="str">
            <v>Tinta Printer EPSON T6641 (BLACK)</v>
          </cell>
          <cell r="C446" t="str">
            <v>buah</v>
          </cell>
          <cell r="D446">
            <v>169000</v>
          </cell>
        </row>
        <row r="447">
          <cell r="A447">
            <v>446</v>
          </cell>
          <cell r="B447" t="str">
            <v>Tinta Printer EPSON T6641 (MAGENTA)</v>
          </cell>
          <cell r="C447" t="str">
            <v>buah</v>
          </cell>
          <cell r="D447">
            <v>197800</v>
          </cell>
        </row>
        <row r="448">
          <cell r="A448">
            <v>447</v>
          </cell>
          <cell r="B448" t="str">
            <v>Tinta Printer EPSON T6643 (MAGENTA)</v>
          </cell>
          <cell r="C448" t="str">
            <v>buah</v>
          </cell>
          <cell r="D448">
            <v>208700</v>
          </cell>
        </row>
        <row r="449">
          <cell r="A449">
            <v>448</v>
          </cell>
          <cell r="B449" t="str">
            <v>Tinta Printer EPSON T6641 (YELLOW)</v>
          </cell>
          <cell r="C449" t="str">
            <v>buah</v>
          </cell>
          <cell r="D449">
            <v>226500</v>
          </cell>
        </row>
        <row r="450">
          <cell r="A450">
            <v>449</v>
          </cell>
          <cell r="B450" t="str">
            <v>Tinta Printer EPSON T6644 (YELLOW)</v>
          </cell>
          <cell r="C450" t="str">
            <v>buah</v>
          </cell>
          <cell r="D450">
            <v>208700</v>
          </cell>
        </row>
        <row r="451">
          <cell r="A451">
            <v>450</v>
          </cell>
          <cell r="B451" t="str">
            <v>Tinta Printer Epson Standar (Black/Magenta/Yellow/Cyan)</v>
          </cell>
          <cell r="C451" t="str">
            <v>buah</v>
          </cell>
          <cell r="D451">
            <v>189700</v>
          </cell>
        </row>
        <row r="452">
          <cell r="A452">
            <v>451</v>
          </cell>
          <cell r="B452" t="str">
            <v>Tinta Printer Epson Black (For Efson WF-7611)</v>
          </cell>
          <cell r="C452" t="str">
            <v>buah</v>
          </cell>
          <cell r="D452">
            <v>1224000</v>
          </cell>
        </row>
        <row r="453">
          <cell r="A453">
            <v>452</v>
          </cell>
          <cell r="B453" t="str">
            <v>Tinta Printer Epson Cyan (For Efson WF-7611)</v>
          </cell>
          <cell r="C453" t="str">
            <v>buah</v>
          </cell>
          <cell r="D453">
            <v>1071000</v>
          </cell>
        </row>
        <row r="454">
          <cell r="A454">
            <v>453</v>
          </cell>
          <cell r="B454" t="str">
            <v>Tinta Printer Epson Magenta (For Efson WF-7611)</v>
          </cell>
          <cell r="C454" t="str">
            <v>buah</v>
          </cell>
          <cell r="D454">
            <v>1071000</v>
          </cell>
        </row>
        <row r="455">
          <cell r="A455">
            <v>454</v>
          </cell>
          <cell r="B455" t="str">
            <v>Tinta Printer Epson Blue (For Efson WF-7611)</v>
          </cell>
          <cell r="C455" t="str">
            <v>buah</v>
          </cell>
          <cell r="D455">
            <v>1071000</v>
          </cell>
        </row>
        <row r="456">
          <cell r="A456">
            <v>455</v>
          </cell>
          <cell r="B456" t="str">
            <v>Tinta Printer Injection</v>
          </cell>
          <cell r="C456" t="str">
            <v>Kotak</v>
          </cell>
          <cell r="D456">
            <v>46000</v>
          </cell>
        </row>
        <row r="457">
          <cell r="A457">
            <v>456</v>
          </cell>
          <cell r="B457" t="str">
            <v>Tinta Printer laser Jet ( 36) A</v>
          </cell>
          <cell r="C457" t="str">
            <v>Buah</v>
          </cell>
          <cell r="D457">
            <v>1283900</v>
          </cell>
        </row>
        <row r="458">
          <cell r="A458">
            <v>457</v>
          </cell>
          <cell r="B458" t="str">
            <v>Tinta Spidol G12</v>
          </cell>
          <cell r="C458" t="str">
            <v>Buah</v>
          </cell>
          <cell r="D458">
            <v>17900</v>
          </cell>
        </row>
        <row r="459">
          <cell r="A459">
            <v>458</v>
          </cell>
          <cell r="B459" t="str">
            <v>Tinta spidol WB</v>
          </cell>
          <cell r="C459" t="str">
            <v>Buah</v>
          </cell>
          <cell r="D459">
            <v>23000</v>
          </cell>
        </row>
        <row r="460">
          <cell r="A460">
            <v>459</v>
          </cell>
          <cell r="B460" t="str">
            <v>Tinta Stempel</v>
          </cell>
          <cell r="C460" t="str">
            <v>Buah</v>
          </cell>
          <cell r="D460">
            <v>12400</v>
          </cell>
        </row>
        <row r="461">
          <cell r="A461">
            <v>460</v>
          </cell>
          <cell r="B461" t="str">
            <v>Tinta Stempel Art Line</v>
          </cell>
          <cell r="C461" t="str">
            <v>Buah</v>
          </cell>
          <cell r="D461">
            <v>21700</v>
          </cell>
        </row>
        <row r="462">
          <cell r="A462">
            <v>461</v>
          </cell>
          <cell r="B462" t="str">
            <v>Tinta Stempel Zenith</v>
          </cell>
          <cell r="C462" t="str">
            <v>Buah</v>
          </cell>
          <cell r="D462">
            <v>16700</v>
          </cell>
        </row>
        <row r="463">
          <cell r="A463">
            <v>462</v>
          </cell>
          <cell r="B463" t="str">
            <v>Tinta Toner HP Laser Jet  M 1522nf</v>
          </cell>
          <cell r="C463" t="str">
            <v>Buah</v>
          </cell>
          <cell r="D463">
            <v>573400</v>
          </cell>
        </row>
        <row r="464">
          <cell r="A464">
            <v>463</v>
          </cell>
          <cell r="B464" t="str">
            <v>Tinta Toner HP Laser Jet 78 A</v>
          </cell>
          <cell r="C464" t="str">
            <v>Buah</v>
          </cell>
          <cell r="D464">
            <v>765900</v>
          </cell>
        </row>
        <row r="465">
          <cell r="A465">
            <v>464</v>
          </cell>
          <cell r="B465" t="str">
            <v>Tinta Yamura</v>
          </cell>
          <cell r="C465" t="str">
            <v>Buah</v>
          </cell>
          <cell r="D465">
            <v>14400</v>
          </cell>
        </row>
        <row r="466">
          <cell r="A466">
            <v>465</v>
          </cell>
          <cell r="B466" t="str">
            <v>Tipp-Ex Kenko Bolpoint</v>
          </cell>
          <cell r="C466" t="str">
            <v>Botol</v>
          </cell>
          <cell r="D466">
            <v>10400</v>
          </cell>
        </row>
        <row r="467">
          <cell r="A467">
            <v>466</v>
          </cell>
          <cell r="B467" t="str">
            <v>Tipp-Ex Kenko Botol/Retype Botol</v>
          </cell>
          <cell r="C467" t="str">
            <v>Botol</v>
          </cell>
          <cell r="D467">
            <v>12900</v>
          </cell>
        </row>
        <row r="468">
          <cell r="A468">
            <v>467</v>
          </cell>
          <cell r="B468" t="str">
            <v>Tipp-Ex Pemutih/Set 20 ML Fluid</v>
          </cell>
          <cell r="C468" t="str">
            <v>Botol</v>
          </cell>
          <cell r="D468">
            <v>20500</v>
          </cell>
        </row>
        <row r="469">
          <cell r="A469">
            <v>468</v>
          </cell>
          <cell r="B469" t="str">
            <v>Tipp-Ex Pentel Bolpoint</v>
          </cell>
          <cell r="C469" t="str">
            <v>Botol</v>
          </cell>
          <cell r="D469">
            <v>48900</v>
          </cell>
        </row>
        <row r="470">
          <cell r="A470">
            <v>469</v>
          </cell>
          <cell r="B470" t="str">
            <v>Tipp-Ex Pentel Merah Botol</v>
          </cell>
          <cell r="C470" t="str">
            <v>Botol</v>
          </cell>
          <cell r="D470">
            <v>51800</v>
          </cell>
        </row>
        <row r="471">
          <cell r="A471">
            <v>470</v>
          </cell>
          <cell r="B471" t="str">
            <v>Toner HP Laser Jet  (12A)</v>
          </cell>
          <cell r="C471" t="str">
            <v>Buah</v>
          </cell>
          <cell r="D471">
            <v>1418500</v>
          </cell>
        </row>
        <row r="472">
          <cell r="A472">
            <v>471</v>
          </cell>
          <cell r="B472" t="str">
            <v>Toner HP Laser Jet  (35A)</v>
          </cell>
          <cell r="C472" t="str">
            <v>Buah</v>
          </cell>
          <cell r="D472">
            <v>1232900</v>
          </cell>
        </row>
        <row r="473">
          <cell r="A473">
            <v>472</v>
          </cell>
          <cell r="B473" t="str">
            <v>Toner HP Laser Jet  (85A)</v>
          </cell>
          <cell r="C473" t="str">
            <v>Buah</v>
          </cell>
          <cell r="D473">
            <v>1269200</v>
          </cell>
        </row>
        <row r="474">
          <cell r="A474">
            <v>473</v>
          </cell>
          <cell r="B474" t="str">
            <v>Toner HP Laser Jet 1200 (15A)</v>
          </cell>
          <cell r="C474" t="str">
            <v>Buah</v>
          </cell>
          <cell r="D474">
            <v>1661700</v>
          </cell>
        </row>
        <row r="475">
          <cell r="A475">
            <v>474</v>
          </cell>
          <cell r="B475" t="str">
            <v>Toner HP Laser Jet 1300 (13A)</v>
          </cell>
          <cell r="C475" t="str">
            <v>Buah</v>
          </cell>
          <cell r="D475">
            <v>1921400</v>
          </cell>
        </row>
        <row r="476">
          <cell r="A476">
            <v>475</v>
          </cell>
          <cell r="B476" t="str">
            <v>Water Paref Cat Kecil</v>
          </cell>
          <cell r="C476" t="str">
            <v>Kotak</v>
          </cell>
          <cell r="D476">
            <v>14400</v>
          </cell>
        </row>
        <row r="477">
          <cell r="A477">
            <v>476</v>
          </cell>
          <cell r="B477" t="str">
            <v>Water Paref Piring Kecil</v>
          </cell>
          <cell r="C477" t="str">
            <v>Buah</v>
          </cell>
          <cell r="D477">
            <v>4600</v>
          </cell>
        </row>
        <row r="478">
          <cell r="A478">
            <v>477</v>
          </cell>
          <cell r="B478" t="str">
            <v>Water Paref Piring Kecil</v>
          </cell>
          <cell r="C478" t="str">
            <v>Buah</v>
          </cell>
          <cell r="D478">
            <v>3500</v>
          </cell>
        </row>
        <row r="479">
          <cell r="A479">
            <v>478</v>
          </cell>
          <cell r="B479" t="str">
            <v>Stick Notes</v>
          </cell>
          <cell r="C479" t="str">
            <v>Buah</v>
          </cell>
          <cell r="D479">
            <v>8700</v>
          </cell>
        </row>
        <row r="480">
          <cell r="A480">
            <v>479</v>
          </cell>
          <cell r="B480" t="str">
            <v>Stick Notes</v>
          </cell>
          <cell r="C480" t="str">
            <v>Buah</v>
          </cell>
          <cell r="D480">
            <v>23000</v>
          </cell>
        </row>
        <row r="481">
          <cell r="A481">
            <v>480</v>
          </cell>
          <cell r="B481" t="str">
            <v>Toner Laser Jet Warna Type 305A</v>
          </cell>
          <cell r="C481" t="str">
            <v>Buah</v>
          </cell>
          <cell r="D481">
            <v>1724300</v>
          </cell>
        </row>
        <row r="482">
          <cell r="A482">
            <v>481</v>
          </cell>
          <cell r="B482" t="str">
            <v>Toner Laser Jet Type 83A</v>
          </cell>
          <cell r="C482" t="str">
            <v>Buah</v>
          </cell>
          <cell r="D482">
            <v>1449700</v>
          </cell>
        </row>
        <row r="483">
          <cell r="A483">
            <v>482</v>
          </cell>
          <cell r="B483" t="str">
            <v>Foto 4R</v>
          </cell>
          <cell r="C483" t="str">
            <v>Buah</v>
          </cell>
          <cell r="D483">
            <v>4100</v>
          </cell>
        </row>
        <row r="484">
          <cell r="A484">
            <v>483</v>
          </cell>
          <cell r="B484" t="str">
            <v>Tinta Printer Epson T6641 (Black)</v>
          </cell>
          <cell r="C484" t="str">
            <v>Buah</v>
          </cell>
          <cell r="D484">
            <v>212800</v>
          </cell>
        </row>
        <row r="485">
          <cell r="A485">
            <v>484</v>
          </cell>
          <cell r="B485" t="str">
            <v>Tinta Printer Epson T6642 (Cyank)</v>
          </cell>
          <cell r="C485" t="str">
            <v>Buah</v>
          </cell>
          <cell r="D485">
            <v>212800</v>
          </cell>
        </row>
        <row r="486">
          <cell r="A486">
            <v>485</v>
          </cell>
          <cell r="B486" t="str">
            <v>Tinta Printer Epson T6643 (Magenta)</v>
          </cell>
          <cell r="C486" t="str">
            <v>Buah</v>
          </cell>
          <cell r="D486">
            <v>212800</v>
          </cell>
        </row>
        <row r="487">
          <cell r="A487">
            <v>486</v>
          </cell>
          <cell r="B487" t="str">
            <v>Tinta Printer Epson T6644 (Yellow)</v>
          </cell>
          <cell r="C487" t="str">
            <v>Buah</v>
          </cell>
          <cell r="D487">
            <v>212800</v>
          </cell>
        </row>
        <row r="488">
          <cell r="A488">
            <v>487</v>
          </cell>
          <cell r="B488" t="str">
            <v>Tinta Printer Epson Standar (Black/Magenta/Yellow/Cyan)</v>
          </cell>
          <cell r="C488" t="str">
            <v>Buah</v>
          </cell>
          <cell r="D488">
            <v>172500</v>
          </cell>
        </row>
        <row r="489">
          <cell r="A489">
            <v>488</v>
          </cell>
          <cell r="B489" t="str">
            <v>Tinta Printer Epson WF-711 (Black)</v>
          </cell>
          <cell r="C489" t="str">
            <v>Buah</v>
          </cell>
          <cell r="D489">
            <v>1112800</v>
          </cell>
        </row>
        <row r="490">
          <cell r="A490">
            <v>489</v>
          </cell>
          <cell r="B490" t="str">
            <v>Tinta Printer Epson WF-711 (Cyan)</v>
          </cell>
          <cell r="C490" t="str">
            <v>Buah</v>
          </cell>
          <cell r="D490">
            <v>973700</v>
          </cell>
        </row>
        <row r="491">
          <cell r="A491">
            <v>490</v>
          </cell>
          <cell r="B491" t="str">
            <v>Tinta Printer Epson WF-711 (Magenta)</v>
          </cell>
          <cell r="C491" t="str">
            <v>Buah</v>
          </cell>
          <cell r="D491">
            <v>973700</v>
          </cell>
        </row>
        <row r="492">
          <cell r="A492">
            <v>491</v>
          </cell>
          <cell r="B492" t="str">
            <v>Tinta Printer Epson WF-711 (Yellow)</v>
          </cell>
          <cell r="C492" t="str">
            <v>Buah</v>
          </cell>
          <cell r="D492">
            <v>973700</v>
          </cell>
        </row>
        <row r="493">
          <cell r="A493">
            <v>492</v>
          </cell>
          <cell r="B493" t="str">
            <v>Kertas Label Barcode</v>
          </cell>
          <cell r="C493" t="str">
            <v>Gulung</v>
          </cell>
          <cell r="D493">
            <v>311500</v>
          </cell>
        </row>
        <row r="494">
          <cell r="A494">
            <v>493</v>
          </cell>
          <cell r="B494" t="str">
            <v>Amplop Dinas Lambang Daerah Berwarna 11 x 23 Cm</v>
          </cell>
          <cell r="C494" t="str">
            <v>Lembar</v>
          </cell>
          <cell r="D494">
            <v>2100</v>
          </cell>
        </row>
        <row r="495">
          <cell r="A495">
            <v>494</v>
          </cell>
          <cell r="B495" t="str">
            <v>Amplop Dinas Lambang Daerah Berwarna 17 x 28 Cm</v>
          </cell>
          <cell r="C495" t="str">
            <v>Lembar</v>
          </cell>
          <cell r="D495">
            <v>2100</v>
          </cell>
        </row>
        <row r="496">
          <cell r="A496">
            <v>495</v>
          </cell>
          <cell r="B496" t="str">
            <v>Amplop Dinas Lambang Daerah Berwarna 28 x 40 Cm</v>
          </cell>
          <cell r="C496" t="str">
            <v>Lembar</v>
          </cell>
          <cell r="D496">
            <v>2700</v>
          </cell>
        </row>
        <row r="497">
          <cell r="A497">
            <v>496</v>
          </cell>
          <cell r="B497" t="str">
            <v>Amplop Dinas Lambang Daerah Hitam Putih 11 x 23 Cm</v>
          </cell>
          <cell r="C497" t="str">
            <v>Lembar</v>
          </cell>
          <cell r="D497">
            <v>2100</v>
          </cell>
        </row>
        <row r="498">
          <cell r="A498">
            <v>497</v>
          </cell>
          <cell r="B498" t="str">
            <v>Amplop Dinas Lambang Daerah Hitam Putih 17 x 28 Cm</v>
          </cell>
          <cell r="C498" t="str">
            <v>Lembar</v>
          </cell>
          <cell r="D498">
            <v>2100</v>
          </cell>
        </row>
        <row r="499">
          <cell r="A499">
            <v>498</v>
          </cell>
          <cell r="B499" t="str">
            <v>Amplop Undangan Lambang Daerah Berwarna Kertas Jeruk</v>
          </cell>
          <cell r="C499" t="str">
            <v>Lembar</v>
          </cell>
          <cell r="D499">
            <v>2700</v>
          </cell>
        </row>
        <row r="500">
          <cell r="A500">
            <v>499</v>
          </cell>
          <cell r="B500" t="str">
            <v>Amplop Linen Tebal</v>
          </cell>
          <cell r="C500" t="str">
            <v>lembar</v>
          </cell>
          <cell r="D500">
            <v>1400</v>
          </cell>
        </row>
        <row r="501">
          <cell r="A501">
            <v>500</v>
          </cell>
          <cell r="B501" t="str">
            <v>Amplop Samson Tebal</v>
          </cell>
          <cell r="C501" t="str">
            <v>lembar</v>
          </cell>
          <cell r="D501">
            <v>1100</v>
          </cell>
        </row>
        <row r="502">
          <cell r="A502">
            <v>501</v>
          </cell>
          <cell r="B502" t="str">
            <v>Amplop HVS 90 gram</v>
          </cell>
          <cell r="C502" t="str">
            <v>kotak</v>
          </cell>
          <cell r="D502">
            <v>32700</v>
          </cell>
        </row>
        <row r="503">
          <cell r="A503">
            <v>502</v>
          </cell>
          <cell r="B503" t="str">
            <v>Lembar Disposisi NCR</v>
          </cell>
          <cell r="C503" t="str">
            <v>buku</v>
          </cell>
          <cell r="D503">
            <v>52100</v>
          </cell>
        </row>
        <row r="504">
          <cell r="A504">
            <v>503</v>
          </cell>
          <cell r="B504" t="str">
            <v>Kartu Kendali Masuk NCR</v>
          </cell>
          <cell r="C504" t="str">
            <v>buku</v>
          </cell>
          <cell r="D504">
            <v>32700</v>
          </cell>
        </row>
        <row r="505">
          <cell r="A505">
            <v>504</v>
          </cell>
          <cell r="B505" t="str">
            <v>Kartu Kendali Keluar NCR</v>
          </cell>
          <cell r="C505" t="str">
            <v>buku</v>
          </cell>
          <cell r="D505">
            <v>32700</v>
          </cell>
        </row>
        <row r="506">
          <cell r="A506">
            <v>505</v>
          </cell>
          <cell r="B506" t="str">
            <v>Amplop HVS 90 gram</v>
          </cell>
          <cell r="C506" t="str">
            <v>kotak</v>
          </cell>
          <cell r="D506">
            <v>32700</v>
          </cell>
        </row>
        <row r="507">
          <cell r="A507">
            <v>506</v>
          </cell>
          <cell r="B507" t="str">
            <v>Cetak Leaflet / Brosur Standar</v>
          </cell>
          <cell r="C507" t="str">
            <v>Eksemplar</v>
          </cell>
          <cell r="D507">
            <v>6600</v>
          </cell>
        </row>
        <row r="508">
          <cell r="A508">
            <v>507</v>
          </cell>
          <cell r="B508" t="str">
            <v>Cetak SPM Standar</v>
          </cell>
          <cell r="C508" t="str">
            <v>Eksemplar</v>
          </cell>
          <cell r="D508">
            <v>3400</v>
          </cell>
        </row>
        <row r="509">
          <cell r="A509">
            <v>508</v>
          </cell>
          <cell r="B509" t="str">
            <v>Cetak Sertifikat Pelatihan Standar</v>
          </cell>
          <cell r="C509" t="str">
            <v>Lembar</v>
          </cell>
          <cell r="D509">
            <v>6600</v>
          </cell>
        </row>
        <row r="510">
          <cell r="A510">
            <v>509</v>
          </cell>
          <cell r="B510" t="str">
            <v>Buku Register Akta Catatan Sipil HVS (Woodfee Paper ) 100 gr/m2</v>
          </cell>
          <cell r="C510" t="str">
            <v>buku</v>
          </cell>
          <cell r="D510">
            <v>65200</v>
          </cell>
        </row>
        <row r="511">
          <cell r="A511">
            <v>510</v>
          </cell>
          <cell r="B511" t="str">
            <v xml:space="preserve">Kutipan Akta Catatan Sipil Watermark </v>
          </cell>
          <cell r="C511" t="str">
            <v>lembar</v>
          </cell>
          <cell r="D511">
            <v>6600</v>
          </cell>
        </row>
        <row r="512">
          <cell r="A512">
            <v>511</v>
          </cell>
          <cell r="B512" t="str">
            <v>Blangko Akta Catatan Sipil CD 60gr, Folio</v>
          </cell>
          <cell r="C512" t="str">
            <v>rim</v>
          </cell>
          <cell r="D512">
            <v>58700</v>
          </cell>
        </row>
        <row r="513">
          <cell r="A513">
            <v>512</v>
          </cell>
          <cell r="B513" t="str">
            <v>Leger Akta Catatan Sipil CD 60gr, A4</v>
          </cell>
          <cell r="C513" t="str">
            <v>rim</v>
          </cell>
          <cell r="D513">
            <v>58700</v>
          </cell>
        </row>
        <row r="514">
          <cell r="A514">
            <v>513</v>
          </cell>
          <cell r="B514" t="str">
            <v>Formulir Pendaftaran Penduduk (F-1.01 s/d F-1.63) -</v>
          </cell>
          <cell r="C514" t="str">
            <v>Lembar</v>
          </cell>
          <cell r="D514">
            <v>2100</v>
          </cell>
        </row>
        <row r="515">
          <cell r="A515">
            <v>514</v>
          </cell>
          <cell r="B515" t="str">
            <v>Buku Register Formulir Surat Pindah Jilid Spiral Plastik</v>
          </cell>
          <cell r="C515" t="str">
            <v>buku</v>
          </cell>
          <cell r="D515">
            <v>455600</v>
          </cell>
        </row>
        <row r="516">
          <cell r="A516">
            <v>515</v>
          </cell>
          <cell r="B516" t="str">
            <v>Formulir Isian Kartu Keluarga NCR</v>
          </cell>
          <cell r="C516" t="str">
            <v>buku</v>
          </cell>
          <cell r="D516">
            <v>49500</v>
          </cell>
        </row>
        <row r="517">
          <cell r="A517">
            <v>516</v>
          </cell>
          <cell r="B517" t="str">
            <v>Blangko Kartu Keluarga Pulp dan Cotton, visible fibres biru</v>
          </cell>
          <cell r="C517" t="str">
            <v>set</v>
          </cell>
          <cell r="D517">
            <v>4100</v>
          </cell>
        </row>
        <row r="518">
          <cell r="A518">
            <v>517</v>
          </cell>
          <cell r="B518" t="str">
            <v>Karcis Parkir  Kertas CD Uk. 1/8 Folio isi 100 lembar, 3x cetak</v>
          </cell>
          <cell r="C518" t="str">
            <v>Blok</v>
          </cell>
          <cell r="D518">
            <v>5800</v>
          </cell>
        </row>
        <row r="519">
          <cell r="A519">
            <v>518</v>
          </cell>
          <cell r="B519" t="str">
            <v xml:space="preserve">Karcis Terminal </v>
          </cell>
          <cell r="C519" t="str">
            <v>Blok</v>
          </cell>
          <cell r="D519">
            <v>9200</v>
          </cell>
        </row>
        <row r="520">
          <cell r="A520">
            <v>519</v>
          </cell>
          <cell r="B520" t="str">
            <v xml:space="preserve">Karcis Kesehatan, Rekreasi, Kebersihan dan Rumah Potong Hewan  </v>
          </cell>
          <cell r="C520" t="str">
            <v>Blok</v>
          </cell>
          <cell r="D520">
            <v>9200</v>
          </cell>
        </row>
        <row r="521">
          <cell r="A521">
            <v>520</v>
          </cell>
          <cell r="B521" t="str">
            <v>Blangko SSPD BPHTB Kertas HVS Karbonaise, 5,5 Gram, 1 folio, 5x cetak</v>
          </cell>
          <cell r="C521" t="str">
            <v>Buku</v>
          </cell>
          <cell r="D521">
            <v>154600</v>
          </cell>
        </row>
        <row r="522">
          <cell r="A522">
            <v>521</v>
          </cell>
          <cell r="B522" t="str">
            <v>Blangko SPPT double 6000 lembar/box, double engkel, bolak balik</v>
          </cell>
          <cell r="C522" t="str">
            <v>Box</v>
          </cell>
          <cell r="D522">
            <v>744300</v>
          </cell>
        </row>
        <row r="523">
          <cell r="A523">
            <v>522</v>
          </cell>
          <cell r="B523" t="str">
            <v>Blangko SPPT single 6000 lembar/box, single engkel</v>
          </cell>
          <cell r="C523" t="str">
            <v>Box</v>
          </cell>
          <cell r="D523">
            <v>515300</v>
          </cell>
        </row>
        <row r="524">
          <cell r="A524">
            <v>523</v>
          </cell>
          <cell r="B524" t="str">
            <v>Blangko DHKP Kertas A3, 3 ply Karbonaise, 500 set / box</v>
          </cell>
          <cell r="C524" t="str">
            <v>Box</v>
          </cell>
          <cell r="D524">
            <v>687000</v>
          </cell>
        </row>
        <row r="525">
          <cell r="A525">
            <v>524</v>
          </cell>
          <cell r="B525" t="str">
            <v xml:space="preserve">Blangko surat setoran pajak daerah </v>
          </cell>
          <cell r="C525" t="str">
            <v>Buku</v>
          </cell>
          <cell r="D525">
            <v>84800</v>
          </cell>
        </row>
        <row r="526">
          <cell r="A526">
            <v>525</v>
          </cell>
          <cell r="B526" t="str">
            <v xml:space="preserve">Blangko STTS </v>
          </cell>
          <cell r="C526" t="str">
            <v>Buku</v>
          </cell>
          <cell r="D526">
            <v>57300</v>
          </cell>
        </row>
        <row r="527">
          <cell r="A527">
            <v>526</v>
          </cell>
          <cell r="B527" t="str">
            <v xml:space="preserve">Blangko DPH </v>
          </cell>
          <cell r="C527" t="str">
            <v>Buku</v>
          </cell>
          <cell r="D527">
            <v>57300</v>
          </cell>
        </row>
        <row r="528">
          <cell r="A528">
            <v>527</v>
          </cell>
          <cell r="B528" t="str">
            <v>Blangko SPOP Bolak balik, folio 70 gr</v>
          </cell>
          <cell r="C528" t="str">
            <v>Rim</v>
          </cell>
          <cell r="D528">
            <v>114500</v>
          </cell>
        </row>
        <row r="529">
          <cell r="A529">
            <v>528</v>
          </cell>
          <cell r="B529" t="str">
            <v>Blangko LSPOP Bolak balik, folio 70 gr</v>
          </cell>
          <cell r="C529" t="str">
            <v>Rim</v>
          </cell>
          <cell r="D529">
            <v>114500</v>
          </cell>
        </row>
        <row r="530">
          <cell r="A530">
            <v>529</v>
          </cell>
          <cell r="B530" t="str">
            <v>Blangko pengajuan pendaftaran Satu sisi, folio 70 gr</v>
          </cell>
          <cell r="C530" t="str">
            <v>Rim</v>
          </cell>
          <cell r="D530">
            <v>114500</v>
          </cell>
        </row>
        <row r="531">
          <cell r="A531">
            <v>530</v>
          </cell>
          <cell r="B531" t="str">
            <v>Blangko pengajuan mutasi Satu sisi, folio 70 gr</v>
          </cell>
          <cell r="C531" t="str">
            <v>Rim</v>
          </cell>
          <cell r="D531">
            <v>114500</v>
          </cell>
        </row>
        <row r="532">
          <cell r="A532">
            <v>531</v>
          </cell>
          <cell r="B532" t="str">
            <v>Blangko permohonan pembatalan Satu sisi, folio 70 gr</v>
          </cell>
          <cell r="C532" t="str">
            <v>Rim</v>
          </cell>
          <cell r="D532">
            <v>114500</v>
          </cell>
        </row>
        <row r="533">
          <cell r="A533">
            <v>532</v>
          </cell>
          <cell r="B533" t="str">
            <v xml:space="preserve">Blangko pengajuan pembetulan </v>
          </cell>
          <cell r="C533" t="str">
            <v>Rim</v>
          </cell>
          <cell r="D533">
            <v>114500</v>
          </cell>
        </row>
        <row r="534">
          <cell r="A534">
            <v>533</v>
          </cell>
          <cell r="B534" t="str">
            <v>Blangko surat keterangan desa Satu sisi, folio 70 gr</v>
          </cell>
          <cell r="C534" t="str">
            <v>Rim</v>
          </cell>
          <cell r="D534">
            <v>114500</v>
          </cell>
        </row>
        <row r="535">
          <cell r="A535">
            <v>534</v>
          </cell>
          <cell r="B535" t="str">
            <v xml:space="preserve">Blangko pengajuan keberatan </v>
          </cell>
          <cell r="C535" t="str">
            <v>Rim</v>
          </cell>
          <cell r="D535">
            <v>114500</v>
          </cell>
        </row>
        <row r="536">
          <cell r="A536">
            <v>535</v>
          </cell>
          <cell r="B536" t="str">
            <v xml:space="preserve">Blangko surat kuasa </v>
          </cell>
          <cell r="C536" t="str">
            <v>Rim</v>
          </cell>
          <cell r="D536">
            <v>114500</v>
          </cell>
        </row>
        <row r="537">
          <cell r="A537">
            <v>536</v>
          </cell>
          <cell r="B537" t="str">
            <v xml:space="preserve">Blangko formulir pengurangan </v>
          </cell>
          <cell r="C537" t="str">
            <v>Rim</v>
          </cell>
          <cell r="D537">
            <v>114500</v>
          </cell>
        </row>
        <row r="538">
          <cell r="A538">
            <v>537</v>
          </cell>
          <cell r="B538" t="str">
            <v xml:space="preserve">Blangko permohonan surat keterangan NJOP </v>
          </cell>
          <cell r="C538" t="str">
            <v>Rim</v>
          </cell>
          <cell r="D538">
            <v>114500</v>
          </cell>
        </row>
        <row r="539">
          <cell r="A539">
            <v>538</v>
          </cell>
          <cell r="B539" t="str">
            <v>Blangko pernyataan kepemilikan Satu sisi, folio 70 gr</v>
          </cell>
          <cell r="C539" t="str">
            <v>Rim</v>
          </cell>
          <cell r="D539">
            <v>114500</v>
          </cell>
        </row>
        <row r="540">
          <cell r="A540">
            <v>539</v>
          </cell>
          <cell r="B540" t="str">
            <v>Pamlet Kertas Art Paper 230 gr, full color, uk.32.5 x 47.5 cm</v>
          </cell>
          <cell r="C540" t="str">
            <v>lembar</v>
          </cell>
          <cell r="D540">
            <v>4100</v>
          </cell>
        </row>
        <row r="541">
          <cell r="A541">
            <v>540</v>
          </cell>
          <cell r="B541" t="str">
            <v>Ribbon Fargo HDP Color Ribbon (Part Num.072203)</v>
          </cell>
          <cell r="C541" t="str">
            <v>buah</v>
          </cell>
          <cell r="D541">
            <v>6600</v>
          </cell>
        </row>
        <row r="542">
          <cell r="A542">
            <v>541</v>
          </cell>
          <cell r="B542" t="str">
            <v xml:space="preserve">Cleaning KIT </v>
          </cell>
          <cell r="C542" t="str">
            <v>Rim</v>
          </cell>
          <cell r="D542">
            <v>4555800</v>
          </cell>
        </row>
        <row r="543">
          <cell r="A543">
            <v>542</v>
          </cell>
          <cell r="B543" t="str">
            <v>Cetak Kertas HVs 70 gr Folio Hitam Putih</v>
          </cell>
          <cell r="C543" t="str">
            <v>Rim</v>
          </cell>
          <cell r="D543">
            <v>976300</v>
          </cell>
        </row>
        <row r="544">
          <cell r="A544">
            <v>543</v>
          </cell>
          <cell r="B544" t="str">
            <v>Cetak Soal Ujian Kertas HVS F4 Cetak Bolak Balik</v>
          </cell>
          <cell r="C544" t="str">
            <v>Lembar</v>
          </cell>
          <cell r="D544">
            <v>600</v>
          </cell>
        </row>
        <row r="545">
          <cell r="A545">
            <v>544</v>
          </cell>
          <cell r="B545" t="str">
            <v xml:space="preserve">Cetak Blangko Kartu Kendali </v>
          </cell>
          <cell r="C545" t="str">
            <v>rim</v>
          </cell>
          <cell r="D545">
            <v>106000</v>
          </cell>
        </row>
        <row r="546">
          <cell r="A546">
            <v>545</v>
          </cell>
          <cell r="B546" t="str">
            <v xml:space="preserve">Cetak Persyaratan Ijin </v>
          </cell>
          <cell r="C546" t="str">
            <v>rim</v>
          </cell>
          <cell r="D546">
            <v>106000</v>
          </cell>
        </row>
        <row r="547">
          <cell r="A547">
            <v>546</v>
          </cell>
          <cell r="B547" t="str">
            <v xml:space="preserve">Cetak Brosur </v>
          </cell>
          <cell r="C547" t="str">
            <v>Lembar</v>
          </cell>
          <cell r="D547">
            <v>8600</v>
          </cell>
        </row>
        <row r="548">
          <cell r="A548">
            <v>547</v>
          </cell>
          <cell r="B548" t="str">
            <v xml:space="preserve">Cetak Spanduk </v>
          </cell>
          <cell r="C548" t="str">
            <v>buah</v>
          </cell>
          <cell r="D548">
            <v>143200</v>
          </cell>
        </row>
        <row r="549">
          <cell r="A549">
            <v>548</v>
          </cell>
          <cell r="B549" t="str">
            <v xml:space="preserve">Cetak Blanko Ijin (1/2 Folio) </v>
          </cell>
          <cell r="C549" t="str">
            <v>Lembar</v>
          </cell>
          <cell r="D549">
            <v>1800</v>
          </cell>
        </row>
        <row r="550">
          <cell r="A550">
            <v>549</v>
          </cell>
          <cell r="B550" t="str">
            <v xml:space="preserve">Cetak Blanko Ijin (1 Folio) </v>
          </cell>
          <cell r="C550" t="str">
            <v>Lembar</v>
          </cell>
          <cell r="D550">
            <v>8300</v>
          </cell>
        </row>
        <row r="551">
          <cell r="A551">
            <v>550</v>
          </cell>
          <cell r="B551" t="str">
            <v xml:space="preserve">Cetak Blanko Permohonan </v>
          </cell>
          <cell r="C551" t="str">
            <v>rim</v>
          </cell>
          <cell r="D551">
            <v>103100</v>
          </cell>
        </row>
        <row r="552">
          <cell r="A552">
            <v>551</v>
          </cell>
          <cell r="B552" t="str">
            <v xml:space="preserve">Cetak Map Ijin </v>
          </cell>
          <cell r="C552" t="str">
            <v>Lembar</v>
          </cell>
          <cell r="D552">
            <v>8300</v>
          </cell>
        </row>
        <row r="553">
          <cell r="A553">
            <v>552</v>
          </cell>
          <cell r="B553" t="str">
            <v>Jilid Skripsi 1 Cm</v>
          </cell>
          <cell r="C553" t="str">
            <v>Jilid</v>
          </cell>
          <cell r="D553">
            <v>22900</v>
          </cell>
        </row>
        <row r="554">
          <cell r="A554">
            <v>553</v>
          </cell>
          <cell r="B554" t="str">
            <v>Jilid Skripsi 1 sd 2 cm</v>
          </cell>
          <cell r="C554" t="str">
            <v>Jilid</v>
          </cell>
          <cell r="D554">
            <v>28700</v>
          </cell>
        </row>
        <row r="555">
          <cell r="A555">
            <v>554</v>
          </cell>
          <cell r="B555" t="str">
            <v>Jilid Skripsi 2 sd 3 cm</v>
          </cell>
          <cell r="C555" t="str">
            <v>Jilid</v>
          </cell>
          <cell r="D555">
            <v>34400</v>
          </cell>
        </row>
        <row r="556">
          <cell r="A556">
            <v>555</v>
          </cell>
          <cell r="B556" t="str">
            <v>Jilid Skripsi 3 sd 4 cm</v>
          </cell>
          <cell r="C556" t="str">
            <v>Jilid</v>
          </cell>
          <cell r="D556">
            <v>40100</v>
          </cell>
        </row>
        <row r="557">
          <cell r="A557">
            <v>556</v>
          </cell>
          <cell r="B557" t="str">
            <v>Jilid Skripsi 4 sd 5 cm</v>
          </cell>
          <cell r="C557" t="str">
            <v>Jilid</v>
          </cell>
          <cell r="D557">
            <v>45800</v>
          </cell>
        </row>
        <row r="558">
          <cell r="A558">
            <v>557</v>
          </cell>
          <cell r="B558" t="str">
            <v>Jilid Skripsi 5 sd 6 cm</v>
          </cell>
          <cell r="C558" t="str">
            <v>Jilid</v>
          </cell>
          <cell r="D558">
            <v>51600</v>
          </cell>
        </row>
        <row r="559">
          <cell r="A559">
            <v>558</v>
          </cell>
          <cell r="B559" t="str">
            <v>Jilid Skripsi 6 sd 7 cm</v>
          </cell>
          <cell r="C559" t="str">
            <v>Jilid</v>
          </cell>
          <cell r="D559">
            <v>63000</v>
          </cell>
        </row>
        <row r="560">
          <cell r="A560">
            <v>559</v>
          </cell>
          <cell r="B560" t="str">
            <v>Jilid Skripsi 7 sd 8 cm</v>
          </cell>
          <cell r="C560" t="str">
            <v>Jilid</v>
          </cell>
          <cell r="D560">
            <v>74500</v>
          </cell>
        </row>
        <row r="561">
          <cell r="A561">
            <v>560</v>
          </cell>
          <cell r="B561" t="str">
            <v>Jilid Skripsi 8 sd 9 cm</v>
          </cell>
          <cell r="C561" t="str">
            <v>Jilid</v>
          </cell>
          <cell r="D561">
            <v>85900</v>
          </cell>
        </row>
        <row r="562">
          <cell r="A562">
            <v>561</v>
          </cell>
          <cell r="B562" t="str">
            <v>Jilid Skripsi 9 sd 10 cm</v>
          </cell>
          <cell r="C562" t="str">
            <v>Jilid</v>
          </cell>
          <cell r="D562">
            <v>97400</v>
          </cell>
        </row>
        <row r="563">
          <cell r="A563">
            <v>562</v>
          </cell>
          <cell r="B563" t="str">
            <v>Jilid Skripsi 10 sd 11 cm</v>
          </cell>
          <cell r="C563" t="str">
            <v>Jilid Paling Tebal</v>
          </cell>
          <cell r="D563">
            <v>108800</v>
          </cell>
        </row>
        <row r="564">
          <cell r="A564">
            <v>563</v>
          </cell>
          <cell r="B564" t="str">
            <v xml:space="preserve">Amplop Kop Setda Besar </v>
          </cell>
          <cell r="C564" t="str">
            <v>Dus</v>
          </cell>
          <cell r="D564">
            <v>96400</v>
          </cell>
        </row>
        <row r="565">
          <cell r="A565">
            <v>564</v>
          </cell>
          <cell r="B565" t="str">
            <v xml:space="preserve">Formulir Lembaran Pengantar Surat Isi 200 Lbr </v>
          </cell>
          <cell r="C565" t="str">
            <v>Buku</v>
          </cell>
          <cell r="D565">
            <v>67000</v>
          </cell>
        </row>
        <row r="566">
          <cell r="A566">
            <v>565</v>
          </cell>
          <cell r="B566" t="str">
            <v xml:space="preserve">Formulir Surat Keluar Isi 100 Lembar </v>
          </cell>
          <cell r="C566" t="str">
            <v>Blok</v>
          </cell>
          <cell r="D566">
            <v>83700</v>
          </cell>
        </row>
        <row r="567">
          <cell r="A567">
            <v>566</v>
          </cell>
          <cell r="B567" t="str">
            <v xml:space="preserve">Kartu Ucapan Hari Raya </v>
          </cell>
          <cell r="C567" t="str">
            <v>Lembar</v>
          </cell>
          <cell r="D567">
            <v>13300</v>
          </cell>
        </row>
        <row r="568">
          <cell r="A568">
            <v>567</v>
          </cell>
          <cell r="B568" t="str">
            <v xml:space="preserve">Cetak buku register </v>
          </cell>
          <cell r="C568" t="str">
            <v>Buah</v>
          </cell>
          <cell r="D568">
            <v>57300</v>
          </cell>
        </row>
        <row r="569">
          <cell r="A569">
            <v>568</v>
          </cell>
          <cell r="B569" t="str">
            <v xml:space="preserve">Buku register </v>
          </cell>
          <cell r="C569" t="str">
            <v>Buah</v>
          </cell>
          <cell r="D569">
            <v>114500</v>
          </cell>
        </row>
        <row r="570">
          <cell r="A570">
            <v>569</v>
          </cell>
          <cell r="B570" t="str">
            <v xml:space="preserve">Buku kode kegiatan </v>
          </cell>
          <cell r="C570" t="str">
            <v>Buah</v>
          </cell>
          <cell r="D570">
            <v>22900</v>
          </cell>
        </row>
        <row r="571">
          <cell r="A571">
            <v>570</v>
          </cell>
          <cell r="B571" t="str">
            <v xml:space="preserve">Cetak buku RKA/DPA setda </v>
          </cell>
          <cell r="C571" t="str">
            <v>Buah</v>
          </cell>
          <cell r="D571">
            <v>143200</v>
          </cell>
        </row>
        <row r="572">
          <cell r="A572">
            <v>571</v>
          </cell>
          <cell r="B572" t="str">
            <v xml:space="preserve">Cetak blangko cek list </v>
          </cell>
          <cell r="C572" t="str">
            <v>Rim</v>
          </cell>
          <cell r="D572">
            <v>45800</v>
          </cell>
        </row>
        <row r="573">
          <cell r="A573">
            <v>572</v>
          </cell>
          <cell r="B573" t="str">
            <v xml:space="preserve">Blangko format gaji/ model c </v>
          </cell>
          <cell r="C573" t="str">
            <v>Rim</v>
          </cell>
          <cell r="D573">
            <v>34400</v>
          </cell>
        </row>
        <row r="574">
          <cell r="A574">
            <v>573</v>
          </cell>
          <cell r="B574" t="str">
            <v xml:space="preserve">Kitir gaji </v>
          </cell>
          <cell r="C574" t="str">
            <v>Rim</v>
          </cell>
          <cell r="D574">
            <v>57300</v>
          </cell>
        </row>
        <row r="575">
          <cell r="A575">
            <v>574</v>
          </cell>
          <cell r="B575" t="str">
            <v xml:space="preserve">Cetak blangko SPM NCR warna </v>
          </cell>
          <cell r="C575" t="str">
            <v>Buku</v>
          </cell>
          <cell r="D575">
            <v>91600</v>
          </cell>
        </row>
        <row r="576">
          <cell r="A576">
            <v>575</v>
          </cell>
          <cell r="B576" t="str">
            <v xml:space="preserve">Cetak blangko SPM Konsep </v>
          </cell>
          <cell r="C576" t="str">
            <v>Rim</v>
          </cell>
          <cell r="D576">
            <v>45800</v>
          </cell>
        </row>
        <row r="577">
          <cell r="A577">
            <v>576</v>
          </cell>
          <cell r="B577" t="str">
            <v xml:space="preserve">Blangko KIA (Kartu Identitas Anak) </v>
          </cell>
          <cell r="C577" t="str">
            <v>buah</v>
          </cell>
          <cell r="D577">
            <v>2900</v>
          </cell>
        </row>
        <row r="578">
          <cell r="A578">
            <v>577</v>
          </cell>
          <cell r="B578" t="str">
            <v xml:space="preserve">Jilid Laporan Bulanan </v>
          </cell>
          <cell r="C578" t="str">
            <v>Buku</v>
          </cell>
          <cell r="D578">
            <v>57300</v>
          </cell>
        </row>
        <row r="579">
          <cell r="A579">
            <v>578</v>
          </cell>
          <cell r="B579" t="str">
            <v xml:space="preserve">Jilid Laporan Keuangan </v>
          </cell>
          <cell r="C579" t="str">
            <v>Buku</v>
          </cell>
          <cell r="D579">
            <v>91600</v>
          </cell>
        </row>
        <row r="580">
          <cell r="A580">
            <v>579</v>
          </cell>
          <cell r="B580" t="str">
            <v>TRIPOD SCREEN - LAYAR OHP JORDAN TRIPOD</v>
          </cell>
          <cell r="C580" t="str">
            <v>Buah</v>
          </cell>
          <cell r="D580">
            <v>3891500</v>
          </cell>
        </row>
        <row r="581">
          <cell r="A581">
            <v>580</v>
          </cell>
          <cell r="B581" t="str">
            <v>TRIPOD SCREEN - Layar OHO Newmark 72" SSD</v>
          </cell>
          <cell r="C581" t="str">
            <v>Buah</v>
          </cell>
          <cell r="D581">
            <v>3839000</v>
          </cell>
        </row>
        <row r="582">
          <cell r="A582">
            <v>581</v>
          </cell>
          <cell r="B582" t="str">
            <v>TRIPOD SCREEN - Layar OHP Newmark 70" GT</v>
          </cell>
          <cell r="C582" t="str">
            <v>Buah</v>
          </cell>
          <cell r="D582">
            <v>3558600</v>
          </cell>
        </row>
        <row r="583">
          <cell r="A583">
            <v>582</v>
          </cell>
          <cell r="B583" t="str">
            <v>TRIPOD SCREEN - Layar OHP Newmark 60" GT</v>
          </cell>
          <cell r="C583" t="str">
            <v>Buah</v>
          </cell>
          <cell r="D583">
            <v>3470900</v>
          </cell>
        </row>
        <row r="584">
          <cell r="A584">
            <v>583</v>
          </cell>
          <cell r="B584" t="str">
            <v>TRIPOD SCREEN - Layar OHP Newmark 60" STD</v>
          </cell>
          <cell r="C584" t="str">
            <v>Buah</v>
          </cell>
          <cell r="D584">
            <v>3611200</v>
          </cell>
        </row>
        <row r="585">
          <cell r="A585">
            <v>584</v>
          </cell>
          <cell r="B585" t="str">
            <v>TRIPOD SCREEN - Layar OHP CONSL Drapper 60x60</v>
          </cell>
          <cell r="C585" t="str">
            <v>Buah</v>
          </cell>
          <cell r="D585">
            <v>4329700</v>
          </cell>
        </row>
        <row r="586">
          <cell r="A586">
            <v>585</v>
          </cell>
          <cell r="B586" t="str">
            <v xml:space="preserve">Wall screen 150x150 cm </v>
          </cell>
          <cell r="C586" t="str">
            <v>Buah</v>
          </cell>
          <cell r="D586">
            <v>5783800</v>
          </cell>
        </row>
        <row r="587">
          <cell r="A587">
            <v>586</v>
          </cell>
          <cell r="B587" t="str">
            <v>Wall screen 180x180 cm</v>
          </cell>
          <cell r="C587" t="str">
            <v>Buah</v>
          </cell>
          <cell r="D587">
            <v>6480000</v>
          </cell>
        </row>
        <row r="588">
          <cell r="A588">
            <v>587</v>
          </cell>
          <cell r="B588" t="str">
            <v>Wall screen 200 x 200 cm</v>
          </cell>
          <cell r="C588" t="str">
            <v>Buah</v>
          </cell>
          <cell r="D588">
            <v>7380900</v>
          </cell>
        </row>
        <row r="589">
          <cell r="A589">
            <v>588</v>
          </cell>
          <cell r="B589" t="str">
            <v xml:space="preserve">EWS White Surface 200x200 </v>
          </cell>
          <cell r="C589" t="str">
            <v>Buah</v>
          </cell>
          <cell r="D589">
            <v>31016300</v>
          </cell>
        </row>
        <row r="590">
          <cell r="A590">
            <v>589</v>
          </cell>
          <cell r="B590" t="str">
            <v xml:space="preserve">EWS White Surface 250x250 </v>
          </cell>
          <cell r="C590" t="str">
            <v>Buah</v>
          </cell>
          <cell r="D590">
            <v>35913800</v>
          </cell>
        </row>
        <row r="591">
          <cell r="A591">
            <v>590</v>
          </cell>
          <cell r="B591" t="str">
            <v xml:space="preserve">EWS White Surface 300x300 </v>
          </cell>
          <cell r="C591" t="str">
            <v>Buah</v>
          </cell>
          <cell r="D591">
            <v>38468900</v>
          </cell>
        </row>
        <row r="592">
          <cell r="A592">
            <v>591</v>
          </cell>
          <cell r="B592" t="str">
            <v xml:space="preserve">EWS Detalux 200x200 </v>
          </cell>
          <cell r="C592" t="str">
            <v>Buah</v>
          </cell>
          <cell r="D592">
            <v>34166400</v>
          </cell>
        </row>
        <row r="593">
          <cell r="A593">
            <v>592</v>
          </cell>
          <cell r="B593" t="str">
            <v xml:space="preserve">EWS Detalux 250x250 </v>
          </cell>
          <cell r="C593" t="str">
            <v>Buah</v>
          </cell>
          <cell r="D593">
            <v>50112700</v>
          </cell>
        </row>
        <row r="594">
          <cell r="A594">
            <v>593</v>
          </cell>
          <cell r="B594" t="str">
            <v xml:space="preserve">EWS Detalux 300x300 </v>
          </cell>
          <cell r="C594" t="str">
            <v>Buah</v>
          </cell>
          <cell r="D594">
            <v>60454300</v>
          </cell>
        </row>
        <row r="595">
          <cell r="A595">
            <v>594</v>
          </cell>
          <cell r="B595" t="str">
            <v xml:space="preserve">Fast fold Screen 200x200 </v>
          </cell>
          <cell r="C595" t="str">
            <v>Buah</v>
          </cell>
          <cell r="D595">
            <v>31016300</v>
          </cell>
        </row>
        <row r="596">
          <cell r="A596">
            <v>595</v>
          </cell>
          <cell r="B596" t="str">
            <v xml:space="preserve">Fast fold Screen 250x250 </v>
          </cell>
          <cell r="C596" t="str">
            <v>Buah</v>
          </cell>
          <cell r="D596">
            <v>36978400</v>
          </cell>
        </row>
        <row r="597">
          <cell r="A597">
            <v>596</v>
          </cell>
          <cell r="B597" t="str">
            <v>Fast fold Screen 300x300</v>
          </cell>
          <cell r="C597" t="str">
            <v>Buah</v>
          </cell>
          <cell r="D597">
            <v>39320700</v>
          </cell>
        </row>
        <row r="598">
          <cell r="A598">
            <v>597</v>
          </cell>
          <cell r="B598" t="str">
            <v>Tripod Screen 150x150 cm</v>
          </cell>
          <cell r="C598" t="str">
            <v>Buah</v>
          </cell>
          <cell r="D598">
            <v>6821400</v>
          </cell>
        </row>
        <row r="599">
          <cell r="A599">
            <v>598</v>
          </cell>
          <cell r="B599" t="str">
            <v>Tripod Screen 180x180 cm</v>
          </cell>
          <cell r="C599" t="str">
            <v>Buah</v>
          </cell>
          <cell r="D599">
            <v>7317800</v>
          </cell>
        </row>
        <row r="600">
          <cell r="A600">
            <v>599</v>
          </cell>
          <cell r="B600" t="str">
            <v>Tripod Screen 200x200 cm</v>
          </cell>
          <cell r="C600" t="str">
            <v>Buah</v>
          </cell>
          <cell r="D600">
            <v>11523800</v>
          </cell>
        </row>
        <row r="601">
          <cell r="A601">
            <v>600</v>
          </cell>
          <cell r="B601" t="str">
            <v>Tripod Screen 150x150 cm (indent)</v>
          </cell>
          <cell r="C601" t="str">
            <v>Buah</v>
          </cell>
          <cell r="D601">
            <v>7946500</v>
          </cell>
        </row>
        <row r="602">
          <cell r="A602">
            <v>601</v>
          </cell>
          <cell r="B602" t="str">
            <v>Tripod Screen 180x180 cm (indent)</v>
          </cell>
          <cell r="C602" t="str">
            <v>Buah</v>
          </cell>
          <cell r="D602">
            <v>10682600</v>
          </cell>
        </row>
        <row r="603">
          <cell r="A603">
            <v>602</v>
          </cell>
          <cell r="B603" t="str">
            <v>PANASONIC  XGA (1024 X 768), 3200 Lumens ANSI, 2.3 KG, LCD Tecnology-PT-LB3</v>
          </cell>
          <cell r="C603" t="str">
            <v>UNIT</v>
          </cell>
          <cell r="D603">
            <v>11309400</v>
          </cell>
        </row>
        <row r="604">
          <cell r="A604">
            <v>603</v>
          </cell>
          <cell r="B604" t="str">
            <v>PANASONIC  WXGA (1280 X 800), 3500 Lumens ANSI, 6 Kg, LCD Technology-FW430EA</v>
          </cell>
          <cell r="C604" t="str">
            <v>UNIT</v>
          </cell>
          <cell r="D604">
            <v>31909600</v>
          </cell>
        </row>
        <row r="605">
          <cell r="A605">
            <v>604</v>
          </cell>
          <cell r="B605" t="str">
            <v>PANASONIC  WXGA (1280 X 800), 2.800 Lumens ANSI, 6 Kg, LCD Technology-PT-AR100EA</v>
          </cell>
          <cell r="C605" t="str">
            <v>UNIT</v>
          </cell>
          <cell r="D605">
            <v>33987500</v>
          </cell>
        </row>
        <row r="606">
          <cell r="A606">
            <v>605</v>
          </cell>
          <cell r="B606" t="str">
            <v>INFOCUS SVGA (800x600), 3500 Lumens ANSI, 2.4 KG-IN224</v>
          </cell>
          <cell r="C606" t="str">
            <v>UNIT</v>
          </cell>
          <cell r="D606">
            <v>5948400</v>
          </cell>
        </row>
        <row r="607">
          <cell r="A607">
            <v>606</v>
          </cell>
          <cell r="B607" t="str">
            <v>INFOCUS WXGA (1280x800), 2200 Lumens ANSI, 1.2 KG-IN1112A</v>
          </cell>
          <cell r="C607" t="str">
            <v>UNIT</v>
          </cell>
          <cell r="D607">
            <v>17316200</v>
          </cell>
        </row>
        <row r="608">
          <cell r="A608">
            <v>607</v>
          </cell>
          <cell r="B608" t="str">
            <v>INFOCUS XGA (1024X768), 2800 Lumens ANSI, 3.2 kg-IN134UST</v>
          </cell>
          <cell r="C608" t="str">
            <v>UNIT</v>
          </cell>
          <cell r="D608">
            <v>19953200</v>
          </cell>
        </row>
        <row r="609">
          <cell r="A609">
            <v>608</v>
          </cell>
          <cell r="B609" t="str">
            <v>INFOCUS XGA (1024X768), 6000 Lumens ANSI, 8.8 kg-IN5142</v>
          </cell>
          <cell r="C609" t="str">
            <v>UNIT</v>
          </cell>
          <cell r="D609">
            <v>88682900</v>
          </cell>
        </row>
        <row r="610">
          <cell r="A610">
            <v>609</v>
          </cell>
          <cell r="B610" t="str">
            <v>INFOCUS XGA (1920X1200), 5000 Lumens ANSI, 8.8 kg-IN5145</v>
          </cell>
          <cell r="C610" t="str">
            <v>UNIT</v>
          </cell>
          <cell r="D610">
            <v>121561100</v>
          </cell>
        </row>
        <row r="611">
          <cell r="A611">
            <v>610</v>
          </cell>
          <cell r="B611" t="str">
            <v>LCD Projector -XGA 6000 Lumen ANSI</v>
          </cell>
          <cell r="C611" t="str">
            <v>UNIT</v>
          </cell>
          <cell r="D611">
            <v>68996300</v>
          </cell>
        </row>
        <row r="612">
          <cell r="A612">
            <v>611</v>
          </cell>
          <cell r="B612" t="str">
            <v>LCD Projector -XGA 5000 Lumen ANSI</v>
          </cell>
          <cell r="C612" t="str">
            <v>UNIT</v>
          </cell>
          <cell r="D612">
            <v>56059500</v>
          </cell>
        </row>
        <row r="613">
          <cell r="A613">
            <v>612</v>
          </cell>
          <cell r="B613" t="str">
            <v>LCD Projector -WUXGA 4800 Lumen ANSI</v>
          </cell>
          <cell r="C613" t="str">
            <v>UNIT</v>
          </cell>
          <cell r="D613">
            <v>44200800</v>
          </cell>
        </row>
        <row r="614">
          <cell r="A614">
            <v>613</v>
          </cell>
          <cell r="B614" t="str">
            <v>LCD Projector-WXGA 4000 Lumen ANSI</v>
          </cell>
          <cell r="C614" t="str">
            <v>UNIT</v>
          </cell>
          <cell r="D614">
            <v>35576300</v>
          </cell>
        </row>
        <row r="615">
          <cell r="A615">
            <v>614</v>
          </cell>
          <cell r="B615" t="str">
            <v>Layar Proyektor Fast Fold-Front &amp; Rear 100" (150x200 cm)</v>
          </cell>
          <cell r="C615" t="str">
            <v>UNIT</v>
          </cell>
          <cell r="D615">
            <v>21642300</v>
          </cell>
        </row>
        <row r="616">
          <cell r="A616">
            <v>615</v>
          </cell>
          <cell r="B616" t="str">
            <v>Layar Proyektor Fast Fold-Front &amp; Rear 120" (173x234 cm)</v>
          </cell>
          <cell r="C616" t="str">
            <v>UNIT</v>
          </cell>
          <cell r="D616">
            <v>23172100</v>
          </cell>
        </row>
        <row r="617">
          <cell r="A617">
            <v>616</v>
          </cell>
          <cell r="B617" t="str">
            <v>Layar Proyektor Fast Fold-Front &amp; Rear 150" (230x305 cm)</v>
          </cell>
          <cell r="C617" t="str">
            <v>UNIT</v>
          </cell>
          <cell r="D617">
            <v>32255900</v>
          </cell>
        </row>
        <row r="618">
          <cell r="A618">
            <v>617</v>
          </cell>
          <cell r="B618" t="str">
            <v>Layar Proyektor Fast Fold-Front &amp; Rear 180" (274x366 cm)</v>
          </cell>
          <cell r="C618" t="str">
            <v>UNIT</v>
          </cell>
          <cell r="D618">
            <v>35813500</v>
          </cell>
        </row>
        <row r="619">
          <cell r="A619">
            <v>618</v>
          </cell>
          <cell r="B619" t="str">
            <v>Layar Proyektor Fast Fold-Front &amp; Rear 200" (310x415 cm)</v>
          </cell>
          <cell r="C619" t="str">
            <v>UNIT</v>
          </cell>
          <cell r="D619">
            <v>38066600</v>
          </cell>
        </row>
        <row r="620">
          <cell r="A620">
            <v>619</v>
          </cell>
          <cell r="B620" t="str">
            <v>Layar Proyektor Fast Fold-Front &amp; Rear 300" (480x640 cm)</v>
          </cell>
          <cell r="C620" t="str">
            <v>UNIT</v>
          </cell>
          <cell r="D620">
            <v>89533600</v>
          </cell>
        </row>
        <row r="621">
          <cell r="A621">
            <v>620</v>
          </cell>
          <cell r="B621" t="str">
            <v>BENQ  Projector [MX525]-BENQ  Projector [MX525], Sistem Projector DLP technologyResolusi Native XGA (1024 ª 768)</v>
          </cell>
          <cell r="C621" t="str">
            <v>UNIT</v>
          </cell>
          <cell r="D621">
            <v>6933400</v>
          </cell>
        </row>
        <row r="622">
          <cell r="A622">
            <v>621</v>
          </cell>
          <cell r="B622" t="str">
            <v>BENQ  Projector [W1210ST]-BENQ  Projector [W1210ST], Sistem Projector DLP technologyResolusi Native XGA (1024 768)</v>
          </cell>
          <cell r="C622" t="str">
            <v>UNIT</v>
          </cell>
          <cell r="D622">
            <v>16124900</v>
          </cell>
        </row>
        <row r="623">
          <cell r="A623">
            <v>622</v>
          </cell>
          <cell r="B623" t="str">
            <v xml:space="preserve">BENQ Projector [TH670]-Sistem Projector DLP tecnology </v>
          </cell>
          <cell r="C623" t="str">
            <v>UNIT</v>
          </cell>
          <cell r="D623">
            <v>13125000</v>
          </cell>
        </row>
        <row r="624">
          <cell r="A624">
            <v>623</v>
          </cell>
          <cell r="B624" t="str">
            <v>EPSON  EH­TW5200 [V11H561052]-Sistem Projector RGB liquid crystal shutter projection  system Resolusi Native 1080p</v>
          </cell>
          <cell r="C624" t="str">
            <v>UNIT</v>
          </cell>
          <cell r="D624">
            <v>16888900</v>
          </cell>
        </row>
        <row r="625">
          <cell r="A625">
            <v>624</v>
          </cell>
          <cell r="B625" t="str">
            <v>EPSON EH­TW570 , [44103103 -AGT-000445598] -Sistem Projector RGB liquid crystal shutter projection system (3LCD)Resolusi Native 1080p (1920 x 1080)</v>
          </cell>
          <cell r="C625" t="str">
            <v>UNIT</v>
          </cell>
          <cell r="D625">
            <v>13828800</v>
          </cell>
        </row>
        <row r="626">
          <cell r="A626">
            <v>625</v>
          </cell>
          <cell r="B626" t="str">
            <v xml:space="preserve">EPSON EH­TW8200 [V11H585052]-Sistem Projector RGB liquid crystal shutter projection system (3LCD) </v>
          </cell>
          <cell r="C626" t="str">
            <v>UNIT</v>
          </cell>
          <cell r="D626">
            <v>40811400</v>
          </cell>
        </row>
        <row r="627">
          <cell r="A627">
            <v>626</v>
          </cell>
          <cell r="B627" t="str">
            <v>EPSON EH-TW 8300 [44103103-AGT-000445596] Sistem Projector RGB liquid crystal shutter projection system (3LCD)-Sistem Projector RGB liquid crystal shutter projection  system (3LCD)</v>
          </cell>
          <cell r="C627" t="str">
            <v>UNIT</v>
          </cell>
          <cell r="D627">
            <v>42105200</v>
          </cell>
        </row>
        <row r="628">
          <cell r="A628">
            <v>627</v>
          </cell>
          <cell r="B628" t="str">
            <v>INFOCUS  Projector [IN3136a]-Sistem Projector DLP Technology Resolusi Native WXGA (1280 x 800)</v>
          </cell>
          <cell r="C628" t="str">
            <v>UNIT</v>
          </cell>
          <cell r="D628">
            <v>22293600</v>
          </cell>
        </row>
        <row r="629">
          <cell r="A629">
            <v>628</v>
          </cell>
          <cell r="B629" t="str">
            <v xml:space="preserve">INFOCUS Projector [IN8606HD]-Sistem Projector DLP Technology </v>
          </cell>
          <cell r="C629" t="str">
            <v>UNIT</v>
          </cell>
          <cell r="D629">
            <v>15191100</v>
          </cell>
        </row>
        <row r="630">
          <cell r="A630">
            <v>629</v>
          </cell>
          <cell r="B630" t="str">
            <v>INFOCUS Projector [IN124STa]-Sistem Projector DLP Technology</v>
          </cell>
          <cell r="C630" t="str">
            <v>UNIT</v>
          </cell>
          <cell r="D630">
            <v>10745700</v>
          </cell>
        </row>
        <row r="631">
          <cell r="A631">
            <v>630</v>
          </cell>
          <cell r="B631" t="str">
            <v>NEC  Proyektor M271X ­ Putih-Native Resolution : XGA (1024x768)   Brightness : (up to) 2700 ANSI lumen</v>
          </cell>
          <cell r="C631" t="str">
            <v>UNIT</v>
          </cell>
          <cell r="D631">
            <v>10086000</v>
          </cell>
        </row>
        <row r="632">
          <cell r="A632">
            <v>631</v>
          </cell>
          <cell r="B632" t="str">
            <v>OPTOMA Projector [EH­501]-Sistem Projector DLP Technology Resolusi Native 1080p (1920 x 1080)</v>
          </cell>
          <cell r="C632" t="str">
            <v>UNIT</v>
          </cell>
          <cell r="D632">
            <v>25899600</v>
          </cell>
        </row>
        <row r="633">
          <cell r="A633">
            <v>632</v>
          </cell>
          <cell r="B633" t="str">
            <v>OPTOMA  Projector [HD25]-Sistem Projector Single­chip DLP Technology Resolusi Native HD 1920 x 1080</v>
          </cell>
          <cell r="C633" t="str">
            <v>UNIT</v>
          </cell>
          <cell r="D633">
            <v>28038800</v>
          </cell>
        </row>
        <row r="634">
          <cell r="A634">
            <v>633</v>
          </cell>
          <cell r="B634" t="str">
            <v>BENQ  Projector [MH741]-</v>
          </cell>
          <cell r="C634" t="str">
            <v>UNIT</v>
          </cell>
          <cell r="D634">
            <v>22014700</v>
          </cell>
        </row>
        <row r="635">
          <cell r="A635">
            <v>634</v>
          </cell>
          <cell r="B635" t="str">
            <v xml:space="preserve">BENQ Projector [MS524]-Sistem Projector DLP Technology Resolusi Native SVGA(800 x 600) </v>
          </cell>
          <cell r="C635" t="str">
            <v>UNIT</v>
          </cell>
          <cell r="D635">
            <v>5821800</v>
          </cell>
        </row>
        <row r="636">
          <cell r="A636">
            <v>635</v>
          </cell>
          <cell r="B636" t="str">
            <v xml:space="preserve">BENQ Projector [MW526]-Sistem Projector DLP Technology Resolusi Native WXGA(1280 x 800) </v>
          </cell>
          <cell r="C636" t="str">
            <v>UNIT</v>
          </cell>
          <cell r="D636">
            <v>8242000</v>
          </cell>
        </row>
        <row r="637">
          <cell r="A637">
            <v>636</v>
          </cell>
          <cell r="B637" t="str">
            <v xml:space="preserve">BENQ  Projector [MW705]-Sistem Projector DLP Technology Resolusi Native WXGA(1280 x 800) </v>
          </cell>
          <cell r="C637" t="str">
            <v>UNIT</v>
          </cell>
          <cell r="D637">
            <v>17206000</v>
          </cell>
        </row>
        <row r="638">
          <cell r="A638">
            <v>637</v>
          </cell>
          <cell r="B638" t="str">
            <v xml:space="preserve">BENQ  projector [MX602]-Sistem Projector DLP Technology Resolusi Native XGA </v>
          </cell>
          <cell r="C638" t="str">
            <v>UNIT</v>
          </cell>
          <cell r="D638">
            <v>9175400</v>
          </cell>
        </row>
        <row r="639">
          <cell r="A639">
            <v>638</v>
          </cell>
          <cell r="B639" t="str">
            <v xml:space="preserve">BENQ  projector [TH682ST]-Sistem Projector DLP Technology Resolusi Native XGA </v>
          </cell>
          <cell r="C639" t="str">
            <v>UNIT</v>
          </cell>
          <cell r="D639">
            <v>15798600</v>
          </cell>
        </row>
        <row r="640">
          <cell r="A640">
            <v>639</v>
          </cell>
          <cell r="B640" t="str">
            <v xml:space="preserve">BENQ  projector [MS506P]-Sistem Projector DLP Technology Resolusi Native XGA </v>
          </cell>
          <cell r="C640" t="str">
            <v>UNIT</v>
          </cell>
          <cell r="D640">
            <v>4880500</v>
          </cell>
        </row>
        <row r="641">
          <cell r="A641">
            <v>640</v>
          </cell>
          <cell r="B641" t="str">
            <v xml:space="preserve">BENQ  projector [MX528]-Sistem Projector DLP Technology Resolusi Native XGA </v>
          </cell>
          <cell r="C641" t="str">
            <v>UNIT</v>
          </cell>
          <cell r="D641">
            <v>7170200</v>
          </cell>
        </row>
        <row r="642">
          <cell r="A642">
            <v>641</v>
          </cell>
          <cell r="B642" t="str">
            <v>BENQ  projector [MX­507]-Sistem Projector DLP TechnologyResolusi Native XGA (1024x768)</v>
          </cell>
          <cell r="C642" t="str">
            <v>UNIT</v>
          </cell>
          <cell r="D642">
            <v>7248100</v>
          </cell>
        </row>
        <row r="643">
          <cell r="A643">
            <v>642</v>
          </cell>
          <cell r="B643" t="str">
            <v>BENQ  Projector [MX823ST]-Sistem Projector DLP Technology</v>
          </cell>
          <cell r="C643" t="str">
            <v>UNIT</v>
          </cell>
          <cell r="D643">
            <v>16026500</v>
          </cell>
        </row>
        <row r="644">
          <cell r="A644">
            <v>643</v>
          </cell>
          <cell r="B644" t="str">
            <v>EPSON  Projector [EB­1960], Sistem Projector 3LCD TechnologyResolusi Native XGA (1024 x 768)-Sistem Projector DLP Technology</v>
          </cell>
          <cell r="C644" t="str">
            <v>UNIT</v>
          </cell>
          <cell r="D644">
            <v>23497500</v>
          </cell>
        </row>
        <row r="645">
          <cell r="A645">
            <v>644</v>
          </cell>
          <cell r="B645" t="str">
            <v>EPSON  Projector [EB­1985WU]-Sistem Projector 3LCD Technology Resolusi Native WUXGA (1920 x 1200)</v>
          </cell>
          <cell r="C645" t="str">
            <v>UNIT</v>
          </cell>
          <cell r="D645">
            <v>39717500</v>
          </cell>
        </row>
        <row r="646">
          <cell r="A646">
            <v>645</v>
          </cell>
          <cell r="B646" t="str">
            <v>HITACHI Projector [CP­X4041WN] + Wifi- Sistem Projector 3LCD TechnologyResolusi Native XGA (1024 × 768)</v>
          </cell>
          <cell r="C646" t="str">
            <v>UNIT</v>
          </cell>
          <cell r="D646">
            <v>14175800</v>
          </cell>
        </row>
        <row r="647">
          <cell r="A647">
            <v>646</v>
          </cell>
          <cell r="B647" t="str">
            <v>INFOCUS  Projector [IN220]-Sistem Projector DLP TechnologyResolusi Native SVGA (800x600)</v>
          </cell>
          <cell r="C647" t="str">
            <v>UNIT</v>
          </cell>
          <cell r="D647">
            <v>5543300</v>
          </cell>
        </row>
        <row r="648">
          <cell r="A648">
            <v>647</v>
          </cell>
          <cell r="B648" t="str">
            <v>INFOCUS  Projector [IN126STa]-Sistem Projector DLP Technology WXGA (1280X800)</v>
          </cell>
          <cell r="C648" t="str">
            <v>UNIT</v>
          </cell>
          <cell r="D648">
            <v>13769200</v>
          </cell>
        </row>
        <row r="649">
          <cell r="A649">
            <v>648</v>
          </cell>
          <cell r="B649" t="str">
            <v>INFOCUS  Projector [IN126]-Sistem Projector DLP Technology WXGA (1024X768)</v>
          </cell>
          <cell r="C649" t="str">
            <v>UNIT</v>
          </cell>
          <cell r="D649">
            <v>7822500</v>
          </cell>
        </row>
        <row r="650">
          <cell r="A650">
            <v>649</v>
          </cell>
          <cell r="B650" t="str">
            <v>INFOCUS  Projector [IN114X]-Sistem Projector DLP Technology WXGA (1024X768)</v>
          </cell>
          <cell r="C650" t="str">
            <v>UNIT</v>
          </cell>
          <cell r="D650">
            <v>6405000</v>
          </cell>
        </row>
        <row r="651">
          <cell r="A651">
            <v>650</v>
          </cell>
          <cell r="B651" t="str">
            <v>INFOCUS  Projector [IN124a]-Sistem Projector DLP Technology WXGA (1024X768)</v>
          </cell>
          <cell r="C651" t="str">
            <v>UNIT</v>
          </cell>
          <cell r="D651">
            <v>8993100</v>
          </cell>
        </row>
        <row r="652">
          <cell r="A652">
            <v>651</v>
          </cell>
          <cell r="B652" t="str">
            <v>INFOCUS Projector [IN5144]-Sistem Projector 3 LCD TechnologyResolusi Native WXGA (1280 x 800)</v>
          </cell>
          <cell r="C652" t="str">
            <v>UNIT</v>
          </cell>
          <cell r="D652">
            <v>76856900</v>
          </cell>
        </row>
        <row r="653">
          <cell r="A653">
            <v>652</v>
          </cell>
          <cell r="B653" t="str">
            <v xml:space="preserve">PANASONIC PT -RW 330-PANASONIC PT -RW 330 EA 3500 Lumens WXGA Projector </v>
          </cell>
          <cell r="C653" t="str">
            <v>UNIT</v>
          </cell>
          <cell r="D653">
            <v>54278700</v>
          </cell>
        </row>
        <row r="654">
          <cell r="A654">
            <v>653</v>
          </cell>
          <cell r="B654" t="str">
            <v>SONY [VLP-CW276]-Sistem Projector 5100 Lumens Basic Instalation Projector</v>
          </cell>
          <cell r="C654" t="str">
            <v>UNIT</v>
          </cell>
          <cell r="D654">
            <v>30576600</v>
          </cell>
        </row>
        <row r="655">
          <cell r="A655">
            <v>654</v>
          </cell>
          <cell r="B655" t="str">
            <v>NEC  Projector [M420XG]-Sistem Projector 3LCD TechnologyResolusi Native XGA (1024 x 768)</v>
          </cell>
          <cell r="C655" t="str">
            <v>UNIT</v>
          </cell>
          <cell r="D655">
            <v>21168000</v>
          </cell>
        </row>
        <row r="656">
          <cell r="A656">
            <v>655</v>
          </cell>
          <cell r="B656" t="str">
            <v>NEC  Projector [P501XG]-Sistem Projector 3LCD TechnologyResolusi Native XGA (1024 x 768)</v>
          </cell>
          <cell r="C656" t="str">
            <v>UNIT</v>
          </cell>
          <cell r="D656">
            <v>27393800</v>
          </cell>
        </row>
        <row r="657">
          <cell r="A657">
            <v>656</v>
          </cell>
          <cell r="B657" t="str">
            <v>PANASONIC  Projector [PT­VX600]-Sistem Projector LCD TechnologyResolusi Native 1,024 × 768 pixels</v>
          </cell>
          <cell r="C657" t="str">
            <v>UNIT</v>
          </cell>
          <cell r="D657">
            <v>30382200</v>
          </cell>
        </row>
        <row r="658">
          <cell r="A658">
            <v>657</v>
          </cell>
          <cell r="B658" t="str">
            <v>PANASONIC  Proyektor [VX600A]-Sistem Projector LCD Technology</v>
          </cell>
          <cell r="C658" t="str">
            <v>UNIT</v>
          </cell>
          <cell r="D658">
            <v>24965700</v>
          </cell>
        </row>
        <row r="659">
          <cell r="A659">
            <v>658</v>
          </cell>
          <cell r="B659" t="str">
            <v>CASIO  Projector XJ­F10X, Sistem Projector DLP TechnologyResolusi Native XGA (1024 x 768)-CASIO  Projector XJ­F10X, Sistem Projector DLP TechnologyResolusi Native XGA (1024 x 768)</v>
          </cell>
          <cell r="C659" t="str">
            <v>UNIT</v>
          </cell>
          <cell r="D659">
            <v>13759200</v>
          </cell>
        </row>
        <row r="660">
          <cell r="A660">
            <v>659</v>
          </cell>
          <cell r="B660" t="str">
            <v>CASIO  Projector XJ­V2-Sistem Projector DLP TechnologyResolusi Native XGA (1024 x 768)</v>
          </cell>
          <cell r="C660" t="str">
            <v>UNIT</v>
          </cell>
          <cell r="D660">
            <v>9525600</v>
          </cell>
        </row>
        <row r="661">
          <cell r="A661">
            <v>660</v>
          </cell>
          <cell r="B661" t="str">
            <v>EPSON  EB­1940W [V11H474052]-Sistem Projector 3LCD TechnologyResolusi Native WXGA (1280 x 800)</v>
          </cell>
          <cell r="C661" t="str">
            <v>UNIT</v>
          </cell>
          <cell r="D661">
            <v>19372400</v>
          </cell>
        </row>
        <row r="662">
          <cell r="A662">
            <v>661</v>
          </cell>
          <cell r="B662" t="str">
            <v>EPSON  EB­1955 [V11H490052]-Sistem Projector 3LCDResolusi Native XGA</v>
          </cell>
          <cell r="C662" t="str">
            <v>UNIT</v>
          </cell>
          <cell r="D662">
            <v>22665900</v>
          </cell>
        </row>
        <row r="663">
          <cell r="A663">
            <v>662</v>
          </cell>
          <cell r="B663" t="str">
            <v>EPSON  EB­1965 [V11H470052]-Sistem Projector 3LCD TechnologyResolusi Native XGA (1024 x 768)</v>
          </cell>
          <cell r="C663" t="str">
            <v>UNIT</v>
          </cell>
          <cell r="D663">
            <v>26669100</v>
          </cell>
        </row>
        <row r="664">
          <cell r="A664">
            <v>663</v>
          </cell>
          <cell r="B664" t="str">
            <v>EPSON  Projector [EB­1940W]-EPSON  Projector [EB­1940W], Sistem Projector 3LCD Technology, RGB liquid crystal shutter Resolusi Native WXGA (1280 x 800)</v>
          </cell>
          <cell r="C664" t="str">
            <v>UNIT</v>
          </cell>
          <cell r="D664">
            <v>18123000</v>
          </cell>
        </row>
        <row r="665">
          <cell r="A665">
            <v>664</v>
          </cell>
          <cell r="B665" t="str">
            <v>EPSON  Projector [EH­TW570]-Sistem Projector 3LCD TechnologyResolusi Native WXGA (1280 x 800),</v>
          </cell>
          <cell r="C665" t="str">
            <v>UNIT</v>
          </cell>
          <cell r="D665">
            <v>14887800</v>
          </cell>
        </row>
        <row r="666">
          <cell r="A666">
            <v>665</v>
          </cell>
          <cell r="B666" t="str">
            <v>HITACHI  Projector [CP­EX301N]-Sistem Projector 3LCD TechnologyPart Number CP­EX301NResolusi Native XGA (1024 x 768)</v>
          </cell>
          <cell r="C666" t="str">
            <v>UNIT</v>
          </cell>
          <cell r="D666">
            <v>7025200</v>
          </cell>
        </row>
        <row r="667">
          <cell r="A667">
            <v>666</v>
          </cell>
          <cell r="B667" t="str">
            <v>HITACHI  Projector [CP­X3041WN]-Sistem Projector 3LCD TechnologyResolusi Native XGA (1024 x 768)</v>
          </cell>
          <cell r="C667" t="str">
            <v>UNIT</v>
          </cell>
          <cell r="D667">
            <v>10187800</v>
          </cell>
        </row>
        <row r="668">
          <cell r="A668">
            <v>667</v>
          </cell>
          <cell r="B668" t="str">
            <v>HITACHI  Projector [CP­X8150]-Sistem Projector 3LCD Technology + + include  LENS SL­702Resolusi Native XGA (1024 x 768)</v>
          </cell>
          <cell r="C668" t="str">
            <v>UNIT</v>
          </cell>
          <cell r="D668">
            <v>40071900</v>
          </cell>
        </row>
        <row r="669">
          <cell r="A669">
            <v>668</v>
          </cell>
          <cell r="B669" t="str">
            <v>HITACHI  Projector [CP­X8160]-Sistem Projector 3LCD Technology + include LENS ML­703Resolusi Native XGA 1024 x 768 resolution</v>
          </cell>
          <cell r="C669" t="str">
            <v>UNIT</v>
          </cell>
          <cell r="D669">
            <v>54900700</v>
          </cell>
        </row>
        <row r="670">
          <cell r="A670">
            <v>669</v>
          </cell>
          <cell r="B670" t="str">
            <v>INFOCUS  Projector [IN1116]-Sistem Projector DLPResolusi Native WXGA (1280 x 800)</v>
          </cell>
          <cell r="C670" t="str">
            <v>UNIT</v>
          </cell>
          <cell r="D670">
            <v>17034000</v>
          </cell>
        </row>
        <row r="671">
          <cell r="A671">
            <v>670</v>
          </cell>
          <cell r="B671" t="str">
            <v>NEC  [M403WG] 4000 ANSI WXGA DLP-Projector, Resolution 1,280 800 (WXGA)</v>
          </cell>
          <cell r="C671" t="str">
            <v>UNIT</v>
          </cell>
          <cell r="D671">
            <v>24173900</v>
          </cell>
        </row>
        <row r="672">
          <cell r="A672">
            <v>671</v>
          </cell>
          <cell r="B672" t="str">
            <v>NEC  Projector [VE280G]-Sistem Projector DLP TechnologyResolusi Native SVGA (800 x 600)</v>
          </cell>
          <cell r="C672" t="str">
            <v>UNIT</v>
          </cell>
          <cell r="D672">
            <v>5727800</v>
          </cell>
        </row>
        <row r="673">
          <cell r="A673">
            <v>672</v>
          </cell>
          <cell r="B673" t="str">
            <v>PANASONIC  (VX600A) 5500 ANSILumens XGA Projector-5500 ANSI</v>
          </cell>
          <cell r="C673" t="str">
            <v>UNIT</v>
          </cell>
          <cell r="D673">
            <v>24964600</v>
          </cell>
        </row>
        <row r="674">
          <cell r="A674">
            <v>673</v>
          </cell>
          <cell r="B674" t="str">
            <v>PANASONIC Projector [PT­LB280]-Sistem Projector LCD TechnologyResolusi Native 1024 x 768</v>
          </cell>
          <cell r="C674" t="str">
            <v>UNIT</v>
          </cell>
          <cell r="D674">
            <v>8150300</v>
          </cell>
        </row>
        <row r="675">
          <cell r="A675">
            <v>674</v>
          </cell>
          <cell r="B675" t="str">
            <v>PANASONIC  Projector [PT­VW535N]-Sistem Projector LCDResolusi Native 1280x800 True WXGA</v>
          </cell>
          <cell r="C675" t="str">
            <v>UNIT</v>
          </cell>
          <cell r="D675">
            <v>34525200</v>
          </cell>
        </row>
        <row r="676">
          <cell r="A676">
            <v>675</v>
          </cell>
          <cell r="B676" t="str">
            <v>PANASONIC  Projector [PT­VX425NZ]-Sistem Projector LCDResolusi Native XGA</v>
          </cell>
          <cell r="C676" t="str">
            <v>UNIT</v>
          </cell>
          <cell r="D676">
            <v>20602000</v>
          </cell>
        </row>
        <row r="677">
          <cell r="A677">
            <v>676</v>
          </cell>
          <cell r="B677" t="str">
            <v>PANASONIC  Projector [PT­VX500]-Sistem Projector LCD TechnologyResolusi Native XGA (1024 x 768)</v>
          </cell>
          <cell r="C677" t="str">
            <v>UNIT</v>
          </cell>
          <cell r="D677">
            <v>30877200</v>
          </cell>
        </row>
        <row r="678">
          <cell r="A678">
            <v>677</v>
          </cell>
          <cell r="B678" t="str">
            <v>PANASONIC PT­DX610 -DLP Projector, Resolusi Native 1024 x 768 Native ResolutionDisplay Technology DLP Display Technology</v>
          </cell>
          <cell r="C678" t="str">
            <v>UNIT</v>
          </cell>
          <cell r="D678">
            <v>89799300</v>
          </cell>
        </row>
        <row r="679">
          <cell r="A679">
            <v>678</v>
          </cell>
          <cell r="B679" t="str">
            <v>PHILIPS  Projector [HDP1550]-Sistem Projector DLP TechnologyUltra Short Throw LensResolusi Native WXGA (1280 x 800),</v>
          </cell>
          <cell r="C679" t="str">
            <v>UNIT</v>
          </cell>
          <cell r="D679">
            <v>22073500</v>
          </cell>
        </row>
        <row r="680">
          <cell r="A680">
            <v>679</v>
          </cell>
          <cell r="B680" t="str">
            <v>RICOH  Projector [PJWX4141]-Sistem Projector DLP TechnologyResolusi Native WxVGA (800 x 600)</v>
          </cell>
          <cell r="C680" t="str">
            <v>UNIT</v>
          </cell>
          <cell r="D680">
            <v>37977700</v>
          </cell>
        </row>
        <row r="681">
          <cell r="A681">
            <v>680</v>
          </cell>
          <cell r="B681" t="str">
            <v>VIEWSONIC  Projector [PJD5151]-Resolusi Native SVGA (800 x 600)Brightness 3300 Lumens</v>
          </cell>
          <cell r="C681" t="str">
            <v>UNIT</v>
          </cell>
          <cell r="D681">
            <v>4906000</v>
          </cell>
        </row>
        <row r="682">
          <cell r="A682">
            <v>681</v>
          </cell>
          <cell r="B682" t="str">
            <v>VIEWSONIC Projector [PJD5553LWS]-Resolusi Native WXGA ( 1280 X 800 )Brightness 22.000 : 2</v>
          </cell>
          <cell r="C682" t="str">
            <v>UNIT</v>
          </cell>
          <cell r="D682">
            <v>11474900</v>
          </cell>
        </row>
        <row r="683">
          <cell r="A683">
            <v>682</v>
          </cell>
          <cell r="B683" t="str">
            <v>VIEWSONIC  Projector[PJD6352+WPG300]-Sistem Projector DLPResolusi Native XGA ( 1024 X 768 )</v>
          </cell>
          <cell r="C683" t="str">
            <v>UNIT</v>
          </cell>
          <cell r="D683">
            <v>12565000</v>
          </cell>
        </row>
        <row r="684">
          <cell r="A684">
            <v>683</v>
          </cell>
          <cell r="B684" t="str">
            <v>VIEWSONIC  Projector [PJD7822HDL +PGD350]-Sistem Projector DLPResolusi Native FULL HD ( 1920 X 1080 )</v>
          </cell>
          <cell r="C684" t="str">
            <v>UNIT</v>
          </cell>
          <cell r="D684">
            <v>15974500</v>
          </cell>
        </row>
        <row r="685">
          <cell r="A685">
            <v>684</v>
          </cell>
          <cell r="B685" t="str">
            <v xml:space="preserve">BRITE Handy  80-screen projector Pull Up Floor </v>
          </cell>
          <cell r="C685" t="str">
            <v>UNIT</v>
          </cell>
          <cell r="D685">
            <v>3360000</v>
          </cell>
        </row>
        <row r="686">
          <cell r="A686">
            <v>685</v>
          </cell>
          <cell r="B686" t="str">
            <v>BRITE HAN 80 F-Screen portable floor</v>
          </cell>
          <cell r="C686" t="str">
            <v>UNIT</v>
          </cell>
          <cell r="D686">
            <v>3412500</v>
          </cell>
        </row>
        <row r="687">
          <cell r="A687">
            <v>686</v>
          </cell>
          <cell r="B687" t="str">
            <v>BRITE TRIPOD-</v>
          </cell>
          <cell r="C687" t="str">
            <v>UNIT</v>
          </cell>
          <cell r="D687">
            <v>2303200</v>
          </cell>
        </row>
        <row r="688">
          <cell r="A688">
            <v>687</v>
          </cell>
          <cell r="B688" t="str">
            <v>BRITE Floor Table-</v>
          </cell>
          <cell r="C688" t="str">
            <v>UNIT</v>
          </cell>
          <cell r="D688">
            <v>3198700</v>
          </cell>
        </row>
        <row r="689">
          <cell r="A689">
            <v>688</v>
          </cell>
          <cell r="B689" t="str">
            <v>ALPHA Motorized &amp; Remote 70"-</v>
          </cell>
          <cell r="C689" t="str">
            <v>UNIT</v>
          </cell>
          <cell r="D689">
            <v>3262800</v>
          </cell>
        </row>
        <row r="690">
          <cell r="A690">
            <v>689</v>
          </cell>
          <cell r="B690" t="str">
            <v>ALPHA Motorized &amp; Remote 84"-</v>
          </cell>
          <cell r="C690" t="str">
            <v>UNIT</v>
          </cell>
          <cell r="D690">
            <v>3693300</v>
          </cell>
        </row>
        <row r="691">
          <cell r="A691">
            <v>690</v>
          </cell>
          <cell r="B691" t="str">
            <v>BRITE Motorized 84"-</v>
          </cell>
          <cell r="C691" t="str">
            <v>UNIT</v>
          </cell>
          <cell r="D691">
            <v>3838400</v>
          </cell>
        </row>
        <row r="692">
          <cell r="A692">
            <v>691</v>
          </cell>
          <cell r="B692" t="str">
            <v>ALPHA Motorized &amp; Remote 96"-</v>
          </cell>
          <cell r="C692" t="str">
            <v>UNIT</v>
          </cell>
          <cell r="D692">
            <v>4105900</v>
          </cell>
        </row>
        <row r="693">
          <cell r="A693">
            <v>692</v>
          </cell>
          <cell r="B693" t="str">
            <v>ALPHA Motorized &amp; Remote 120"-</v>
          </cell>
          <cell r="C693" t="str">
            <v>UNIT</v>
          </cell>
          <cell r="D693">
            <v>6259900</v>
          </cell>
        </row>
        <row r="694">
          <cell r="A694">
            <v>693</v>
          </cell>
          <cell r="B694" t="str">
            <v>Projector Infocus Lite III-</v>
          </cell>
          <cell r="C694" t="str">
            <v>UNIT</v>
          </cell>
          <cell r="D694">
            <v>5501800</v>
          </cell>
        </row>
        <row r="695">
          <cell r="A695">
            <v>694</v>
          </cell>
          <cell r="B695" t="str">
            <v>Projector Connector WiPG-1000-</v>
          </cell>
          <cell r="C695" t="str">
            <v>UNIT</v>
          </cell>
          <cell r="D695">
            <v>6678800</v>
          </cell>
        </row>
        <row r="696">
          <cell r="A696">
            <v>695</v>
          </cell>
          <cell r="B696" t="str">
            <v>Interactive Unit ELPIU01-</v>
          </cell>
          <cell r="C696" t="str">
            <v>UNIT</v>
          </cell>
          <cell r="D696">
            <v>8050500</v>
          </cell>
        </row>
        <row r="697">
          <cell r="A697">
            <v>696</v>
          </cell>
          <cell r="B697" t="str">
            <v>Projector Connector WiPG-1500-</v>
          </cell>
          <cell r="C697" t="str">
            <v>UNIT</v>
          </cell>
          <cell r="D697">
            <v>12199800</v>
          </cell>
        </row>
        <row r="698">
          <cell r="A698">
            <v>697</v>
          </cell>
          <cell r="B698" t="str">
            <v>EPSON  ELPAP07 [V12H418P15]-</v>
          </cell>
          <cell r="C698" t="str">
            <v>UNIT</v>
          </cell>
          <cell r="D698">
            <v>1118400</v>
          </cell>
        </row>
        <row r="699">
          <cell r="A699">
            <v>698</v>
          </cell>
          <cell r="B699" t="str">
            <v>EPSON  ELPAP09 [V12H005M09]-</v>
          </cell>
          <cell r="C699" t="str">
            <v>UNIT</v>
          </cell>
          <cell r="D699">
            <v>1118400</v>
          </cell>
        </row>
        <row r="700">
          <cell r="A700">
            <v>699</v>
          </cell>
          <cell r="B700" t="str">
            <v>INFOCUS  Liteshow III (Module Wireless)[INLITESHOW3]-</v>
          </cell>
          <cell r="C700" t="str">
            <v>UNIT</v>
          </cell>
          <cell r="D700">
            <v>5336500</v>
          </cell>
        </row>
        <row r="701">
          <cell r="A701">
            <v>700</v>
          </cell>
          <cell r="B701" t="str">
            <v>INFINITER  Laser Pointer [LR 12GR]-</v>
          </cell>
          <cell r="C701" t="str">
            <v>UNIT</v>
          </cell>
          <cell r="D701">
            <v>1897500</v>
          </cell>
        </row>
        <row r="702">
          <cell r="A702">
            <v>701</v>
          </cell>
          <cell r="B702" t="str">
            <v>INFINITER  Laser Pointer [LR 22 R]-</v>
          </cell>
          <cell r="C702" t="str">
            <v>UNIT</v>
          </cell>
          <cell r="D702">
            <v>1274900</v>
          </cell>
        </row>
        <row r="703">
          <cell r="A703">
            <v>702</v>
          </cell>
          <cell r="B703" t="str">
            <v>INFINITER  Laser Pointer 100-</v>
          </cell>
          <cell r="C703" t="str">
            <v>UNIT</v>
          </cell>
          <cell r="D703">
            <v>249100</v>
          </cell>
        </row>
        <row r="704">
          <cell r="A704">
            <v>703</v>
          </cell>
          <cell r="B704" t="str">
            <v>LOGITECH  R 800 Professional Presenter[910­001358]-</v>
          </cell>
          <cell r="C704" t="str">
            <v>UNIT</v>
          </cell>
          <cell r="D704">
            <v>1292700</v>
          </cell>
        </row>
        <row r="705">
          <cell r="A705">
            <v>704</v>
          </cell>
          <cell r="B705" t="str">
            <v>LOGITECH  Wireless Presenter R400[910001361]-</v>
          </cell>
          <cell r="C705" t="str">
            <v>UNIT</v>
          </cell>
          <cell r="D705">
            <v>721400</v>
          </cell>
        </row>
        <row r="706">
          <cell r="A706">
            <v>705</v>
          </cell>
          <cell r="B706" t="str">
            <v>MAXTOR  Wireless Presenter [LR­12R]-</v>
          </cell>
          <cell r="C706" t="str">
            <v>UNIT</v>
          </cell>
          <cell r="D706">
            <v>315500</v>
          </cell>
        </row>
        <row r="707">
          <cell r="A707">
            <v>706</v>
          </cell>
          <cell r="B707" t="str">
            <v>TARGUS  Presenter Remote With Laser[AMP13AP]</v>
          </cell>
          <cell r="C707" t="str">
            <v>UNIT</v>
          </cell>
          <cell r="D707">
            <v>598400</v>
          </cell>
        </row>
        <row r="708">
          <cell r="A708">
            <v>707</v>
          </cell>
          <cell r="B708" t="str">
            <v>TARGUS Wireless Presenter [AMP17AP]</v>
          </cell>
          <cell r="C708" t="str">
            <v>UNIT</v>
          </cell>
          <cell r="D708">
            <v>412500</v>
          </cell>
        </row>
        <row r="709">
          <cell r="A709">
            <v>708</v>
          </cell>
          <cell r="B709" t="str">
            <v>Laser Pointer Infiniter 100</v>
          </cell>
          <cell r="C709" t="str">
            <v>UNIT</v>
          </cell>
          <cell r="D709">
            <v>245800</v>
          </cell>
        </row>
        <row r="710">
          <cell r="A710">
            <v>709</v>
          </cell>
          <cell r="B710" t="str">
            <v>Laser Pointer Infiniter LR 14</v>
          </cell>
          <cell r="C710" t="str">
            <v>UNIT</v>
          </cell>
          <cell r="D710">
            <v>819000</v>
          </cell>
        </row>
        <row r="711">
          <cell r="A711">
            <v>710</v>
          </cell>
          <cell r="B711" t="str">
            <v>Laser Pointer Infiniter  LG12GR Pro</v>
          </cell>
          <cell r="C711" t="str">
            <v>UNIT</v>
          </cell>
          <cell r="D711">
            <v>1677800</v>
          </cell>
        </row>
        <row r="712">
          <cell r="A712">
            <v>711</v>
          </cell>
          <cell r="B712" t="str">
            <v>Philips ( SBCMD 150)-Dinamic Microphone, Uni Directional, 3.5 - 6.3mm Jack Mono</v>
          </cell>
          <cell r="C712" t="str">
            <v>UNIT</v>
          </cell>
          <cell r="D712">
            <v>268900</v>
          </cell>
        </row>
        <row r="713">
          <cell r="A713">
            <v>712</v>
          </cell>
          <cell r="B713" t="str">
            <v>Samson (R215)-Microphone Dinamic, Cardioid, 80Hz-12KHz Frequency</v>
          </cell>
          <cell r="C713" t="str">
            <v>UNIT</v>
          </cell>
          <cell r="D713">
            <v>307300</v>
          </cell>
        </row>
        <row r="714">
          <cell r="A714">
            <v>713</v>
          </cell>
          <cell r="B714" t="str">
            <v>Philips ( SBCMD 650)-Dinamic Microphone,Super Cardiod, 3.5 - 6.3mm Jack Mono</v>
          </cell>
          <cell r="C714" t="str">
            <v>UNIT</v>
          </cell>
          <cell r="D714">
            <v>543900</v>
          </cell>
        </row>
        <row r="715">
          <cell r="A715">
            <v>714</v>
          </cell>
          <cell r="B715" t="str">
            <v>Samson (Q2U)-Microphone Dinamic, Cardioid, 50Hz-15KHz Frequency</v>
          </cell>
          <cell r="C715" t="str">
            <v>UNIT</v>
          </cell>
          <cell r="D715">
            <v>940500</v>
          </cell>
        </row>
        <row r="716">
          <cell r="A716">
            <v>715</v>
          </cell>
          <cell r="B716" t="str">
            <v>Samson CS Series-Microphone Dinamic, Super Cardioid, 50Hz-18KHz Frequency</v>
          </cell>
          <cell r="C716" t="str">
            <v>UNIT</v>
          </cell>
          <cell r="D716">
            <v>1036600</v>
          </cell>
        </row>
        <row r="717">
          <cell r="A717">
            <v>716</v>
          </cell>
          <cell r="B717" t="str">
            <v>JST Capsule (NX9)-Microphone Electret Condensor, Cardioid, 60Hz-1800Hz Frequency</v>
          </cell>
          <cell r="C717" t="str">
            <v>UNIT</v>
          </cell>
          <cell r="D717">
            <v>1138900</v>
          </cell>
        </row>
        <row r="718">
          <cell r="A718">
            <v>717</v>
          </cell>
          <cell r="B718" t="str">
            <v>Audio Technica ( ATM610)-Microphone Dinamic, Hyber Cardioid, 490Hz-16KHz Frequency</v>
          </cell>
          <cell r="C718" t="str">
            <v>UNIT</v>
          </cell>
          <cell r="D718">
            <v>2750100</v>
          </cell>
        </row>
        <row r="719">
          <cell r="A719">
            <v>718</v>
          </cell>
          <cell r="B719" t="str">
            <v>Audio Technica ( AE4100)-Microphone Dinamic, Cardioid, 90Hz-18KHz Frequency</v>
          </cell>
          <cell r="C719" t="str">
            <v>UNIT</v>
          </cell>
          <cell r="D719">
            <v>2914800</v>
          </cell>
        </row>
        <row r="720">
          <cell r="A720">
            <v>719</v>
          </cell>
          <cell r="B720" t="str">
            <v>CANON EOS 600D Kit3</v>
          </cell>
          <cell r="C720" t="str">
            <v>UNIT</v>
          </cell>
          <cell r="D720">
            <v>11303000</v>
          </cell>
        </row>
        <row r="721">
          <cell r="A721">
            <v>720</v>
          </cell>
          <cell r="B721" t="str">
            <v>CANON EOS 700D Kit1</v>
          </cell>
          <cell r="C721" t="str">
            <v>UNIT</v>
          </cell>
          <cell r="D721">
            <v>10698300</v>
          </cell>
        </row>
        <row r="722">
          <cell r="A722">
            <v>721</v>
          </cell>
          <cell r="B722" t="str">
            <v>CANON Powershot SX50HS</v>
          </cell>
          <cell r="C722" t="str">
            <v>UNIT</v>
          </cell>
          <cell r="D722">
            <v>6920200</v>
          </cell>
        </row>
        <row r="723">
          <cell r="A723">
            <v>722</v>
          </cell>
          <cell r="B723" t="str">
            <v>CANON Powershot N100</v>
          </cell>
          <cell r="C723" t="str">
            <v>UNIT</v>
          </cell>
          <cell r="D723">
            <v>5006700</v>
          </cell>
        </row>
        <row r="724">
          <cell r="A724">
            <v>723</v>
          </cell>
          <cell r="B724" t="str">
            <v>NIKON D7200 Kit VR 51 AF</v>
          </cell>
          <cell r="C724" t="str">
            <v>UNIT</v>
          </cell>
          <cell r="D724">
            <v>20700400</v>
          </cell>
        </row>
        <row r="725">
          <cell r="A725">
            <v>724</v>
          </cell>
          <cell r="B725" t="str">
            <v xml:space="preserve">FUJIFILM X-M1 Kit </v>
          </cell>
          <cell r="C725" t="str">
            <v>UNIT</v>
          </cell>
          <cell r="D725">
            <v>8955100</v>
          </cell>
        </row>
        <row r="726">
          <cell r="A726">
            <v>725</v>
          </cell>
          <cell r="B726" t="str">
            <v>GOPRO HERO4 Silver Edition</v>
          </cell>
          <cell r="C726" t="str">
            <v>UNIT</v>
          </cell>
          <cell r="D726">
            <v>7280200</v>
          </cell>
        </row>
        <row r="727">
          <cell r="A727">
            <v>726</v>
          </cell>
          <cell r="B727" t="str">
            <v>NIKON D3300 Kit VR 24MP with 5 fps</v>
          </cell>
          <cell r="C727" t="str">
            <v>UNIT</v>
          </cell>
          <cell r="D727">
            <v>6959200</v>
          </cell>
        </row>
        <row r="728">
          <cell r="A728">
            <v>727</v>
          </cell>
          <cell r="B728" t="str">
            <v>Camera Cannon-</v>
          </cell>
          <cell r="C728" t="str">
            <v>UNIT</v>
          </cell>
          <cell r="D728">
            <v>11829200</v>
          </cell>
        </row>
        <row r="729">
          <cell r="A729">
            <v>728</v>
          </cell>
          <cell r="B729" t="str">
            <v>Camera Digital-</v>
          </cell>
          <cell r="C729" t="str">
            <v>UNIT</v>
          </cell>
          <cell r="D729">
            <v>4564500</v>
          </cell>
        </row>
        <row r="730">
          <cell r="A730">
            <v>729</v>
          </cell>
          <cell r="B730" t="str">
            <v>Camera Instant/Polaroid-FUJIFILM  Instax 50 Piano ­ Black</v>
          </cell>
          <cell r="C730" t="str">
            <v>UNIT</v>
          </cell>
          <cell r="D730">
            <v>1627900</v>
          </cell>
        </row>
        <row r="731">
          <cell r="A731">
            <v>730</v>
          </cell>
          <cell r="B731" t="str">
            <v>Camera Instant/Polaroid-FUJIFILM  Instax Mini 8 ­ Black</v>
          </cell>
          <cell r="C731" t="str">
            <v>UNIT</v>
          </cell>
          <cell r="D731">
            <v>1003000</v>
          </cell>
        </row>
        <row r="732">
          <cell r="A732">
            <v>731</v>
          </cell>
          <cell r="B732" t="str">
            <v>Camera Instant/Polaroid-FUJIFILM  Instax Mini 25 ­ White</v>
          </cell>
          <cell r="C732" t="str">
            <v>UNIT</v>
          </cell>
          <cell r="D732">
            <v>1450100</v>
          </cell>
        </row>
        <row r="733">
          <cell r="A733">
            <v>732</v>
          </cell>
          <cell r="B733" t="str">
            <v>Camera Instant/Polaroid-FUJIFILM  Instax Mini 70 ­ Blue</v>
          </cell>
          <cell r="C733" t="str">
            <v>UNIT</v>
          </cell>
          <cell r="D733">
            <v>2063700</v>
          </cell>
        </row>
        <row r="734">
          <cell r="A734">
            <v>733</v>
          </cell>
          <cell r="B734" t="str">
            <v>Camera Instant/Polaroid-FUJIFILM  Instax Neo 90 ­ Black</v>
          </cell>
          <cell r="C734" t="str">
            <v>UNIT</v>
          </cell>
          <cell r="D734">
            <v>2230100</v>
          </cell>
        </row>
        <row r="735">
          <cell r="A735">
            <v>734</v>
          </cell>
          <cell r="B735" t="str">
            <v>Camera Instant/Polaroid-POLAROID  Cube Camera ­ Black</v>
          </cell>
          <cell r="C735" t="str">
            <v>UNIT</v>
          </cell>
          <cell r="D735">
            <v>1917700</v>
          </cell>
        </row>
        <row r="736">
          <cell r="A736">
            <v>735</v>
          </cell>
          <cell r="B736" t="str">
            <v>Camera Mirrorless-CANON  EOS M10 Double Kit2 ­ White</v>
          </cell>
          <cell r="C736" t="str">
            <v>UNIT</v>
          </cell>
          <cell r="D736">
            <v>9797300</v>
          </cell>
        </row>
        <row r="737">
          <cell r="A737">
            <v>736</v>
          </cell>
          <cell r="B737" t="str">
            <v>Camera Mirrorless-FUJIFILM  Digital Camera X­T10 BodyOnly ­ Black</v>
          </cell>
          <cell r="C737" t="str">
            <v>UNIT</v>
          </cell>
          <cell r="D737">
            <v>13222700</v>
          </cell>
        </row>
        <row r="738">
          <cell r="A738">
            <v>737</v>
          </cell>
          <cell r="B738" t="str">
            <v>Camera Mirrorless-FUJIFILM  Digital Camera X­T10 Kit1 ­Black</v>
          </cell>
          <cell r="C738" t="str">
            <v>UNIT</v>
          </cell>
          <cell r="D738">
            <v>14791600</v>
          </cell>
        </row>
        <row r="739">
          <cell r="A739">
            <v>738</v>
          </cell>
          <cell r="B739" t="str">
            <v>Camera Mirrorless-FUJIFILM  Digital Camera X­T10 Kit3 ­Black</v>
          </cell>
          <cell r="C739" t="str">
            <v>UNIT</v>
          </cell>
          <cell r="D739">
            <v>19610300</v>
          </cell>
        </row>
        <row r="740">
          <cell r="A740">
            <v>739</v>
          </cell>
          <cell r="B740" t="str">
            <v>Camera Mirrorless-FUJIFILM  X­A2 Kit1 ­ White</v>
          </cell>
          <cell r="C740" t="str">
            <v>UNIT</v>
          </cell>
          <cell r="D740">
            <v>8964200</v>
          </cell>
        </row>
        <row r="741">
          <cell r="A741">
            <v>740</v>
          </cell>
          <cell r="B741" t="str">
            <v>Camera Mirrorless-FUJIFILM  X­T1 Body ­ Graphite SilverEdition</v>
          </cell>
          <cell r="C741" t="str">
            <v>UNIT</v>
          </cell>
          <cell r="D741">
            <v>20731000</v>
          </cell>
        </row>
        <row r="742">
          <cell r="A742">
            <v>741</v>
          </cell>
          <cell r="B742" t="str">
            <v>Camera Mirrorless-FUJIFILM X­T1 Kit1 ­ Black</v>
          </cell>
          <cell r="C742" t="str">
            <v>UNIT</v>
          </cell>
          <cell r="D742">
            <v>23532600</v>
          </cell>
        </row>
        <row r="743">
          <cell r="A743">
            <v>742</v>
          </cell>
          <cell r="B743" t="str">
            <v>Camera Mirrorless-FUJIFILM  X­T1 Kit2 ­ Black</v>
          </cell>
          <cell r="C743" t="str">
            <v>UNIT</v>
          </cell>
          <cell r="D743">
            <v>25549800</v>
          </cell>
        </row>
        <row r="744">
          <cell r="A744">
            <v>743</v>
          </cell>
          <cell r="B744" t="str">
            <v>Camera Mirrorless-NIKON  1 J5 Mirrorless Digital CameraKit1 ­ Black</v>
          </cell>
          <cell r="C744" t="str">
            <v>UNIT</v>
          </cell>
          <cell r="D744">
            <v>5907900</v>
          </cell>
        </row>
        <row r="745">
          <cell r="A745">
            <v>744</v>
          </cell>
          <cell r="B745" t="str">
            <v>Camera Mirrorless-OLYMPUS  OM­D E­M10 Kit ­ Black</v>
          </cell>
          <cell r="C745" t="str">
            <v>UNIT</v>
          </cell>
          <cell r="D745">
            <v>10462900</v>
          </cell>
        </row>
        <row r="746">
          <cell r="A746">
            <v>745</v>
          </cell>
          <cell r="B746" t="str">
            <v>Camera Mirrorless-PANASONIC  Lumix DMC­GH4GC BodyOnly ­ Black</v>
          </cell>
          <cell r="C746" t="str">
            <v>UNIT</v>
          </cell>
          <cell r="D746">
            <v>22298800</v>
          </cell>
        </row>
        <row r="747">
          <cell r="A747">
            <v>746</v>
          </cell>
          <cell r="B747" t="str">
            <v>Camera Mirrorless-PANASONIC  Lumix G Compact SystemCamera [DMC­G7K] ­ Black</v>
          </cell>
          <cell r="C747" t="str">
            <v>UNIT</v>
          </cell>
          <cell r="D747">
            <v>12145000</v>
          </cell>
        </row>
        <row r="748">
          <cell r="A748">
            <v>747</v>
          </cell>
          <cell r="B748" t="str">
            <v>Camera Mirrorless-PANASONIC  Lumix G Mirrorless Camera[DMC­GF8] ­ Black</v>
          </cell>
          <cell r="C748" t="str">
            <v>UNIT</v>
          </cell>
          <cell r="D748">
            <v>8213700</v>
          </cell>
        </row>
        <row r="749">
          <cell r="A749">
            <v>748</v>
          </cell>
          <cell r="B749" t="str">
            <v>Camera Mirrorless-PANASONIC  Lumix G Mirrorless DMC­GX8 Body Only ­ Black</v>
          </cell>
          <cell r="C749" t="str">
            <v>UNIT</v>
          </cell>
          <cell r="D749">
            <v>17454000</v>
          </cell>
        </row>
        <row r="750">
          <cell r="A750">
            <v>749</v>
          </cell>
          <cell r="B750" t="str">
            <v>Camera Mirrorless-PENTAX  Mirrorless Digital Camera Q7Double Kit ­ Black</v>
          </cell>
          <cell r="C750" t="str">
            <v>UNIT</v>
          </cell>
          <cell r="D750">
            <v>7131500</v>
          </cell>
        </row>
        <row r="751">
          <cell r="A751">
            <v>750</v>
          </cell>
          <cell r="B751" t="str">
            <v>Camera Mirrorless-PENTAX  Mirrorless Digital Camera Q7Kit1 ­ Black</v>
          </cell>
          <cell r="C751" t="str">
            <v>UNIT</v>
          </cell>
          <cell r="D751">
            <v>5358800</v>
          </cell>
        </row>
        <row r="752">
          <cell r="A752">
            <v>751</v>
          </cell>
          <cell r="B752" t="str">
            <v>Camera Mirrorless-SONY  Mirrorless Digital Camera A7 IIKit1</v>
          </cell>
          <cell r="C752" t="str">
            <v>UNIT</v>
          </cell>
          <cell r="D752">
            <v>38020700</v>
          </cell>
        </row>
        <row r="753">
          <cell r="A753">
            <v>752</v>
          </cell>
          <cell r="B753" t="str">
            <v>Camera Mirrorless-SONY  Mirrorless Digital Camera Alphaa7 Body Only</v>
          </cell>
          <cell r="C753" t="str">
            <v>UNIT</v>
          </cell>
          <cell r="D753">
            <v>16711900</v>
          </cell>
        </row>
        <row r="754">
          <cell r="A754">
            <v>753</v>
          </cell>
          <cell r="B754" t="str">
            <v>Camera Mirrorless-SONY  Mirrorless Digital Camera Alphaa7 Kit</v>
          </cell>
          <cell r="C754" t="str">
            <v>UNIT</v>
          </cell>
          <cell r="D754">
            <v>31962500</v>
          </cell>
        </row>
        <row r="755">
          <cell r="A755">
            <v>754</v>
          </cell>
          <cell r="B755" t="str">
            <v>Camera Mirrorless-SONY  Mirrorless Digital Camera Alphaa7R Body Only</v>
          </cell>
          <cell r="C755" t="str">
            <v>UNIT</v>
          </cell>
          <cell r="D755">
            <v>28309500</v>
          </cell>
        </row>
        <row r="756">
          <cell r="A756">
            <v>755</v>
          </cell>
          <cell r="B756" t="str">
            <v>Camera Mirrorless-SONY  Mirrorless Digital Camera Alphaa7R II Body</v>
          </cell>
          <cell r="C756" t="str">
            <v>UNIT</v>
          </cell>
          <cell r="D756">
            <v>44566900</v>
          </cell>
        </row>
        <row r="757">
          <cell r="A757">
            <v>756</v>
          </cell>
          <cell r="B757" t="str">
            <v>Camera Instant/Polaroid-FUJIFILM  Instax 50 Piano ­ Black</v>
          </cell>
          <cell r="C757" t="str">
            <v>UNIT</v>
          </cell>
          <cell r="D757">
            <v>1627900</v>
          </cell>
        </row>
        <row r="758">
          <cell r="A758">
            <v>757</v>
          </cell>
          <cell r="B758" t="str">
            <v>Camera Instant/Polaroid-FUJIFILM Instax Mini 8 ­ Black</v>
          </cell>
          <cell r="C758" t="str">
            <v>UNIT</v>
          </cell>
          <cell r="D758">
            <v>1003000</v>
          </cell>
        </row>
        <row r="759">
          <cell r="A759">
            <v>758</v>
          </cell>
          <cell r="B759" t="str">
            <v>Camera Instant/Polaroid-FUJIFILM  Instax Mini 25 ­ White</v>
          </cell>
          <cell r="C759" t="str">
            <v>UNIT</v>
          </cell>
          <cell r="D759">
            <v>1450100</v>
          </cell>
        </row>
        <row r="760">
          <cell r="A760">
            <v>759</v>
          </cell>
          <cell r="B760" t="str">
            <v>Camera Instant/Polaroid-FUJIFILM  Instax Mini 70 ­ Blue</v>
          </cell>
          <cell r="C760" t="str">
            <v>UNIT</v>
          </cell>
          <cell r="D760">
            <v>2063700</v>
          </cell>
        </row>
        <row r="761">
          <cell r="A761">
            <v>760</v>
          </cell>
          <cell r="B761" t="str">
            <v>Camera Instant/Polaroid-FUJIFILM  Instax Neo 90 ­ Black</v>
          </cell>
          <cell r="C761" t="str">
            <v>UNIT</v>
          </cell>
          <cell r="D761">
            <v>2230100</v>
          </cell>
        </row>
        <row r="762">
          <cell r="A762">
            <v>761</v>
          </cell>
          <cell r="B762" t="str">
            <v>Camera Instant/Polaroid-POLAROID  Cube Camera ­ Black</v>
          </cell>
          <cell r="C762" t="str">
            <v>UNIT</v>
          </cell>
          <cell r="D762">
            <v>1917700</v>
          </cell>
        </row>
        <row r="763">
          <cell r="A763">
            <v>762</v>
          </cell>
          <cell r="B763" t="str">
            <v>Camera Pocket/Point &amp; Shot-CANON  Digital Camera EOS M10 WithEF­M15­45mm/22mm ­ White</v>
          </cell>
          <cell r="C763" t="str">
            <v>UNIT</v>
          </cell>
          <cell r="D763">
            <v>8438900</v>
          </cell>
        </row>
        <row r="764">
          <cell r="A764">
            <v>763</v>
          </cell>
          <cell r="B764" t="str">
            <v>Camera Pocket/Point &amp; Shot-CANON  Digital Camera IXUS 180 Black</v>
          </cell>
          <cell r="C764" t="str">
            <v>UNIT</v>
          </cell>
          <cell r="D764">
            <v>1845700</v>
          </cell>
        </row>
        <row r="765">
          <cell r="A765">
            <v>764</v>
          </cell>
          <cell r="B765" t="str">
            <v>Camera Pocket/Point &amp; Shot-CANON IXUS 180 [IXUS180BL] ­ Blue</v>
          </cell>
          <cell r="C765" t="str">
            <v>UNIT</v>
          </cell>
          <cell r="D765">
            <v>2210300</v>
          </cell>
        </row>
        <row r="766">
          <cell r="A766">
            <v>765</v>
          </cell>
          <cell r="B766" t="str">
            <v>Camera Pocket/Point &amp; Shot-CANON  PowerShot G3X [PS­G3X]</v>
          </cell>
          <cell r="C766" t="str">
            <v>UNIT</v>
          </cell>
          <cell r="D766">
            <v>14319600</v>
          </cell>
        </row>
        <row r="767">
          <cell r="A767">
            <v>766</v>
          </cell>
          <cell r="B767" t="str">
            <v>Camera Pocket/Point &amp; Shot-CANON  PowerShot G5X [PS­G5X</v>
          </cell>
          <cell r="C767" t="str">
            <v>UNIT</v>
          </cell>
          <cell r="D767">
            <v>11642400</v>
          </cell>
        </row>
        <row r="768">
          <cell r="A768">
            <v>767</v>
          </cell>
          <cell r="B768" t="str">
            <v>Camera Pocket/Point &amp; Shot-CANON  PowerShot G7X  [PS­G7X]</v>
          </cell>
          <cell r="C768" t="str">
            <v>UNIT</v>
          </cell>
          <cell r="D768">
            <v>1183000</v>
          </cell>
        </row>
        <row r="769">
          <cell r="A769">
            <v>768</v>
          </cell>
          <cell r="B769" t="str">
            <v>Camera Pocket/Point &amp; Shot-CANON  Powershot G9X ­ Black</v>
          </cell>
          <cell r="C769" t="str">
            <v>UNIT</v>
          </cell>
          <cell r="D769">
            <v>6132600</v>
          </cell>
        </row>
        <row r="770">
          <cell r="A770">
            <v>769</v>
          </cell>
          <cell r="B770" t="str">
            <v>Camera Pocket/Point &amp; Shot-CANON  PowerShot SX60 HS</v>
          </cell>
          <cell r="C770" t="str">
            <v>UNIT</v>
          </cell>
          <cell r="D770">
            <v>7017200</v>
          </cell>
        </row>
        <row r="771">
          <cell r="A771">
            <v>770</v>
          </cell>
          <cell r="B771" t="str">
            <v>Camera Pocket/Point &amp; Shot-CANON  PowerShot SX610 HS ­ Black</v>
          </cell>
          <cell r="C771" t="str">
            <v>UNIT</v>
          </cell>
          <cell r="D771">
            <v>3985300</v>
          </cell>
        </row>
        <row r="772">
          <cell r="A772">
            <v>771</v>
          </cell>
          <cell r="B772" t="str">
            <v>Camera Pocket/Point &amp; Shot-CANON  PowerShot SX610 HS  [PS­SX610BK] ­ Black</v>
          </cell>
          <cell r="C772" t="str">
            <v>UNIT</v>
          </cell>
          <cell r="D772">
            <v>4669500</v>
          </cell>
        </row>
        <row r="773">
          <cell r="A773">
            <v>772</v>
          </cell>
          <cell r="B773" t="str">
            <v>Camera Pocket/Point &amp; Shot-FUJIFILM  Digital Camera X70 ­  Black</v>
          </cell>
          <cell r="C773" t="str">
            <v>UNIT</v>
          </cell>
          <cell r="D773">
            <v>10588500</v>
          </cell>
        </row>
        <row r="774">
          <cell r="A774">
            <v>773</v>
          </cell>
          <cell r="B774" t="str">
            <v>Camera Pocket/Point &amp; Shot-NIKON  Coolpix A300 ­ Black</v>
          </cell>
          <cell r="C774" t="str">
            <v>UNIT</v>
          </cell>
          <cell r="D774">
            <v>1707600</v>
          </cell>
        </row>
        <row r="775">
          <cell r="A775">
            <v>774</v>
          </cell>
          <cell r="B775" t="str">
            <v>Camera Pocket/Point &amp; Shot-NIKON  COOLPIX S3700 ­ Black</v>
          </cell>
          <cell r="C775" t="str">
            <v>UNIT</v>
          </cell>
          <cell r="D775">
            <v>1477900</v>
          </cell>
        </row>
        <row r="776">
          <cell r="A776">
            <v>775</v>
          </cell>
          <cell r="B776" t="str">
            <v>Camera Pocket/Point &amp; Shot-NIKON  COOLPIX S7000 ­ Black</v>
          </cell>
          <cell r="C776" t="str">
            <v>UNIT</v>
          </cell>
          <cell r="D776">
            <v>2410000</v>
          </cell>
        </row>
        <row r="777">
          <cell r="A777">
            <v>776</v>
          </cell>
          <cell r="B777" t="str">
            <v>Camera Pocket/Point &amp; Shot-NIKON  Digital Camera Coolpix A10­Silver</v>
          </cell>
          <cell r="C777" t="str">
            <v>UNIT</v>
          </cell>
          <cell r="D777">
            <v>1007500</v>
          </cell>
        </row>
        <row r="778">
          <cell r="A778">
            <v>777</v>
          </cell>
          <cell r="B778" t="str">
            <v>Camera Pocket/Point &amp; Shot-SONY  Cybershot DSC­RX1R ­ Black</v>
          </cell>
          <cell r="C778" t="str">
            <v>UNIT</v>
          </cell>
          <cell r="D778">
            <v>37746800</v>
          </cell>
        </row>
        <row r="779">
          <cell r="A779">
            <v>778</v>
          </cell>
          <cell r="B779" t="str">
            <v>Camera Pocket/Point &amp; Shot-SONY  Cybershot DSC­RX1RM2 ­ Black</v>
          </cell>
          <cell r="C779" t="str">
            <v>UNIT</v>
          </cell>
          <cell r="D779">
            <v>56031500</v>
          </cell>
        </row>
        <row r="780">
          <cell r="A780">
            <v>779</v>
          </cell>
          <cell r="B780" t="str">
            <v>Camera Pocket/Point &amp; Shot-SONY  Cybershot DSC­RX100  IV</v>
          </cell>
          <cell r="C780" t="str">
            <v>UNIT</v>
          </cell>
          <cell r="D780">
            <v>15332100</v>
          </cell>
        </row>
        <row r="781">
          <cell r="A781">
            <v>780</v>
          </cell>
          <cell r="B781" t="str">
            <v>Camera Pocket/Point &amp; Shot-SONY  Digital Lensa Camera  [DSC­QX10]</v>
          </cell>
          <cell r="C781" t="str">
            <v>UNIT</v>
          </cell>
          <cell r="D781">
            <v>3537500</v>
          </cell>
        </row>
        <row r="782">
          <cell r="A782">
            <v>781</v>
          </cell>
          <cell r="B782" t="str">
            <v>Camera Prosumer-CANON  PowerShot G1X Mark II</v>
          </cell>
          <cell r="C782" t="str">
            <v>UNIT</v>
          </cell>
          <cell r="D782">
            <v>10556900</v>
          </cell>
        </row>
        <row r="783">
          <cell r="A783">
            <v>782</v>
          </cell>
          <cell r="B783" t="str">
            <v>Camera Prosumer-CANON  PowerShot SX420 ­ Black</v>
          </cell>
          <cell r="C783" t="str">
            <v>UNIT</v>
          </cell>
          <cell r="D783">
            <v>2858300</v>
          </cell>
        </row>
        <row r="784">
          <cell r="A784">
            <v>783</v>
          </cell>
          <cell r="B784" t="str">
            <v>Camera Prosumer-FUJIFILM  Digital Camera X30 ­ Black</v>
          </cell>
          <cell r="C784" t="str">
            <v>UNIT</v>
          </cell>
          <cell r="D784">
            <v>6175000</v>
          </cell>
        </row>
        <row r="785">
          <cell r="A785">
            <v>784</v>
          </cell>
          <cell r="B785" t="str">
            <v>Camera Prosumer-FUJIFILM  X100T ­ Black</v>
          </cell>
          <cell r="C785" t="str">
            <v>UNIT</v>
          </cell>
          <cell r="D785">
            <v>16248400</v>
          </cell>
        </row>
        <row r="786">
          <cell r="A786">
            <v>785</v>
          </cell>
          <cell r="B786" t="str">
            <v>Camera Prosumer-FUJIFILM X100T ­ Silver</v>
          </cell>
          <cell r="C786" t="str">
            <v>UNIT</v>
          </cell>
          <cell r="D786">
            <v>16248400</v>
          </cell>
        </row>
        <row r="787">
          <cell r="A787">
            <v>786</v>
          </cell>
          <cell r="B787" t="str">
            <v>Camera Prosumer-NIKON  Digital Camera Coolpix P900 ­Black</v>
          </cell>
          <cell r="C787" t="str">
            <v>UNIT</v>
          </cell>
          <cell r="D787">
            <v>7018300</v>
          </cell>
        </row>
        <row r="788">
          <cell r="A788">
            <v>787</v>
          </cell>
          <cell r="B788" t="str">
            <v>Camera Prosumer-SONY  Cybershot DSC­H400 ­ Black</v>
          </cell>
          <cell r="C788" t="str">
            <v>UNIT</v>
          </cell>
          <cell r="D788">
            <v>4011800</v>
          </cell>
        </row>
        <row r="789">
          <cell r="A789">
            <v>788</v>
          </cell>
          <cell r="B789" t="str">
            <v>Camera Prosumer-SONY  Digital Camera E­mount ILCE­3500J</v>
          </cell>
          <cell r="C789" t="str">
            <v>UNIT</v>
          </cell>
          <cell r="D789">
            <v>5041900</v>
          </cell>
        </row>
        <row r="790">
          <cell r="A790">
            <v>789</v>
          </cell>
          <cell r="B790" t="str">
            <v>Camera SLR-CANON  Camera EOS 5DS R[EOS5DSR]</v>
          </cell>
          <cell r="C790" t="str">
            <v>UNIT</v>
          </cell>
          <cell r="D790">
            <v>67581500</v>
          </cell>
        </row>
        <row r="791">
          <cell r="A791">
            <v>790</v>
          </cell>
          <cell r="B791" t="str">
            <v>Camera SLR-CANON  Digital EOS 1DX Mark II[EOS1DXMKII]</v>
          </cell>
          <cell r="C791" t="str">
            <v>UNIT</v>
          </cell>
          <cell r="D791">
            <v>102726400</v>
          </cell>
        </row>
        <row r="792">
          <cell r="A792">
            <v>791</v>
          </cell>
          <cell r="B792" t="str">
            <v>Camera SLR-CANON Digital EOS 1DX Mark II</v>
          </cell>
          <cell r="C792" t="str">
            <v>UNIT</v>
          </cell>
          <cell r="D792">
            <v>89895500</v>
          </cell>
        </row>
        <row r="793">
          <cell r="A793">
            <v>792</v>
          </cell>
          <cell r="B793" t="str">
            <v>Camera SLR-CANON  Digital EOS 5D mark III[EOS5DMKIII]</v>
          </cell>
          <cell r="C793" t="str">
            <v>UNIT</v>
          </cell>
          <cell r="D793">
            <v>48406000</v>
          </cell>
        </row>
        <row r="794">
          <cell r="A794">
            <v>793</v>
          </cell>
          <cell r="B794" t="str">
            <v>Camera SLR-CANON  Digital EOS 5D mark III Kit1[EOS5DMKIIIL70]</v>
          </cell>
          <cell r="C794" t="str">
            <v>UNIT</v>
          </cell>
          <cell r="D794">
            <v>60702000</v>
          </cell>
        </row>
        <row r="795">
          <cell r="A795">
            <v>794</v>
          </cell>
          <cell r="B795" t="str">
            <v>Camera SLR-CANON  Digital EOS 5D Mark III Kit2[EOS5DMKIIIL]</v>
          </cell>
          <cell r="C795" t="str">
            <v>UNIT</v>
          </cell>
          <cell r="D795">
            <v>59861500</v>
          </cell>
        </row>
        <row r="796">
          <cell r="A796">
            <v>795</v>
          </cell>
          <cell r="B796" t="str">
            <v>Camera SLR-CANON  Digital EOS 5DS</v>
          </cell>
          <cell r="C796" t="str">
            <v>UNIT</v>
          </cell>
          <cell r="D796">
            <v>57303400</v>
          </cell>
        </row>
        <row r="797">
          <cell r="A797">
            <v>796</v>
          </cell>
          <cell r="B797" t="str">
            <v>Camera SLR-CANON  Digital EOS 6D[EOS6DL105STM]</v>
          </cell>
          <cell r="C797" t="str">
            <v>UNIT</v>
          </cell>
          <cell r="D797">
            <v>34304400</v>
          </cell>
        </row>
        <row r="798">
          <cell r="A798">
            <v>797</v>
          </cell>
          <cell r="B798" t="str">
            <v>Camera SLR-CANON  Digital EOS 6D with lens 24­105mm L N [EOS6DL105N]</v>
          </cell>
          <cell r="C798" t="str">
            <v>UNIT</v>
          </cell>
          <cell r="D798">
            <v>37635300</v>
          </cell>
        </row>
        <row r="799">
          <cell r="A799">
            <v>798</v>
          </cell>
          <cell r="B799" t="str">
            <v>Camera SLR-CANON  Digital EOS 7D Mk II with lens15­85 IS USM [EOS7DIIL85]</v>
          </cell>
          <cell r="C799" t="str">
            <v>UNIT</v>
          </cell>
          <cell r="D799">
            <v>38755900</v>
          </cell>
        </row>
        <row r="800">
          <cell r="A800">
            <v>799</v>
          </cell>
          <cell r="B800" t="str">
            <v>Camera SLR-CANON  Digital EOS 7D Mk II with lens18­135 IS STM [EOS7DIIL135]</v>
          </cell>
          <cell r="C800" t="str">
            <v>UNIT</v>
          </cell>
          <cell r="D800">
            <v>33246100</v>
          </cell>
        </row>
        <row r="801">
          <cell r="A801">
            <v>800</v>
          </cell>
          <cell r="B801" t="str">
            <v>Camera SLR-CANON  Digital EOS 70D w/ lens 18­200mm IS Wifi [EOS70DL200W]</v>
          </cell>
          <cell r="C801" t="str">
            <v>UNIT</v>
          </cell>
          <cell r="D801">
            <v>25463700</v>
          </cell>
        </row>
        <row r="802">
          <cell r="A802">
            <v>801</v>
          </cell>
          <cell r="B802" t="str">
            <v>Camera SLR-CANON  Digital EOS 80D w/ lens 18­135mm IS USM Wifi [EOS80DL135]</v>
          </cell>
          <cell r="C802" t="str">
            <v>UNIT</v>
          </cell>
          <cell r="D802">
            <v>26055300</v>
          </cell>
        </row>
        <row r="803">
          <cell r="A803">
            <v>802</v>
          </cell>
          <cell r="B803" t="str">
            <v>Camera SLR-CANON  Digital EOS 750D w/ lens 18­55mm STM Wifi [EOS750DL]</v>
          </cell>
          <cell r="C803" t="str">
            <v>UNIT</v>
          </cell>
          <cell r="D803">
            <v>13012100</v>
          </cell>
        </row>
        <row r="804">
          <cell r="A804">
            <v>803</v>
          </cell>
          <cell r="B804" t="str">
            <v>Camera SLR-CANON  Digital EOS 760D w/ lens 18­135mm STM Wifi [EOS760DL135]</v>
          </cell>
          <cell r="C804" t="str">
            <v>UNIT</v>
          </cell>
          <cell r="D804">
            <v>19455800</v>
          </cell>
        </row>
        <row r="805">
          <cell r="A805">
            <v>804</v>
          </cell>
          <cell r="B805" t="str">
            <v>Camera SLR-CANON  EOS 5D Mark III Kit</v>
          </cell>
          <cell r="C805" t="str">
            <v>UNIT</v>
          </cell>
          <cell r="D805">
            <v>53913100</v>
          </cell>
        </row>
        <row r="806">
          <cell r="A806">
            <v>805</v>
          </cell>
          <cell r="B806" t="str">
            <v>Camera SLR-CANON EOS 5D Mark III Kit2</v>
          </cell>
          <cell r="C806" t="str">
            <v>UNIT</v>
          </cell>
          <cell r="D806">
            <v>54792000</v>
          </cell>
        </row>
        <row r="807">
          <cell r="A807">
            <v>806</v>
          </cell>
          <cell r="B807" t="str">
            <v>Camera SLR-CANON  EOS 6D Kit1</v>
          </cell>
          <cell r="C807" t="str">
            <v>UNIT</v>
          </cell>
          <cell r="D807">
            <v>35101300</v>
          </cell>
        </row>
        <row r="808">
          <cell r="A808">
            <v>807</v>
          </cell>
          <cell r="B808" t="str">
            <v>Camera SLR-CANON  EOS 6D Kit2 ­ Non Wi­Fi</v>
          </cell>
          <cell r="C808" t="str">
            <v>UNIT</v>
          </cell>
          <cell r="D808">
            <v>32286200</v>
          </cell>
        </row>
        <row r="809">
          <cell r="A809">
            <v>808</v>
          </cell>
          <cell r="B809" t="str">
            <v>Camera SLR-CANON  EOS 6D Kit3</v>
          </cell>
          <cell r="C809" t="str">
            <v>UNIT</v>
          </cell>
          <cell r="D809">
            <v>31154100</v>
          </cell>
        </row>
        <row r="810">
          <cell r="A810">
            <v>809</v>
          </cell>
          <cell r="B810" t="str">
            <v>Camera SLR-CANON  EOS 7D Mark II Kit1</v>
          </cell>
          <cell r="C810" t="str">
            <v>UNIT</v>
          </cell>
          <cell r="D810">
            <v>36400900</v>
          </cell>
        </row>
        <row r="811">
          <cell r="A811">
            <v>810</v>
          </cell>
          <cell r="B811" t="str">
            <v>Camera SLR-CANON EOS 70D Kit1</v>
          </cell>
          <cell r="C811" t="str">
            <v>UNIT</v>
          </cell>
          <cell r="D811">
            <v>18839500</v>
          </cell>
        </row>
        <row r="812">
          <cell r="A812">
            <v>811</v>
          </cell>
          <cell r="B812" t="str">
            <v>Camera SLR-Spesifikasi:  Resolusi Gambar 20.2 MegapixelsSensor CMOS, 22.5 x 15 mmImage Processor DIGIC 5+Dust Reduction System YesUkuran Gambar 5472 x 3648 @ 3:2</v>
          </cell>
          <cell r="C812" t="str">
            <v>UNIT</v>
          </cell>
          <cell r="D812">
            <v>23571100</v>
          </cell>
        </row>
        <row r="813">
          <cell r="A813">
            <v>812</v>
          </cell>
          <cell r="B813" t="str">
            <v>Camera SLR-CANON  EOS 700D With Lens 18­55 ISSTM</v>
          </cell>
          <cell r="C813" t="str">
            <v>UNIT</v>
          </cell>
          <cell r="D813">
            <v>9282200</v>
          </cell>
        </row>
        <row r="814">
          <cell r="A814">
            <v>813</v>
          </cell>
          <cell r="B814" t="str">
            <v>Camera SLR-CANON  EOS 1200D DSLR Camera WithLens 18­55 IS II</v>
          </cell>
          <cell r="C814" t="str">
            <v>UNIT</v>
          </cell>
          <cell r="D814">
            <v>6238400</v>
          </cell>
        </row>
        <row r="815">
          <cell r="A815">
            <v>814</v>
          </cell>
          <cell r="B815" t="str">
            <v>Camera SLR-CANON  EOS M3 Black EF­M18­55mm/55­200mm [EOSM3­B2]</v>
          </cell>
          <cell r="C815" t="str">
            <v>UNIT</v>
          </cell>
          <cell r="D815">
            <v>13603500</v>
          </cell>
        </row>
        <row r="816">
          <cell r="A816">
            <v>815</v>
          </cell>
          <cell r="B816" t="str">
            <v>Camera SLR-CANON  EOS M10 Black EF­M15­45mm[EOSM10­B1]</v>
          </cell>
          <cell r="C816" t="str">
            <v>UNIT</v>
          </cell>
          <cell r="D816">
            <v>7253200</v>
          </cell>
        </row>
        <row r="817">
          <cell r="A817">
            <v>816</v>
          </cell>
          <cell r="B817" t="str">
            <v>Camera SLR-NIKON  D3300 Kit VR ­ Black</v>
          </cell>
          <cell r="C817" t="str">
            <v>UNIT</v>
          </cell>
          <cell r="D817">
            <v>5658800</v>
          </cell>
        </row>
        <row r="818">
          <cell r="A818">
            <v>817</v>
          </cell>
          <cell r="B818" t="str">
            <v>GOPRO  HERO+ LCD, -Effective Sensor Resolution 8 Megapixel</v>
          </cell>
          <cell r="C818" t="str">
            <v>UNIT</v>
          </cell>
          <cell r="D818">
            <v>4867600</v>
          </cell>
        </row>
        <row r="819">
          <cell r="A819">
            <v>818</v>
          </cell>
          <cell r="B819" t="str">
            <v>GOPRO HERO4 + LCD -12 Megapixel, Camera : 12 MP</v>
          </cell>
          <cell r="C819" t="str">
            <v>UNIT</v>
          </cell>
          <cell r="D819">
            <v>6218500</v>
          </cell>
        </row>
        <row r="820">
          <cell r="A820">
            <v>819</v>
          </cell>
          <cell r="B820" t="str">
            <v>GOPRO  HERO4 Session ­ Black, -Effective Sensor Resolution 8 Megapixel</v>
          </cell>
          <cell r="C820" t="str">
            <v>UNIT</v>
          </cell>
          <cell r="D820">
            <v>3833600</v>
          </cell>
        </row>
        <row r="821">
          <cell r="A821">
            <v>820</v>
          </cell>
          <cell r="B821" t="str">
            <v>PANASONIC  4K Ultra HD -Camcorder[HC­VX980] ­ Black</v>
          </cell>
          <cell r="C821" t="str">
            <v>UNIT</v>
          </cell>
          <cell r="D821">
            <v>14805200</v>
          </cell>
        </row>
        <row r="822">
          <cell r="A822">
            <v>821</v>
          </cell>
          <cell r="B822" t="str">
            <v>PANASONIC  4K Ultra HD Camcorder[HC­WXF990] ­ Black,- Optical Sensor Size and Type Main Camera : 1/2.3­inch BSI MOS SensorSub Camera : 1/4­inch MOS Sensor</v>
          </cell>
          <cell r="C822" t="str">
            <v>UNIT</v>
          </cell>
          <cell r="D822">
            <v>19400900</v>
          </cell>
        </row>
        <row r="823">
          <cell r="A823">
            <v>822</v>
          </cell>
          <cell r="B823" t="str">
            <v>PANASONIC  Camcorder HC­W570GC White,- Optical Sensor Size and Type 1x 2.51 Megapixel 1/5.8 MOS Sensor</v>
          </cell>
          <cell r="C823" t="str">
            <v>UNIT</v>
          </cell>
          <cell r="D823">
            <v>6796500</v>
          </cell>
        </row>
        <row r="824">
          <cell r="A824">
            <v>823</v>
          </cell>
          <cell r="B824" t="str">
            <v>PANASONIC  Camcorder HDC­MDH2 ­Black,- Optical Zoom 21xDigital Zoom 60 x / 1500 Filter Size Diameter 49mmFocal Length 2.82 ­ 59.2 mm</v>
          </cell>
          <cell r="C824" t="str">
            <v>UNIT</v>
          </cell>
          <cell r="D824">
            <v>11849500</v>
          </cell>
        </row>
        <row r="825">
          <cell r="A825">
            <v>824</v>
          </cell>
          <cell r="B825" t="str">
            <v>PANASONIC  Camcorder VX980 [HC­VX980GC­K], -Optical Zoom 20xDigital Zoom 60x / 1500x </v>
          </cell>
          <cell r="C825" t="str">
            <v>UNIT</v>
          </cell>
          <cell r="D825">
            <v>16286900</v>
          </cell>
        </row>
        <row r="826">
          <cell r="A826">
            <v>825</v>
          </cell>
          <cell r="B826" t="str">
            <v>PANASONIC  Camcorder X1000 [HC­X1000GC­K], -Optical Zoom 20xDigital Zoom 2x/5x/10xFocal Length 4.08 ― 81.6 mm</v>
          </cell>
          <cell r="C826" t="str">
            <v>UNIT</v>
          </cell>
          <cell r="D826">
            <v>51822700</v>
          </cell>
        </row>
        <row r="827">
          <cell r="A827">
            <v>826</v>
          </cell>
          <cell r="B827" t="str">
            <v>PANASONIC  Full HD Camcorder [HC­V770], -Optical Zoom 20x Optical ZoomDigital Zoom 60x / 1500x </v>
          </cell>
          <cell r="C827" t="str">
            <v>UNIT</v>
          </cell>
          <cell r="D827">
            <v>10186700</v>
          </cell>
        </row>
        <row r="828">
          <cell r="A828">
            <v>827</v>
          </cell>
          <cell r="B828" t="str">
            <v>PANASONIC  HC­X1000, -Optical Zoom 18.47 MegapixelFilter Size 4.08 ­ 81.6 mm</v>
          </cell>
          <cell r="C828" t="str">
            <v>UNIT</v>
          </cell>
          <cell r="D828">
            <v>47270000</v>
          </cell>
        </row>
        <row r="829">
          <cell r="A829">
            <v>828</v>
          </cell>
          <cell r="B829" t="str">
            <v>PANASONIC  HD Camcorder [HC­V380], -Optical Zoom 50xDigital Zoom 150x / 3000x</v>
          </cell>
          <cell r="C829" t="str">
            <v>UNIT</v>
          </cell>
          <cell r="D829">
            <v>4187300</v>
          </cell>
        </row>
        <row r="830">
          <cell r="A830">
            <v>829</v>
          </cell>
          <cell r="B830" t="str">
            <v>SONY Action Cam [HDR­AS50], -Min. Illumination 6 lux (1/30 Shutter Speed)Shutter Speed 1/30 ­ 1/10,000 (30fps)</v>
          </cell>
          <cell r="C830" t="str">
            <v>UNIT</v>
          </cell>
          <cell r="D830">
            <v>4284600</v>
          </cell>
        </row>
        <row r="831">
          <cell r="A831">
            <v>830</v>
          </cell>
          <cell r="B831" t="str">
            <v>SONY  Action Cam AS200VR ­ White, -Dimensions (WHD) 24.2 x 46.5 x 81.5 mm (including supplied battery)</v>
          </cell>
          <cell r="C831" t="str">
            <v>UNIT</v>
          </cell>
          <cell r="D831">
            <v>6551400</v>
          </cell>
        </row>
        <row r="832">
          <cell r="A832">
            <v>831</v>
          </cell>
          <cell r="B832" t="str">
            <v>SONY  Camcorder HD HDR­CX405-</v>
          </cell>
          <cell r="C832" t="str">
            <v>UNIT</v>
          </cell>
          <cell r="D832">
            <v>2830600</v>
          </cell>
        </row>
        <row r="833">
          <cell r="A833">
            <v>832</v>
          </cell>
          <cell r="B833" t="str">
            <v>SONY  Camcorder PXW­X180 ­ Black-</v>
          </cell>
          <cell r="C833" t="str">
            <v>UNIT</v>
          </cell>
          <cell r="D833">
            <v>93953600</v>
          </cell>
        </row>
        <row r="834">
          <cell r="A834">
            <v>833</v>
          </cell>
          <cell r="B834" t="str">
            <v>SONY  Handycam 4K FDR­AX40 ­ Black, -Effective Sensor Resolution 8 Megapixels, Optical Zoom 20x Optical ZoomDigital Zoom 250x Digital Zoom</v>
          </cell>
          <cell r="C834" t="str">
            <v>UNIT</v>
          </cell>
          <cell r="D834">
            <v>18940200</v>
          </cell>
        </row>
        <row r="835">
          <cell r="A835">
            <v>834</v>
          </cell>
          <cell r="B835" t="str">
            <v>SONY  Handycam 4K FDR­AXP55 ­ Black, -Effective Sensor Resolution 8 MegapixelsOptical Zoom 20x Optical ZoomDigital Zoom 250x Digital Zoom</v>
          </cell>
          <cell r="C835" t="str">
            <v>UNIT</v>
          </cell>
          <cell r="D835">
            <v>21168500</v>
          </cell>
        </row>
        <row r="836">
          <cell r="A836">
            <v>835</v>
          </cell>
          <cell r="B836" t="str">
            <v>SONY  PMW­350K, -Effective Sensor Resolution 921,000 PixelsOptical Zoom 16x</v>
          </cell>
          <cell r="C836" t="str">
            <v>UNIT</v>
          </cell>
          <cell r="D836">
            <v>385952100</v>
          </cell>
        </row>
        <row r="837">
          <cell r="A837">
            <v>836</v>
          </cell>
          <cell r="B837" t="str">
            <v>SONY  Professional Camcorder HXR­NX1, -Optical Sensor Size and Type 3­chips 1/2.8" Exmor CMOS SensorEffective Sensor Resolution 2.07 Megapixels</v>
          </cell>
          <cell r="C837" t="str">
            <v>UNIT</v>
          </cell>
          <cell r="D837">
            <v>39844300</v>
          </cell>
        </row>
        <row r="838">
          <cell r="A838">
            <v>837</v>
          </cell>
          <cell r="B838" t="str">
            <v>SONY  Professional Camcorder NXCAM[HXR­NX100], - Optical Sensor Size and Type Single 1" Exmor R CMOS Sensor</v>
          </cell>
          <cell r="C838" t="str">
            <v>UNIT</v>
          </cell>
          <cell r="D838">
            <v>27393800</v>
          </cell>
        </row>
        <row r="839">
          <cell r="A839">
            <v>838</v>
          </cell>
          <cell r="B839" t="str">
            <v>Camcorder Toshiba Full HD Camileo P100-</v>
          </cell>
          <cell r="C839" t="str">
            <v>UNIT</v>
          </cell>
          <cell r="D839">
            <v>1919200</v>
          </cell>
        </row>
        <row r="840">
          <cell r="A840">
            <v>839</v>
          </cell>
          <cell r="B840" t="str">
            <v>Toshiba Camileo X480-</v>
          </cell>
          <cell r="C840" t="str">
            <v>UNIT</v>
          </cell>
          <cell r="D840">
            <v>2941700</v>
          </cell>
        </row>
        <row r="841">
          <cell r="A841">
            <v>840</v>
          </cell>
          <cell r="B841" t="str">
            <v>Panasonic Camcorder HDC-MDH2-</v>
          </cell>
          <cell r="C841" t="str">
            <v>UNIT</v>
          </cell>
          <cell r="D841">
            <v>13291000</v>
          </cell>
        </row>
        <row r="842">
          <cell r="A842">
            <v>841</v>
          </cell>
          <cell r="B842" t="str">
            <v>Panasonic AVCCAM AG-HMC82EN- Camera Only</v>
          </cell>
          <cell r="C842" t="str">
            <v>UNIT</v>
          </cell>
          <cell r="D842">
            <v>26403000</v>
          </cell>
        </row>
        <row r="843">
          <cell r="A843">
            <v>842</v>
          </cell>
          <cell r="B843" t="str">
            <v>Sony HXR-NX5P-</v>
          </cell>
          <cell r="C843" t="str">
            <v>UNIT</v>
          </cell>
          <cell r="D843">
            <v>91843900</v>
          </cell>
        </row>
        <row r="844">
          <cell r="A844">
            <v>843</v>
          </cell>
          <cell r="B844" t="str">
            <v>Kain Keki Kualitas Atas</v>
          </cell>
          <cell r="C844" t="str">
            <v>Meter</v>
          </cell>
          <cell r="D844">
            <v>226500</v>
          </cell>
        </row>
        <row r="845">
          <cell r="A845">
            <v>844</v>
          </cell>
          <cell r="B845" t="str">
            <v>Kain Keki Kualitas Sedang</v>
          </cell>
          <cell r="C845" t="str">
            <v>Meter</v>
          </cell>
          <cell r="D845">
            <v>93600</v>
          </cell>
        </row>
        <row r="846">
          <cell r="A846">
            <v>845</v>
          </cell>
          <cell r="B846" t="str">
            <v>Kain Keki Kualitas Bawah</v>
          </cell>
          <cell r="C846" t="str">
            <v>Meter</v>
          </cell>
          <cell r="D846">
            <v>54400</v>
          </cell>
        </row>
        <row r="847">
          <cell r="A847">
            <v>846</v>
          </cell>
          <cell r="B847" t="str">
            <v>Kain Hansip Kualitas Atas</v>
          </cell>
          <cell r="C847" t="str">
            <v>Meter</v>
          </cell>
          <cell r="D847">
            <v>226500</v>
          </cell>
        </row>
        <row r="848">
          <cell r="A848">
            <v>847</v>
          </cell>
          <cell r="B848" t="str">
            <v>Kain Hansip Kualitas Sedang</v>
          </cell>
          <cell r="C848" t="str">
            <v>Meter</v>
          </cell>
          <cell r="D848">
            <v>93600</v>
          </cell>
        </row>
        <row r="849">
          <cell r="A849">
            <v>848</v>
          </cell>
          <cell r="B849" t="str">
            <v>Kain Hansip Kualitas Bawah</v>
          </cell>
          <cell r="C849" t="str">
            <v>Meter</v>
          </cell>
          <cell r="D849">
            <v>54400</v>
          </cell>
        </row>
        <row r="850">
          <cell r="A850">
            <v>849</v>
          </cell>
          <cell r="B850" t="str">
            <v>Kain Endek Sutra Asli</v>
          </cell>
          <cell r="C850" t="str">
            <v>Potong</v>
          </cell>
          <cell r="D850">
            <v>1646700</v>
          </cell>
        </row>
        <row r="851">
          <cell r="A851">
            <v>850</v>
          </cell>
          <cell r="B851" t="str">
            <v>Kain Endek 50% Sutra</v>
          </cell>
          <cell r="C851" t="str">
            <v>Potong</v>
          </cell>
          <cell r="D851">
            <v>1092600</v>
          </cell>
        </row>
        <row r="852">
          <cell r="A852">
            <v>851</v>
          </cell>
          <cell r="B852" t="str">
            <v>Kain Endek Motif Khusus</v>
          </cell>
          <cell r="C852" t="str">
            <v>Potong</v>
          </cell>
          <cell r="D852">
            <v>828400</v>
          </cell>
        </row>
        <row r="853">
          <cell r="A853">
            <v>852</v>
          </cell>
          <cell r="B853" t="str">
            <v>Kain Endek 100% Cotton</v>
          </cell>
          <cell r="C853" t="str">
            <v>Potong</v>
          </cell>
          <cell r="D853">
            <v>635300</v>
          </cell>
        </row>
        <row r="854">
          <cell r="A854">
            <v>853</v>
          </cell>
          <cell r="B854" t="str">
            <v>Kain Endek CSM</v>
          </cell>
          <cell r="C854" t="str">
            <v>Potong</v>
          </cell>
          <cell r="D854">
            <v>241600</v>
          </cell>
        </row>
        <row r="855">
          <cell r="A855">
            <v>854</v>
          </cell>
          <cell r="B855" t="str">
            <v>Kain Endek CSM/gm</v>
          </cell>
          <cell r="C855" t="str">
            <v>Potong</v>
          </cell>
          <cell r="D855">
            <v>808000</v>
          </cell>
        </row>
        <row r="856">
          <cell r="A856">
            <v>855</v>
          </cell>
          <cell r="B856" t="str">
            <v>Kain Endek Biasa</v>
          </cell>
          <cell r="C856" t="str">
            <v>Potong</v>
          </cell>
          <cell r="D856">
            <v>211400</v>
          </cell>
        </row>
        <row r="857">
          <cell r="A857">
            <v>856</v>
          </cell>
          <cell r="B857" t="str">
            <v>Kain Wool Kualitas Atas</v>
          </cell>
          <cell r="C857" t="str">
            <v>Meter</v>
          </cell>
          <cell r="D857">
            <v>271800</v>
          </cell>
        </row>
        <row r="858">
          <cell r="A858">
            <v>857</v>
          </cell>
          <cell r="B858" t="str">
            <v>Kain Wool Kualitas Sedang</v>
          </cell>
          <cell r="C858" t="str">
            <v>Meter</v>
          </cell>
          <cell r="D858">
            <v>211400</v>
          </cell>
        </row>
        <row r="859">
          <cell r="A859">
            <v>858</v>
          </cell>
          <cell r="B859" t="str">
            <v>Kain Wool Kualitas Bawah</v>
          </cell>
          <cell r="C859" t="str">
            <v>Meter</v>
          </cell>
          <cell r="D859">
            <v>163100</v>
          </cell>
        </row>
        <row r="860">
          <cell r="A860">
            <v>859</v>
          </cell>
          <cell r="B860" t="str">
            <v>Kain Korpri</v>
          </cell>
          <cell r="C860" t="str">
            <v>Meter</v>
          </cell>
          <cell r="D860">
            <v>78500</v>
          </cell>
        </row>
        <row r="861">
          <cell r="A861">
            <v>860</v>
          </cell>
          <cell r="B861" t="str">
            <v>Lencana Korpri</v>
          </cell>
          <cell r="C861" t="str">
            <v>Buah</v>
          </cell>
          <cell r="D861">
            <v>68000</v>
          </cell>
        </row>
        <row r="862">
          <cell r="A862">
            <v>861</v>
          </cell>
          <cell r="B862" t="str">
            <v>Topi Korpri Bordir-Laken</v>
          </cell>
          <cell r="C862" t="str">
            <v>Buah</v>
          </cell>
          <cell r="D862">
            <v>72200</v>
          </cell>
        </row>
        <row r="863">
          <cell r="A863">
            <v>862</v>
          </cell>
          <cell r="B863" t="str">
            <v>Topi Korpri Sablon Bludru</v>
          </cell>
          <cell r="C863" t="str">
            <v>Buah</v>
          </cell>
          <cell r="D863">
            <v>67600</v>
          </cell>
        </row>
        <row r="864">
          <cell r="A864">
            <v>863</v>
          </cell>
          <cell r="B864" t="str">
            <v>Topi Korpri Wool</v>
          </cell>
          <cell r="C864" t="str">
            <v>Buah</v>
          </cell>
          <cell r="D864">
            <v>58600</v>
          </cell>
        </row>
        <row r="865">
          <cell r="A865">
            <v>864</v>
          </cell>
          <cell r="B865" t="str">
            <v>Topi Korpri Biasa</v>
          </cell>
          <cell r="C865" t="str">
            <v>Buah</v>
          </cell>
          <cell r="D865">
            <v>29500</v>
          </cell>
        </row>
        <row r="866">
          <cell r="A866">
            <v>865</v>
          </cell>
          <cell r="B866" t="str">
            <v>Ikat Pinggang Korpri Halus</v>
          </cell>
          <cell r="C866" t="str">
            <v>Buah</v>
          </cell>
          <cell r="D866">
            <v>71200</v>
          </cell>
        </row>
        <row r="867">
          <cell r="A867">
            <v>866</v>
          </cell>
          <cell r="B867" t="str">
            <v>Ikat Pinggang Korpri Biasa</v>
          </cell>
          <cell r="C867" t="str">
            <v>Buah</v>
          </cell>
          <cell r="D867">
            <v>32000</v>
          </cell>
        </row>
        <row r="868">
          <cell r="A868">
            <v>867</v>
          </cell>
          <cell r="B868" t="str">
            <v>Topi Keki Halus</v>
          </cell>
          <cell r="C868" t="str">
            <v>Buah</v>
          </cell>
          <cell r="D868">
            <v>37500</v>
          </cell>
        </row>
        <row r="869">
          <cell r="A869">
            <v>868</v>
          </cell>
          <cell r="B869" t="str">
            <v>Topi Keki Biasa</v>
          </cell>
          <cell r="C869" t="str">
            <v>Buah</v>
          </cell>
          <cell r="D869">
            <v>49200</v>
          </cell>
        </row>
        <row r="870">
          <cell r="A870">
            <v>869</v>
          </cell>
          <cell r="B870" t="str">
            <v>Atribut Tanda Kepangkatan</v>
          </cell>
          <cell r="C870" t="str">
            <v>Buah</v>
          </cell>
          <cell r="D870">
            <v>126600</v>
          </cell>
        </row>
        <row r="871">
          <cell r="A871">
            <v>870</v>
          </cell>
          <cell r="B871" t="str">
            <v>Atribut Tanda Kemahiran</v>
          </cell>
          <cell r="C871" t="str">
            <v>Buah</v>
          </cell>
          <cell r="D871">
            <v>63400</v>
          </cell>
        </row>
        <row r="872">
          <cell r="A872">
            <v>871</v>
          </cell>
          <cell r="B872" t="str">
            <v>Topi Hansip Halus</v>
          </cell>
          <cell r="C872" t="str">
            <v>Buah</v>
          </cell>
          <cell r="D872">
            <v>61100</v>
          </cell>
        </row>
        <row r="873">
          <cell r="A873">
            <v>872</v>
          </cell>
          <cell r="B873" t="str">
            <v>Topi Hansip Biasa</v>
          </cell>
          <cell r="C873" t="str">
            <v>Buah</v>
          </cell>
          <cell r="D873">
            <v>29000</v>
          </cell>
        </row>
        <row r="874">
          <cell r="A874">
            <v>873</v>
          </cell>
          <cell r="B874" t="str">
            <v>Ikat Pinggang Hansip Halus</v>
          </cell>
          <cell r="C874" t="str">
            <v>Buah</v>
          </cell>
          <cell r="D874">
            <v>71200</v>
          </cell>
        </row>
        <row r="875">
          <cell r="A875">
            <v>874</v>
          </cell>
          <cell r="B875" t="str">
            <v>Ikat Pinggang Hansip Biasa</v>
          </cell>
          <cell r="C875" t="str">
            <v>Buah</v>
          </cell>
          <cell r="D875">
            <v>35600</v>
          </cell>
        </row>
        <row r="876">
          <cell r="A876">
            <v>875</v>
          </cell>
          <cell r="B876" t="str">
            <v>Ikat Pinggang Kulit Asli</v>
          </cell>
          <cell r="C876" t="str">
            <v>Buah</v>
          </cell>
          <cell r="D876">
            <v>279400</v>
          </cell>
        </row>
        <row r="877">
          <cell r="A877">
            <v>876</v>
          </cell>
          <cell r="B877" t="str">
            <v>Ikat Pinggang Kulit Biasa</v>
          </cell>
          <cell r="C877" t="str">
            <v>Buah</v>
          </cell>
          <cell r="D877">
            <v>137200</v>
          </cell>
        </row>
        <row r="878">
          <cell r="A878">
            <v>877</v>
          </cell>
          <cell r="B878" t="str">
            <v>Papan Nama Halus</v>
          </cell>
          <cell r="C878" t="str">
            <v>Buah</v>
          </cell>
          <cell r="D878">
            <v>42600</v>
          </cell>
        </row>
        <row r="879">
          <cell r="A879">
            <v>878</v>
          </cell>
          <cell r="B879" t="str">
            <v>Papan Nama Biasa</v>
          </cell>
          <cell r="C879" t="str">
            <v>Buah</v>
          </cell>
          <cell r="D879">
            <v>28000</v>
          </cell>
        </row>
        <row r="880">
          <cell r="A880">
            <v>879</v>
          </cell>
          <cell r="B880" t="str">
            <v>Celana Olahraga Diadora</v>
          </cell>
          <cell r="C880" t="str">
            <v>Buah</v>
          </cell>
          <cell r="D880">
            <v>82800</v>
          </cell>
        </row>
        <row r="881">
          <cell r="A881">
            <v>880</v>
          </cell>
          <cell r="B881" t="str">
            <v>Celana Olahraga Lotto</v>
          </cell>
          <cell r="C881" t="str">
            <v>Buah</v>
          </cell>
          <cell r="D881">
            <v>93500</v>
          </cell>
        </row>
        <row r="882">
          <cell r="A882">
            <v>881</v>
          </cell>
          <cell r="B882" t="str">
            <v>Baju Olahraga Katun Tebal</v>
          </cell>
          <cell r="C882" t="str">
            <v>Buah</v>
          </cell>
          <cell r="D882">
            <v>112900</v>
          </cell>
        </row>
        <row r="883">
          <cell r="A883">
            <v>882</v>
          </cell>
          <cell r="B883" t="str">
            <v>Baju Olahraga Lakos Katun</v>
          </cell>
          <cell r="C883" t="str">
            <v>Buah</v>
          </cell>
          <cell r="D883">
            <v>114800</v>
          </cell>
        </row>
        <row r="884">
          <cell r="A884">
            <v>883</v>
          </cell>
          <cell r="B884" t="str">
            <v>Baju Olahraga Katun Tipis</v>
          </cell>
          <cell r="C884" t="str">
            <v>Buah</v>
          </cell>
          <cell r="D884">
            <v>100600</v>
          </cell>
        </row>
        <row r="885">
          <cell r="A885">
            <v>884</v>
          </cell>
          <cell r="B885" t="str">
            <v>Baju Olahraga TC</v>
          </cell>
          <cell r="C885" t="str">
            <v>Buah</v>
          </cell>
          <cell r="D885">
            <v>66100</v>
          </cell>
        </row>
        <row r="886">
          <cell r="A886">
            <v>885</v>
          </cell>
          <cell r="B886" t="str">
            <v>Baju Olahraga Lakos TC</v>
          </cell>
          <cell r="C886" t="str">
            <v>Buah</v>
          </cell>
          <cell r="D886">
            <v>86400</v>
          </cell>
        </row>
        <row r="887">
          <cell r="A887">
            <v>886</v>
          </cell>
          <cell r="B887" t="str">
            <v xml:space="preserve">Patung Singa Ambara Raja </v>
          </cell>
          <cell r="C887" t="str">
            <v>Buah</v>
          </cell>
          <cell r="D887">
            <v>658700</v>
          </cell>
        </row>
        <row r="888">
          <cell r="A888">
            <v>887</v>
          </cell>
          <cell r="B888" t="str">
            <v>Baju Kaos Berkerah Kuaitas I</v>
          </cell>
          <cell r="C888" t="str">
            <v>Buah</v>
          </cell>
          <cell r="D888">
            <v>131800</v>
          </cell>
        </row>
        <row r="889">
          <cell r="A889">
            <v>888</v>
          </cell>
          <cell r="B889" t="str">
            <v>Baju Kaos Polo Katun Katun, Kualitas Super</v>
          </cell>
          <cell r="C889" t="str">
            <v>Buah</v>
          </cell>
          <cell r="D889">
            <v>176500</v>
          </cell>
        </row>
        <row r="890">
          <cell r="A890">
            <v>889</v>
          </cell>
          <cell r="B890" t="str">
            <v>Topi Lapangan Kualitas Super</v>
          </cell>
          <cell r="C890" t="str">
            <v>Buah</v>
          </cell>
          <cell r="D890">
            <v>91900</v>
          </cell>
        </row>
        <row r="891">
          <cell r="A891">
            <v>890</v>
          </cell>
          <cell r="B891" t="str">
            <v>Topi Lapangan Kualitas Biasa</v>
          </cell>
          <cell r="C891" t="str">
            <v>Buah</v>
          </cell>
          <cell r="D891">
            <v>75100</v>
          </cell>
        </row>
        <row r="892">
          <cell r="A892">
            <v>891</v>
          </cell>
          <cell r="B892" t="str">
            <v xml:space="preserve">Tas Kerja </v>
          </cell>
          <cell r="C892" t="str">
            <v>Buah</v>
          </cell>
          <cell r="D892">
            <v>250600</v>
          </cell>
        </row>
        <row r="893">
          <cell r="A893">
            <v>892</v>
          </cell>
          <cell r="B893" t="str">
            <v>Pakaian Kerja Lapangan Stel, Bahan Katun</v>
          </cell>
          <cell r="C893" t="str">
            <v>Stel</v>
          </cell>
          <cell r="D893">
            <v>632500</v>
          </cell>
        </row>
        <row r="894">
          <cell r="A894">
            <v>893</v>
          </cell>
          <cell r="B894" t="str">
            <v>Pakaian (PSR ) Stel, Bahan Katun</v>
          </cell>
          <cell r="C894" t="str">
            <v>Stel</v>
          </cell>
          <cell r="D894">
            <v>822300</v>
          </cell>
        </row>
        <row r="895">
          <cell r="A895">
            <v>894</v>
          </cell>
          <cell r="B895" t="str">
            <v>Leogaren Type 815</v>
          </cell>
          <cell r="C895" t="str">
            <v>Pasang</v>
          </cell>
          <cell r="D895">
            <v>965600</v>
          </cell>
        </row>
        <row r="896">
          <cell r="A896">
            <v>895</v>
          </cell>
          <cell r="B896" t="str">
            <v>Bryant Type 7706</v>
          </cell>
          <cell r="C896" t="str">
            <v>Pasang</v>
          </cell>
          <cell r="D896">
            <v>635300</v>
          </cell>
        </row>
        <row r="897">
          <cell r="A897">
            <v>896</v>
          </cell>
          <cell r="B897" t="str">
            <v>Leonardo Type DO 5922</v>
          </cell>
          <cell r="C897" t="str">
            <v>Pasang</v>
          </cell>
          <cell r="D897">
            <v>1148600</v>
          </cell>
        </row>
        <row r="898">
          <cell r="A898">
            <v>897</v>
          </cell>
          <cell r="B898" t="str">
            <v>Sepatu Jogging Pricces</v>
          </cell>
          <cell r="C898" t="str">
            <v>Pasang</v>
          </cell>
          <cell r="D898">
            <v>342100</v>
          </cell>
        </row>
        <row r="899">
          <cell r="A899">
            <v>898</v>
          </cell>
          <cell r="B899" t="str">
            <v>Sepatu Jogging Eagle</v>
          </cell>
          <cell r="C899" t="str">
            <v>Pasang</v>
          </cell>
          <cell r="D899">
            <v>303900</v>
          </cell>
        </row>
        <row r="900">
          <cell r="A900">
            <v>899</v>
          </cell>
          <cell r="B900" t="str">
            <v>Sepatu Tennis Pricces</v>
          </cell>
          <cell r="C900" t="str">
            <v>Pasang</v>
          </cell>
          <cell r="D900">
            <v>400500</v>
          </cell>
        </row>
        <row r="901">
          <cell r="A901">
            <v>900</v>
          </cell>
          <cell r="B901" t="str">
            <v>Sepatu Tennis Eagle</v>
          </cell>
          <cell r="C901" t="str">
            <v>Pasang</v>
          </cell>
          <cell r="D901">
            <v>269300</v>
          </cell>
        </row>
        <row r="902">
          <cell r="A902">
            <v>901</v>
          </cell>
          <cell r="B902" t="str">
            <v>Sepatu Soccer (Sepak Bola) Speak</v>
          </cell>
          <cell r="C902" t="str">
            <v>Pasang</v>
          </cell>
          <cell r="D902">
            <v>381100</v>
          </cell>
        </row>
        <row r="903">
          <cell r="A903">
            <v>902</v>
          </cell>
          <cell r="B903" t="str">
            <v>Sepatu Soccer (Sepak Bola) Pricces</v>
          </cell>
          <cell r="C903" t="str">
            <v>Pasang</v>
          </cell>
          <cell r="D903">
            <v>345600</v>
          </cell>
        </row>
        <row r="904">
          <cell r="A904">
            <v>903</v>
          </cell>
          <cell r="B904" t="str">
            <v>Sepatu Fashion Jogging Pricces</v>
          </cell>
          <cell r="C904" t="str">
            <v>Pasang</v>
          </cell>
          <cell r="D904">
            <v>304900</v>
          </cell>
        </row>
        <row r="905">
          <cell r="A905">
            <v>904</v>
          </cell>
          <cell r="B905" t="str">
            <v>Sepatu Fashion Jogging Eagle</v>
          </cell>
          <cell r="C905" t="str">
            <v>Pasang</v>
          </cell>
          <cell r="D905">
            <v>287300</v>
          </cell>
        </row>
        <row r="906">
          <cell r="A906">
            <v>905</v>
          </cell>
          <cell r="B906" t="str">
            <v>Sepatu Running Eagle</v>
          </cell>
          <cell r="C906" t="str">
            <v>Pasang</v>
          </cell>
          <cell r="D906">
            <v>315100</v>
          </cell>
        </row>
        <row r="907">
          <cell r="A907">
            <v>906</v>
          </cell>
          <cell r="B907" t="str">
            <v>Sepatu Jogger Casual Jun Joker</v>
          </cell>
          <cell r="C907" t="str">
            <v>Pasang</v>
          </cell>
          <cell r="D907">
            <v>730700</v>
          </cell>
        </row>
        <row r="908">
          <cell r="A908">
            <v>907</v>
          </cell>
          <cell r="B908" t="str">
            <v>Sepatu Jogger Casual Pakalolo</v>
          </cell>
          <cell r="C908" t="str">
            <v>Pasang</v>
          </cell>
          <cell r="D908">
            <v>687100</v>
          </cell>
        </row>
        <row r="909">
          <cell r="A909">
            <v>908</v>
          </cell>
          <cell r="B909" t="str">
            <v>Sepatu Volley/Badminton Eagle</v>
          </cell>
          <cell r="C909" t="str">
            <v>Pasang</v>
          </cell>
          <cell r="D909">
            <v>403500</v>
          </cell>
        </row>
        <row r="910">
          <cell r="A910">
            <v>909</v>
          </cell>
          <cell r="B910" t="str">
            <v>Sepatu Taekwondo Eagle</v>
          </cell>
          <cell r="C910" t="str">
            <v>Pasang</v>
          </cell>
          <cell r="D910">
            <v>273400</v>
          </cell>
        </row>
        <row r="911">
          <cell r="A911">
            <v>910</v>
          </cell>
          <cell r="B911" t="str">
            <v>Sepatu Taekwondo Speak</v>
          </cell>
          <cell r="C911" t="str">
            <v>Pasang</v>
          </cell>
          <cell r="D911">
            <v>300700</v>
          </cell>
        </row>
        <row r="912">
          <cell r="A912">
            <v>911</v>
          </cell>
          <cell r="B912" t="str">
            <v>Kain Putih</v>
          </cell>
          <cell r="C912" t="str">
            <v>Potong</v>
          </cell>
          <cell r="D912">
            <v>11400</v>
          </cell>
        </row>
        <row r="913">
          <cell r="A913">
            <v>912</v>
          </cell>
          <cell r="B913" t="str">
            <v>Kain Kuning</v>
          </cell>
          <cell r="C913" t="str">
            <v>Potong</v>
          </cell>
          <cell r="D913">
            <v>11400</v>
          </cell>
        </row>
        <row r="914">
          <cell r="A914">
            <v>913</v>
          </cell>
          <cell r="B914" t="str">
            <v>Kain Prada</v>
          </cell>
          <cell r="C914" t="str">
            <v>Potong</v>
          </cell>
          <cell r="D914">
            <v>19000</v>
          </cell>
        </row>
        <row r="915">
          <cell r="A915">
            <v>914</v>
          </cell>
          <cell r="B915" t="str">
            <v>Kain Poleng Hitam Putih</v>
          </cell>
          <cell r="C915" t="str">
            <v>Potong</v>
          </cell>
          <cell r="D915">
            <v>109900</v>
          </cell>
        </row>
        <row r="916">
          <cell r="A916">
            <v>915</v>
          </cell>
          <cell r="B916" t="str">
            <v>Belanja Bahan Kelengkapan Upacara</v>
          </cell>
          <cell r="C916" t="str">
            <v>1 Paket</v>
          </cell>
          <cell r="D916">
            <v>8269200</v>
          </cell>
        </row>
        <row r="917">
          <cell r="A917">
            <v>916</v>
          </cell>
          <cell r="B917" t="str">
            <v>Wastre dan Tedung</v>
          </cell>
          <cell r="C917" t="str">
            <v>1 paket</v>
          </cell>
          <cell r="D917">
            <v>7574900</v>
          </cell>
        </row>
        <row r="918">
          <cell r="A918">
            <v>917</v>
          </cell>
          <cell r="B918" t="str">
            <v>Kain Baju Kualitas Atas</v>
          </cell>
          <cell r="C918" t="str">
            <v>Potong</v>
          </cell>
          <cell r="D918">
            <v>329400</v>
          </cell>
        </row>
        <row r="919">
          <cell r="A919">
            <v>918</v>
          </cell>
          <cell r="B919" t="str">
            <v>Kain Baju Kualitas Sedang</v>
          </cell>
          <cell r="C919" t="str">
            <v>Potong</v>
          </cell>
          <cell r="D919">
            <v>301900</v>
          </cell>
        </row>
        <row r="920">
          <cell r="A920">
            <v>919</v>
          </cell>
          <cell r="B920" t="str">
            <v>Kain Baju Kualitas Bawah</v>
          </cell>
          <cell r="C920" t="str">
            <v>Potong</v>
          </cell>
          <cell r="D920">
            <v>164700</v>
          </cell>
        </row>
        <row r="921">
          <cell r="A921">
            <v>920</v>
          </cell>
          <cell r="B921" t="str">
            <v>Saput Kualitas Atas</v>
          </cell>
          <cell r="C921" t="str">
            <v>Potong</v>
          </cell>
          <cell r="D921">
            <v>192200</v>
          </cell>
        </row>
        <row r="922">
          <cell r="A922">
            <v>921</v>
          </cell>
          <cell r="B922" t="str">
            <v>Saput Kualitas Sedang</v>
          </cell>
          <cell r="C922" t="str">
            <v>Potong</v>
          </cell>
          <cell r="D922">
            <v>181200</v>
          </cell>
        </row>
        <row r="923">
          <cell r="A923">
            <v>922</v>
          </cell>
          <cell r="B923" t="str">
            <v>Saput Kualitas Bawah</v>
          </cell>
          <cell r="C923" t="str">
            <v>Potong</v>
          </cell>
          <cell r="D923">
            <v>164700</v>
          </cell>
        </row>
        <row r="924">
          <cell r="A924">
            <v>923</v>
          </cell>
          <cell r="B924" t="str">
            <v>Destar/ Udeng Kualitas Atas</v>
          </cell>
          <cell r="C924" t="str">
            <v>Potong</v>
          </cell>
          <cell r="D924">
            <v>87900</v>
          </cell>
        </row>
        <row r="925">
          <cell r="A925">
            <v>924</v>
          </cell>
          <cell r="B925" t="str">
            <v>Destar/ Udeng Kualitas Sedang</v>
          </cell>
          <cell r="C925" t="str">
            <v>Potong</v>
          </cell>
          <cell r="D925">
            <v>72500</v>
          </cell>
        </row>
        <row r="926">
          <cell r="A926">
            <v>925</v>
          </cell>
          <cell r="B926" t="str">
            <v>Destar/ Udeng Kualitas Bawah</v>
          </cell>
          <cell r="C926" t="str">
            <v>Potong</v>
          </cell>
          <cell r="D926">
            <v>65900</v>
          </cell>
        </row>
        <row r="927">
          <cell r="A927">
            <v>926</v>
          </cell>
          <cell r="B927" t="str">
            <v>Kain Kebaya Kualitas Atas</v>
          </cell>
          <cell r="C927" t="str">
            <v>Potong</v>
          </cell>
          <cell r="D927">
            <v>439200</v>
          </cell>
        </row>
        <row r="928">
          <cell r="A928">
            <v>927</v>
          </cell>
          <cell r="B928" t="str">
            <v>Kain Kebaya Kualitas Sedang</v>
          </cell>
          <cell r="C928" t="str">
            <v>Potong</v>
          </cell>
          <cell r="D928">
            <v>422700</v>
          </cell>
        </row>
        <row r="929">
          <cell r="A929">
            <v>928</v>
          </cell>
          <cell r="B929" t="str">
            <v>Kain Kebaya Kualitas Bawah</v>
          </cell>
          <cell r="C929" t="str">
            <v>Potong</v>
          </cell>
          <cell r="D929">
            <v>384300</v>
          </cell>
        </row>
        <row r="930">
          <cell r="A930">
            <v>929</v>
          </cell>
          <cell r="B930" t="str">
            <v>Kain/Kamben Kualitas Atas</v>
          </cell>
          <cell r="C930" t="str">
            <v>Potong</v>
          </cell>
          <cell r="D930">
            <v>274500</v>
          </cell>
        </row>
        <row r="931">
          <cell r="A931">
            <v>930</v>
          </cell>
          <cell r="B931" t="str">
            <v>Kain/Kamben Kualitas Sedang</v>
          </cell>
          <cell r="C931" t="str">
            <v>Potong</v>
          </cell>
          <cell r="D931">
            <v>241600</v>
          </cell>
        </row>
        <row r="932">
          <cell r="A932">
            <v>931</v>
          </cell>
          <cell r="B932" t="str">
            <v>Kain/Kamben Kualitas Bawah</v>
          </cell>
          <cell r="C932" t="str">
            <v>Potong</v>
          </cell>
          <cell r="D932">
            <v>219600</v>
          </cell>
        </row>
        <row r="933">
          <cell r="A933">
            <v>932</v>
          </cell>
          <cell r="B933" t="str">
            <v>Selendang Kualitas Atas</v>
          </cell>
          <cell r="C933" t="str">
            <v>Potong</v>
          </cell>
          <cell r="D933">
            <v>65900</v>
          </cell>
        </row>
        <row r="934">
          <cell r="A934">
            <v>933</v>
          </cell>
          <cell r="B934" t="str">
            <v>Selendang Kualitas Sedang</v>
          </cell>
          <cell r="C934" t="str">
            <v>Potong</v>
          </cell>
          <cell r="D934">
            <v>60400</v>
          </cell>
        </row>
        <row r="935">
          <cell r="A935">
            <v>934</v>
          </cell>
          <cell r="B935" t="str">
            <v>Selendang Kualitas Bawah</v>
          </cell>
          <cell r="C935" t="str">
            <v>Potong</v>
          </cell>
          <cell r="D935">
            <v>54900</v>
          </cell>
        </row>
        <row r="936">
          <cell r="A936">
            <v>935</v>
          </cell>
          <cell r="B936" t="str">
            <v>Kain Batik Atas</v>
          </cell>
          <cell r="C936" t="str">
            <v>Potong</v>
          </cell>
          <cell r="D936">
            <v>494100</v>
          </cell>
        </row>
        <row r="937">
          <cell r="A937">
            <v>936</v>
          </cell>
          <cell r="B937" t="str">
            <v>Kain Batik Sedang</v>
          </cell>
          <cell r="C937" t="str">
            <v>Potong</v>
          </cell>
          <cell r="D937">
            <v>444700</v>
          </cell>
        </row>
        <row r="938">
          <cell r="A938">
            <v>937</v>
          </cell>
          <cell r="B938" t="str">
            <v>Kain Batik Bawah</v>
          </cell>
          <cell r="C938" t="str">
            <v>Potong</v>
          </cell>
          <cell r="D938">
            <v>400200</v>
          </cell>
        </row>
        <row r="939">
          <cell r="A939">
            <v>938</v>
          </cell>
          <cell r="B939" t="str">
            <v>Baju Kaos Tangan Pendek</v>
          </cell>
          <cell r="C939" t="str">
            <v>Buah</v>
          </cell>
          <cell r="D939">
            <v>189400</v>
          </cell>
        </row>
        <row r="940">
          <cell r="A940">
            <v>939</v>
          </cell>
          <cell r="B940" t="str">
            <v>Baju Kaos Tangan Panjang</v>
          </cell>
          <cell r="C940" t="str">
            <v>Buah</v>
          </cell>
          <cell r="D940">
            <v>189400</v>
          </cell>
        </row>
        <row r="941">
          <cell r="A941">
            <v>940</v>
          </cell>
          <cell r="B941" t="str">
            <v>Pakaian Karang Taruna</v>
          </cell>
          <cell r="C941" t="str">
            <v>Buah</v>
          </cell>
          <cell r="D941">
            <v>315700</v>
          </cell>
        </row>
        <row r="942">
          <cell r="A942">
            <v>941</v>
          </cell>
          <cell r="B942" t="str">
            <v>Bola  Volly Mikasa Mg Mv 2200Gold</v>
          </cell>
          <cell r="C942" t="str">
            <v>Buah</v>
          </cell>
          <cell r="D942">
            <v>493000</v>
          </cell>
        </row>
        <row r="943">
          <cell r="A943">
            <v>942</v>
          </cell>
          <cell r="B943" t="str">
            <v>Bola  Volly Super Gold</v>
          </cell>
          <cell r="C943" t="str">
            <v>Buah</v>
          </cell>
          <cell r="D943">
            <v>530000</v>
          </cell>
        </row>
        <row r="944">
          <cell r="A944">
            <v>943</v>
          </cell>
          <cell r="B944" t="str">
            <v>Bola  Volly Biasa</v>
          </cell>
          <cell r="C944" t="str">
            <v>Buah</v>
          </cell>
          <cell r="D944">
            <v>368500</v>
          </cell>
        </row>
        <row r="945">
          <cell r="A945">
            <v>944</v>
          </cell>
          <cell r="B945" t="str">
            <v xml:space="preserve">Net Volly </v>
          </cell>
          <cell r="C945" t="str">
            <v>Buah</v>
          </cell>
          <cell r="D945">
            <v>349100</v>
          </cell>
        </row>
        <row r="946">
          <cell r="A946">
            <v>945</v>
          </cell>
          <cell r="B946" t="str">
            <v xml:space="preserve">Bola Kaki </v>
          </cell>
          <cell r="C946" t="str">
            <v>Buah</v>
          </cell>
          <cell r="D946">
            <v>76000</v>
          </cell>
        </row>
        <row r="947">
          <cell r="A947">
            <v>946</v>
          </cell>
          <cell r="B947" t="str">
            <v xml:space="preserve">Jaring Gawang futsal </v>
          </cell>
          <cell r="C947" t="str">
            <v>Buah</v>
          </cell>
          <cell r="D947">
            <v>1023900</v>
          </cell>
        </row>
        <row r="948">
          <cell r="A948">
            <v>947</v>
          </cell>
          <cell r="B948" t="str">
            <v xml:space="preserve">Jaring Gawang Sepak Bola </v>
          </cell>
          <cell r="C948" t="str">
            <v>Buah</v>
          </cell>
          <cell r="D948">
            <v>654400</v>
          </cell>
        </row>
        <row r="949">
          <cell r="A949">
            <v>948</v>
          </cell>
          <cell r="B949" t="str">
            <v xml:space="preserve">Sepatu Sepak Bola  </v>
          </cell>
          <cell r="C949" t="str">
            <v>Pasang</v>
          </cell>
          <cell r="D949">
            <v>479700</v>
          </cell>
        </row>
        <row r="950">
          <cell r="A950">
            <v>949</v>
          </cell>
          <cell r="B950" t="str">
            <v xml:space="preserve">Skin Sepak Bola </v>
          </cell>
          <cell r="C950" t="str">
            <v>Separo</v>
          </cell>
          <cell r="D950">
            <v>132900</v>
          </cell>
        </row>
        <row r="951">
          <cell r="A951">
            <v>950</v>
          </cell>
          <cell r="B951" t="str">
            <v xml:space="preserve">Bola Basket  </v>
          </cell>
          <cell r="C951" t="str">
            <v>Buah</v>
          </cell>
          <cell r="D951">
            <v>990000</v>
          </cell>
        </row>
        <row r="952">
          <cell r="A952">
            <v>951</v>
          </cell>
          <cell r="B952" t="str">
            <v xml:space="preserve">Sepatu Basket </v>
          </cell>
          <cell r="C952" t="str">
            <v>Buah</v>
          </cell>
          <cell r="D952">
            <v>977300</v>
          </cell>
        </row>
        <row r="953">
          <cell r="A953">
            <v>952</v>
          </cell>
          <cell r="B953" t="str">
            <v xml:space="preserve">Bat Pingpong </v>
          </cell>
          <cell r="C953" t="str">
            <v>Buah</v>
          </cell>
          <cell r="D953">
            <v>501600</v>
          </cell>
        </row>
        <row r="954">
          <cell r="A954">
            <v>953</v>
          </cell>
          <cell r="B954" t="str">
            <v xml:space="preserve">Bola Pingpong isi 3 3 Star </v>
          </cell>
          <cell r="C954" t="str">
            <v>Slop</v>
          </cell>
          <cell r="D954">
            <v>554800</v>
          </cell>
        </row>
        <row r="955">
          <cell r="A955">
            <v>954</v>
          </cell>
          <cell r="B955" t="str">
            <v xml:space="preserve">Bola Tenis Meja isi 3 3 Star </v>
          </cell>
          <cell r="C955" t="str">
            <v>Slop</v>
          </cell>
          <cell r="D955">
            <v>357300</v>
          </cell>
        </row>
        <row r="956">
          <cell r="A956">
            <v>955</v>
          </cell>
          <cell r="B956" t="str">
            <v>Meja Pingpong  Press Board-partikel</v>
          </cell>
          <cell r="C956" t="str">
            <v>Buah</v>
          </cell>
          <cell r="D956">
            <v>13745500</v>
          </cell>
        </row>
        <row r="957">
          <cell r="A957">
            <v>956</v>
          </cell>
          <cell r="B957" t="str">
            <v>Net Pingpong Biasa</v>
          </cell>
          <cell r="C957" t="str">
            <v>Buah</v>
          </cell>
          <cell r="D957">
            <v>237500</v>
          </cell>
        </row>
        <row r="958">
          <cell r="A958">
            <v>957</v>
          </cell>
          <cell r="B958" t="str">
            <v>Net Pingpong Spesial</v>
          </cell>
          <cell r="C958" t="str">
            <v>Buah</v>
          </cell>
          <cell r="D958">
            <v>393000</v>
          </cell>
        </row>
        <row r="959">
          <cell r="A959">
            <v>958</v>
          </cell>
          <cell r="B959" t="str">
            <v>Tiang Pingpong Spesial</v>
          </cell>
          <cell r="C959" t="str">
            <v>Buah</v>
          </cell>
          <cell r="D959">
            <v>368500</v>
          </cell>
        </row>
        <row r="960">
          <cell r="A960">
            <v>959</v>
          </cell>
          <cell r="B960" t="str">
            <v xml:space="preserve">Bola Badminton </v>
          </cell>
          <cell r="C960" t="str">
            <v>Dus</v>
          </cell>
          <cell r="D960">
            <v>86700</v>
          </cell>
        </row>
        <row r="961">
          <cell r="A961">
            <v>960</v>
          </cell>
          <cell r="B961" t="str">
            <v xml:space="preserve">Net Bulutangkis </v>
          </cell>
          <cell r="C961" t="str">
            <v>Buah</v>
          </cell>
          <cell r="D961">
            <v>414400</v>
          </cell>
        </row>
        <row r="962">
          <cell r="A962">
            <v>961</v>
          </cell>
          <cell r="B962" t="str">
            <v xml:space="preserve">Senar Bulutangkis </v>
          </cell>
          <cell r="C962" t="str">
            <v>Buah</v>
          </cell>
          <cell r="D962">
            <v>78600</v>
          </cell>
        </row>
        <row r="963">
          <cell r="A963">
            <v>962</v>
          </cell>
          <cell r="B963" t="str">
            <v xml:space="preserve">Kaos Tim Volly Bahan Nylon/PE </v>
          </cell>
          <cell r="C963" t="str">
            <v>12 Buah</v>
          </cell>
          <cell r="D963">
            <v>1242700</v>
          </cell>
        </row>
        <row r="964">
          <cell r="A964">
            <v>963</v>
          </cell>
          <cell r="B964" t="str">
            <v xml:space="preserve">Kaos Tim Volly Bahan Katun </v>
          </cell>
          <cell r="C964" t="str">
            <v>12 Buah</v>
          </cell>
          <cell r="D964">
            <v>1176000</v>
          </cell>
        </row>
        <row r="965">
          <cell r="A965">
            <v>964</v>
          </cell>
          <cell r="B965" t="str">
            <v>Kaki Satu ( Tinggi I = 85 cm ) 1 Set</v>
          </cell>
          <cell r="C965" t="str">
            <v>3 Buah</v>
          </cell>
          <cell r="D965">
            <v>638700</v>
          </cell>
        </row>
        <row r="966">
          <cell r="A966">
            <v>965</v>
          </cell>
          <cell r="B966" t="str">
            <v>Kaki Satu ( Tinggi I = 80 cm ) 1 Set</v>
          </cell>
          <cell r="C966" t="str">
            <v>3 Buah</v>
          </cell>
          <cell r="D966">
            <v>622300</v>
          </cell>
        </row>
        <row r="967">
          <cell r="A967">
            <v>966</v>
          </cell>
          <cell r="B967" t="str">
            <v>Kaki Satu ( Tinggi I = 35 cm ) 1 Set</v>
          </cell>
          <cell r="C967" t="str">
            <v>3 Buah</v>
          </cell>
          <cell r="D967">
            <v>229000</v>
          </cell>
        </row>
        <row r="968">
          <cell r="A968">
            <v>967</v>
          </cell>
          <cell r="B968" t="str">
            <v>Kaki Satu ( Tinggi I = 50 cm ) 1 Set</v>
          </cell>
          <cell r="C968" t="str">
            <v>3 Buah</v>
          </cell>
          <cell r="D968">
            <v>390300</v>
          </cell>
        </row>
        <row r="969">
          <cell r="A969">
            <v>968</v>
          </cell>
          <cell r="B969" t="str">
            <v>Kaki Satu ( Tinggi I = 45 cm ) 1 Set</v>
          </cell>
          <cell r="C969" t="str">
            <v>3 Buah</v>
          </cell>
          <cell r="D969">
            <v>343500</v>
          </cell>
        </row>
        <row r="970">
          <cell r="A970">
            <v>969</v>
          </cell>
          <cell r="B970" t="str">
            <v>Kaki Dua ( Tinggi I = 85 cm ) 1 Set</v>
          </cell>
          <cell r="C970" t="str">
            <v>3 Buah</v>
          </cell>
          <cell r="D970">
            <v>1144400</v>
          </cell>
        </row>
        <row r="971">
          <cell r="A971">
            <v>970</v>
          </cell>
          <cell r="B971" t="str">
            <v>Kaki Dua mini (Tinggi I=70 cm) 1 Set</v>
          </cell>
          <cell r="C971" t="str">
            <v>3 Buah</v>
          </cell>
          <cell r="D971">
            <v>997100</v>
          </cell>
        </row>
        <row r="972">
          <cell r="A972">
            <v>971</v>
          </cell>
          <cell r="B972" t="str">
            <v>Kaki Empat ( Tinggi I = 90 cm) 1 Set</v>
          </cell>
          <cell r="C972" t="str">
            <v>3 Buah</v>
          </cell>
          <cell r="D972">
            <v>1678800</v>
          </cell>
        </row>
        <row r="973">
          <cell r="A973">
            <v>972</v>
          </cell>
          <cell r="B973" t="str">
            <v>Jam Catur Plastik</v>
          </cell>
          <cell r="C973" t="str">
            <v>Buah</v>
          </cell>
          <cell r="D973">
            <v>658600</v>
          </cell>
        </row>
        <row r="974">
          <cell r="A974">
            <v>973</v>
          </cell>
          <cell r="B974" t="str">
            <v xml:space="preserve">Gawang Futsal </v>
          </cell>
          <cell r="C974" t="str">
            <v>Buah</v>
          </cell>
          <cell r="D974">
            <v>537500</v>
          </cell>
        </row>
        <row r="975">
          <cell r="A975">
            <v>974</v>
          </cell>
          <cell r="B975" t="str">
            <v xml:space="preserve">Bola Futsal Adidas </v>
          </cell>
          <cell r="C975" t="str">
            <v>Buah</v>
          </cell>
          <cell r="D975">
            <v>373700</v>
          </cell>
        </row>
        <row r="976">
          <cell r="A976">
            <v>975</v>
          </cell>
          <cell r="B976" t="str">
            <v xml:space="preserve">Baju Futsal </v>
          </cell>
          <cell r="C976" t="str">
            <v>Buah</v>
          </cell>
          <cell r="D976">
            <v>74200</v>
          </cell>
        </row>
        <row r="977">
          <cell r="A977">
            <v>976</v>
          </cell>
          <cell r="B977" t="str">
            <v xml:space="preserve">Celana Futsal </v>
          </cell>
          <cell r="C977" t="str">
            <v>Buah</v>
          </cell>
          <cell r="D977">
            <v>64200</v>
          </cell>
        </row>
        <row r="978">
          <cell r="A978">
            <v>977</v>
          </cell>
          <cell r="B978" t="str">
            <v xml:space="preserve">Sepatu Futsal </v>
          </cell>
          <cell r="C978" t="str">
            <v>Buah</v>
          </cell>
          <cell r="D978">
            <v>260100</v>
          </cell>
        </row>
        <row r="979">
          <cell r="A979">
            <v>978</v>
          </cell>
          <cell r="B979" t="str">
            <v>Pekerja</v>
          </cell>
          <cell r="C979" t="str">
            <v>OH</v>
          </cell>
          <cell r="D979">
            <v>91900</v>
          </cell>
        </row>
        <row r="980">
          <cell r="A980">
            <v>979</v>
          </cell>
          <cell r="B980" t="str">
            <v>Mandor</v>
          </cell>
          <cell r="C980" t="str">
            <v>OH</v>
          </cell>
          <cell r="D980">
            <v>158000</v>
          </cell>
        </row>
        <row r="981">
          <cell r="A981">
            <v>980</v>
          </cell>
          <cell r="B981" t="str">
            <v>Kepala Tukang Kayu</v>
          </cell>
          <cell r="C981" t="str">
            <v>OH</v>
          </cell>
          <cell r="D981">
            <v>152300</v>
          </cell>
        </row>
        <row r="982">
          <cell r="A982">
            <v>981</v>
          </cell>
          <cell r="B982" t="str">
            <v>Kepala Tukang Batu</v>
          </cell>
          <cell r="C982" t="str">
            <v>OH</v>
          </cell>
          <cell r="D982">
            <v>147900</v>
          </cell>
        </row>
        <row r="983">
          <cell r="A983">
            <v>982</v>
          </cell>
          <cell r="B983" t="str">
            <v>Kepala Tukang Besi</v>
          </cell>
          <cell r="C983" t="str">
            <v>OH</v>
          </cell>
          <cell r="D983">
            <v>143600</v>
          </cell>
        </row>
        <row r="984">
          <cell r="A984">
            <v>983</v>
          </cell>
          <cell r="B984" t="str">
            <v>Kepala Tukang Cat</v>
          </cell>
          <cell r="C984" t="str">
            <v>OH</v>
          </cell>
          <cell r="D984">
            <v>123500</v>
          </cell>
        </row>
        <row r="985">
          <cell r="A985">
            <v>984</v>
          </cell>
          <cell r="B985" t="str">
            <v>Kepala Tukang Style Bali</v>
          </cell>
          <cell r="C985" t="str">
            <v>OH</v>
          </cell>
          <cell r="D985">
            <v>152300</v>
          </cell>
        </row>
        <row r="986">
          <cell r="A986">
            <v>985</v>
          </cell>
          <cell r="B986" t="str">
            <v>Kepala Tukang Pipa</v>
          </cell>
          <cell r="C986" t="str">
            <v>OH</v>
          </cell>
          <cell r="D986">
            <v>132100</v>
          </cell>
        </row>
        <row r="987">
          <cell r="A987">
            <v>986</v>
          </cell>
          <cell r="B987" t="str">
            <v>Kepala Tukang Listrik</v>
          </cell>
          <cell r="C987" t="str">
            <v>OH</v>
          </cell>
          <cell r="D987">
            <v>132100</v>
          </cell>
        </row>
        <row r="988">
          <cell r="A988">
            <v>987</v>
          </cell>
          <cell r="B988" t="str">
            <v>Kepala Tukang Paras</v>
          </cell>
          <cell r="C988" t="str">
            <v>OH</v>
          </cell>
          <cell r="D988">
            <v>146500</v>
          </cell>
        </row>
        <row r="989">
          <cell r="A989">
            <v>988</v>
          </cell>
          <cell r="B989" t="str">
            <v>Tukang Kayu</v>
          </cell>
          <cell r="C989" t="str">
            <v>OH</v>
          </cell>
          <cell r="D989">
            <v>140800</v>
          </cell>
        </row>
        <row r="990">
          <cell r="A990">
            <v>989</v>
          </cell>
          <cell r="B990" t="str">
            <v>Tukang Batu</v>
          </cell>
          <cell r="C990" t="str">
            <v>OH</v>
          </cell>
          <cell r="D990">
            <v>133600</v>
          </cell>
        </row>
        <row r="991">
          <cell r="A991">
            <v>990</v>
          </cell>
          <cell r="B991" t="str">
            <v xml:space="preserve">Tukang Besi </v>
          </cell>
          <cell r="C991" t="str">
            <v>OH</v>
          </cell>
          <cell r="D991">
            <v>120600</v>
          </cell>
        </row>
        <row r="992">
          <cell r="A992">
            <v>991</v>
          </cell>
          <cell r="B992" t="str">
            <v>Tukang Cat</v>
          </cell>
          <cell r="C992" t="str">
            <v>OH</v>
          </cell>
          <cell r="D992">
            <v>112000</v>
          </cell>
        </row>
        <row r="993">
          <cell r="A993">
            <v>992</v>
          </cell>
          <cell r="B993" t="str">
            <v>Tukang Politur</v>
          </cell>
          <cell r="C993" t="str">
            <v>OH</v>
          </cell>
          <cell r="D993">
            <v>117800</v>
          </cell>
        </row>
        <row r="994">
          <cell r="A994">
            <v>993</v>
          </cell>
          <cell r="B994" t="str">
            <v>Tukang Style Bali</v>
          </cell>
          <cell r="C994" t="str">
            <v>OH</v>
          </cell>
          <cell r="D994">
            <v>143600</v>
          </cell>
        </row>
        <row r="995">
          <cell r="A995">
            <v>994</v>
          </cell>
          <cell r="B995" t="str">
            <v>Tukang Pipa</v>
          </cell>
          <cell r="C995" t="str">
            <v>OH</v>
          </cell>
          <cell r="D995">
            <v>120600</v>
          </cell>
        </row>
        <row r="996">
          <cell r="A996">
            <v>995</v>
          </cell>
          <cell r="B996" t="str">
            <v>Tukang Listrik</v>
          </cell>
          <cell r="C996" t="str">
            <v>OH</v>
          </cell>
          <cell r="D996">
            <v>120600</v>
          </cell>
        </row>
        <row r="997">
          <cell r="A997">
            <v>996</v>
          </cell>
          <cell r="B997" t="str">
            <v>Tukang Gali</v>
          </cell>
          <cell r="C997" t="str">
            <v>OH</v>
          </cell>
          <cell r="D997">
            <v>106300</v>
          </cell>
        </row>
        <row r="998">
          <cell r="A998">
            <v>997</v>
          </cell>
          <cell r="B998" t="str">
            <v>Tukang Ukir Kayu</v>
          </cell>
          <cell r="C998" t="str">
            <v>OH</v>
          </cell>
          <cell r="D998">
            <v>146500</v>
          </cell>
        </row>
        <row r="999">
          <cell r="A999">
            <v>998</v>
          </cell>
          <cell r="B999" t="str">
            <v>Tukang Ukir Paras</v>
          </cell>
          <cell r="C999" t="str">
            <v>OH</v>
          </cell>
          <cell r="D999">
            <v>140800</v>
          </cell>
        </row>
        <row r="1000">
          <cell r="A1000">
            <v>999</v>
          </cell>
          <cell r="B1000" t="str">
            <v>Tukang masak aspal</v>
          </cell>
          <cell r="C1000" t="str">
            <v>OH</v>
          </cell>
          <cell r="D1000">
            <v>117800</v>
          </cell>
        </row>
        <row r="1001">
          <cell r="A1001">
            <v>1000</v>
          </cell>
          <cell r="B1001" t="str">
            <v>Tukang Bangunan</v>
          </cell>
          <cell r="C1001" t="str">
            <v>OH</v>
          </cell>
          <cell r="D1001">
            <v>114900</v>
          </cell>
        </row>
        <row r="1002">
          <cell r="A1002">
            <v>1001</v>
          </cell>
          <cell r="B1002" t="str">
            <v>Pengayah Tukang Bangunan</v>
          </cell>
          <cell r="C1002" t="str">
            <v>OH</v>
          </cell>
          <cell r="D1002">
            <v>91900</v>
          </cell>
        </row>
        <row r="1003">
          <cell r="A1003">
            <v>1002</v>
          </cell>
          <cell r="B1003" t="str">
            <v>Masinis</v>
          </cell>
          <cell r="C1003" t="str">
            <v>OH</v>
          </cell>
          <cell r="D1003">
            <v>201100</v>
          </cell>
        </row>
        <row r="1004">
          <cell r="A1004">
            <v>1003</v>
          </cell>
          <cell r="B1004" t="str">
            <v>Kernet</v>
          </cell>
          <cell r="C1004" t="str">
            <v>OH</v>
          </cell>
          <cell r="D1004">
            <v>172400</v>
          </cell>
        </row>
        <row r="1005">
          <cell r="A1005">
            <v>1004</v>
          </cell>
          <cell r="B1005" t="str">
            <v>Sopir</v>
          </cell>
          <cell r="C1005" t="str">
            <v>OH</v>
          </cell>
          <cell r="D1005">
            <v>155100</v>
          </cell>
        </row>
        <row r="1006">
          <cell r="A1006">
            <v>1005</v>
          </cell>
          <cell r="B1006" t="str">
            <v>Tukang Style Bali Atap Alang-Alang</v>
          </cell>
          <cell r="C1006" t="str">
            <v>OH</v>
          </cell>
          <cell r="D1006">
            <v>77500</v>
          </cell>
        </row>
        <row r="1007">
          <cell r="A1007">
            <v>1006</v>
          </cell>
          <cell r="B1007" t="str">
            <v>Tukang Style Bali Bata Gosok Dua Muka</v>
          </cell>
          <cell r="C1007" t="str">
            <v>m2</v>
          </cell>
          <cell r="D1007">
            <v>155100</v>
          </cell>
        </row>
        <row r="1008">
          <cell r="A1008">
            <v>1007</v>
          </cell>
          <cell r="B1008" t="str">
            <v>Tukang Style Bali Batu Paras Diukir</v>
          </cell>
          <cell r="C1008" t="str">
            <v>m2</v>
          </cell>
          <cell r="D1008">
            <v>146500</v>
          </cell>
        </row>
        <row r="1009">
          <cell r="A1009">
            <v>1008</v>
          </cell>
          <cell r="B1009" t="str">
            <v>Tukang Style Bali Batu Paras Siap Diukir</v>
          </cell>
          <cell r="C1009" t="str">
            <v>m2</v>
          </cell>
          <cell r="D1009">
            <v>112000</v>
          </cell>
        </row>
        <row r="1010">
          <cell r="A1010">
            <v>1009</v>
          </cell>
          <cell r="B1010" t="str">
            <v>Meteran  100M (Symron)</v>
          </cell>
          <cell r="C1010" t="str">
            <v>Buah</v>
          </cell>
          <cell r="D1010">
            <v>403300</v>
          </cell>
        </row>
        <row r="1011">
          <cell r="A1011">
            <v>1010</v>
          </cell>
          <cell r="B1011" t="str">
            <v>Meteran 50M (RRC)</v>
          </cell>
          <cell r="C1011" t="str">
            <v>Buah</v>
          </cell>
          <cell r="D1011">
            <v>229000</v>
          </cell>
        </row>
        <row r="1012">
          <cell r="A1012">
            <v>1011</v>
          </cell>
          <cell r="B1012" t="str">
            <v>Batu Pecah Besar</v>
          </cell>
          <cell r="C1012" t="str">
            <v>m3</v>
          </cell>
          <cell r="D1012">
            <v>250500</v>
          </cell>
        </row>
        <row r="1013">
          <cell r="A1013">
            <v>1012</v>
          </cell>
          <cell r="B1013" t="str">
            <v xml:space="preserve">Batu Pecah 5 - 7 cm </v>
          </cell>
          <cell r="C1013" t="str">
            <v>m3</v>
          </cell>
          <cell r="D1013">
            <v>287300</v>
          </cell>
        </row>
        <row r="1014">
          <cell r="A1014">
            <v>1013</v>
          </cell>
          <cell r="B1014" t="str">
            <v>Batu Pecah 2 - 3 cm</v>
          </cell>
          <cell r="C1014" t="str">
            <v>m3</v>
          </cell>
          <cell r="D1014">
            <v>287300</v>
          </cell>
        </row>
        <row r="1015">
          <cell r="A1015">
            <v>1014</v>
          </cell>
          <cell r="B1015" t="str">
            <v>Batu Pecah 3 - 4 / 3-5 cm</v>
          </cell>
          <cell r="C1015" t="str">
            <v>m3</v>
          </cell>
          <cell r="D1015">
            <v>287300</v>
          </cell>
        </row>
        <row r="1016">
          <cell r="A1016">
            <v>1015</v>
          </cell>
          <cell r="B1016" t="str">
            <v>Batu Pecah 1 - 2 cm</v>
          </cell>
          <cell r="C1016" t="str">
            <v>m3</v>
          </cell>
          <cell r="D1016">
            <v>295900</v>
          </cell>
        </row>
        <row r="1017">
          <cell r="A1017">
            <v>1016</v>
          </cell>
          <cell r="B1017" t="str">
            <v>Batu Pecah 10-15 cm</v>
          </cell>
          <cell r="C1017" t="str">
            <v>m3</v>
          </cell>
          <cell r="D1017">
            <v>250500</v>
          </cell>
        </row>
        <row r="1018">
          <cell r="A1018">
            <v>1017</v>
          </cell>
          <cell r="B1018" t="str">
            <v>Batu Pecah 0,5 - 1 cm</v>
          </cell>
          <cell r="C1018" t="str">
            <v>m3</v>
          </cell>
          <cell r="D1018">
            <v>310300</v>
          </cell>
        </row>
        <row r="1019">
          <cell r="A1019">
            <v>1018</v>
          </cell>
          <cell r="B1019" t="str">
            <v>Batu Seplit Halus ( 0,5 - 1 ) cm</v>
          </cell>
          <cell r="C1019" t="str">
            <v>m3</v>
          </cell>
          <cell r="D1019">
            <v>373500</v>
          </cell>
        </row>
        <row r="1020">
          <cell r="A1020">
            <v>1019</v>
          </cell>
          <cell r="B1020" t="str">
            <v>Batu Seplit Jagung (1 - 2) cm/ kasar</v>
          </cell>
          <cell r="C1020" t="str">
            <v>m3</v>
          </cell>
          <cell r="D1020">
            <v>362000</v>
          </cell>
        </row>
        <row r="1021">
          <cell r="A1021">
            <v>1020</v>
          </cell>
          <cell r="B1021" t="str">
            <v>Pasir Batu (Sirtu)</v>
          </cell>
          <cell r="C1021" t="str">
            <v>m3</v>
          </cell>
          <cell r="D1021">
            <v>201100</v>
          </cell>
        </row>
        <row r="1022">
          <cell r="A1022">
            <v>1021</v>
          </cell>
          <cell r="B1022" t="str">
            <v>Batu 5-7 cm</v>
          </cell>
          <cell r="C1022" t="str">
            <v>m3</v>
          </cell>
          <cell r="D1022">
            <v>287300</v>
          </cell>
        </row>
        <row r="1023">
          <cell r="A1023">
            <v>1022</v>
          </cell>
          <cell r="B1023" t="str">
            <v>Batu 2-3 cm</v>
          </cell>
          <cell r="C1023" t="str">
            <v>m3</v>
          </cell>
          <cell r="D1023">
            <v>287300</v>
          </cell>
        </row>
        <row r="1024">
          <cell r="A1024">
            <v>1023</v>
          </cell>
          <cell r="B1024" t="str">
            <v>Batu 3-5 cm</v>
          </cell>
          <cell r="C1024" t="str">
            <v>m3</v>
          </cell>
          <cell r="D1024">
            <v>287300</v>
          </cell>
        </row>
        <row r="1025">
          <cell r="A1025">
            <v>1024</v>
          </cell>
          <cell r="B1025" t="str">
            <v>Batu 0,5-1 cm</v>
          </cell>
          <cell r="C1025" t="str">
            <v>m3</v>
          </cell>
          <cell r="D1025">
            <v>304600</v>
          </cell>
        </row>
        <row r="1026">
          <cell r="A1026">
            <v>1025</v>
          </cell>
          <cell r="B1026" t="str">
            <v>Batu 1-2 cm</v>
          </cell>
          <cell r="C1026" t="str">
            <v>m3</v>
          </cell>
          <cell r="D1026">
            <v>304600</v>
          </cell>
        </row>
        <row r="1027">
          <cell r="A1027">
            <v>1026</v>
          </cell>
          <cell r="B1027" t="str">
            <v>Batu Kali</v>
          </cell>
          <cell r="C1027" t="str">
            <v>m3</v>
          </cell>
          <cell r="D1027">
            <v>247100</v>
          </cell>
        </row>
        <row r="1028">
          <cell r="A1028">
            <v>1027</v>
          </cell>
          <cell r="B1028" t="str">
            <v>Batu Besar W 50 Kg</v>
          </cell>
          <cell r="C1028" t="str">
            <v>m3</v>
          </cell>
          <cell r="D1028">
            <v>459800</v>
          </cell>
        </row>
        <row r="1029">
          <cell r="A1029">
            <v>1028</v>
          </cell>
          <cell r="B1029" t="str">
            <v>Batu Besar W 500 Kg</v>
          </cell>
          <cell r="C1029" t="str">
            <v>m3</v>
          </cell>
          <cell r="D1029">
            <v>488500</v>
          </cell>
        </row>
        <row r="1030">
          <cell r="A1030">
            <v>1029</v>
          </cell>
          <cell r="B1030" t="str">
            <v>Batu Besar W 1000 Kg</v>
          </cell>
          <cell r="C1030" t="str">
            <v>m3</v>
          </cell>
          <cell r="D1030">
            <v>546000</v>
          </cell>
        </row>
        <row r="1031">
          <cell r="A1031">
            <v>1030</v>
          </cell>
          <cell r="B1031" t="str">
            <v xml:space="preserve">Batu Besar 15/ 20 </v>
          </cell>
          <cell r="C1031" t="str">
            <v>m3</v>
          </cell>
          <cell r="D1031">
            <v>258600</v>
          </cell>
        </row>
        <row r="1032">
          <cell r="A1032">
            <v>1031</v>
          </cell>
          <cell r="B1032" t="str">
            <v>Kerikil Biasa/ timbun</v>
          </cell>
          <cell r="C1032" t="str">
            <v>m3</v>
          </cell>
          <cell r="D1032">
            <v>229900</v>
          </cell>
        </row>
        <row r="1033">
          <cell r="A1033">
            <v>1032</v>
          </cell>
          <cell r="B1033" t="str">
            <v>Kerikil Beton</v>
          </cell>
          <cell r="C1033" t="str">
            <v>m3</v>
          </cell>
          <cell r="D1033">
            <v>266300</v>
          </cell>
        </row>
        <row r="1034">
          <cell r="A1034">
            <v>1033</v>
          </cell>
          <cell r="B1034" t="str">
            <v>Kerikil Halus</v>
          </cell>
          <cell r="C1034" t="str">
            <v>m3</v>
          </cell>
          <cell r="D1034">
            <v>267200</v>
          </cell>
        </row>
        <row r="1035">
          <cell r="A1035">
            <v>1034</v>
          </cell>
          <cell r="B1035" t="str">
            <v>Kerikil Sungai (tidak disaring)</v>
          </cell>
          <cell r="C1035" t="str">
            <v>m3</v>
          </cell>
          <cell r="D1035">
            <v>229900</v>
          </cell>
        </row>
        <row r="1036">
          <cell r="A1036">
            <v>1035</v>
          </cell>
          <cell r="B1036" t="str">
            <v>Pasir Urug</v>
          </cell>
          <cell r="C1036" t="str">
            <v>m3</v>
          </cell>
          <cell r="D1036">
            <v>155100</v>
          </cell>
        </row>
        <row r="1037">
          <cell r="A1037">
            <v>1036</v>
          </cell>
          <cell r="B1037" t="str">
            <v>Pasir Beton</v>
          </cell>
          <cell r="C1037" t="str">
            <v>m3</v>
          </cell>
          <cell r="D1037">
            <v>212600</v>
          </cell>
        </row>
        <row r="1038">
          <cell r="A1038">
            <v>1037</v>
          </cell>
          <cell r="B1038" t="str">
            <v>Pasir Pasang</v>
          </cell>
          <cell r="C1038" t="str">
            <v>m3</v>
          </cell>
          <cell r="D1038">
            <v>209700</v>
          </cell>
        </row>
        <row r="1039">
          <cell r="A1039">
            <v>1038</v>
          </cell>
          <cell r="B1039" t="str">
            <v>Tanah Urug</v>
          </cell>
          <cell r="C1039" t="str">
            <v>m3</v>
          </cell>
          <cell r="D1039">
            <v>76100</v>
          </cell>
        </row>
        <row r="1040">
          <cell r="A1040">
            <v>1039</v>
          </cell>
          <cell r="B1040" t="str">
            <v>Bata Gosok klas I</v>
          </cell>
          <cell r="C1040" t="str">
            <v>Biji</v>
          </cell>
          <cell r="D1040">
            <v>5000</v>
          </cell>
        </row>
        <row r="1041">
          <cell r="A1041">
            <v>1040</v>
          </cell>
          <cell r="B1041" t="str">
            <v>Bata Gosok klas II</v>
          </cell>
          <cell r="C1041" t="str">
            <v>Biji</v>
          </cell>
          <cell r="D1041">
            <v>4400</v>
          </cell>
        </row>
        <row r="1042">
          <cell r="A1042">
            <v>1041</v>
          </cell>
          <cell r="B1042" t="str">
            <v>Bata Pasang  klas I</v>
          </cell>
          <cell r="C1042" t="str">
            <v>Biji</v>
          </cell>
          <cell r="D1042">
            <v>2400</v>
          </cell>
        </row>
        <row r="1043">
          <cell r="A1043">
            <v>1042</v>
          </cell>
          <cell r="B1043" t="str">
            <v>Bata Pasang klas II</v>
          </cell>
          <cell r="C1043" t="str">
            <v>Biji</v>
          </cell>
          <cell r="D1043">
            <v>1300</v>
          </cell>
        </row>
        <row r="1044">
          <cell r="A1044">
            <v>1043</v>
          </cell>
          <cell r="B1044" t="str">
            <v>Batu Lahar Merah Singaraja</v>
          </cell>
          <cell r="C1044" t="str">
            <v>m3</v>
          </cell>
          <cell r="D1044">
            <v>217200</v>
          </cell>
        </row>
        <row r="1045">
          <cell r="A1045">
            <v>1044</v>
          </cell>
          <cell r="B1045" t="str">
            <v>Batu Pipih Singaraja</v>
          </cell>
          <cell r="C1045" t="str">
            <v>m3</v>
          </cell>
          <cell r="D1045">
            <v>1034500</v>
          </cell>
        </row>
        <row r="1046">
          <cell r="A1046">
            <v>1045</v>
          </cell>
          <cell r="B1046" t="str">
            <v>Loster Terawang PC</v>
          </cell>
          <cell r="C1046" t="str">
            <v>Biji</v>
          </cell>
          <cell r="D1046">
            <v>13700</v>
          </cell>
        </row>
        <row r="1047">
          <cell r="A1047">
            <v>1046</v>
          </cell>
          <cell r="B1047" t="str">
            <v>Roster Terawang Keramik 30 x 30</v>
          </cell>
          <cell r="C1047" t="str">
            <v>Biji</v>
          </cell>
          <cell r="D1047">
            <v>89000</v>
          </cell>
        </row>
        <row r="1048">
          <cell r="A1048">
            <v>1047</v>
          </cell>
          <cell r="B1048" t="str">
            <v>Paras Malam 50 x 20 x 12 cm</v>
          </cell>
          <cell r="C1048" t="str">
            <v>Biji</v>
          </cell>
          <cell r="D1048">
            <v>44500</v>
          </cell>
        </row>
        <row r="1049">
          <cell r="A1049">
            <v>1048</v>
          </cell>
          <cell r="B1049" t="str">
            <v>Paras Ukir Selekarang 30x15x3cm</v>
          </cell>
          <cell r="C1049" t="str">
            <v>Biji</v>
          </cell>
          <cell r="D1049">
            <v>10300</v>
          </cell>
        </row>
        <row r="1050">
          <cell r="A1050">
            <v>1049</v>
          </cell>
          <cell r="B1050" t="str">
            <v>Semen Gresik ( 40 kg )</v>
          </cell>
          <cell r="C1050" t="str">
            <v>zak</v>
          </cell>
          <cell r="D1050">
            <v>62400</v>
          </cell>
        </row>
        <row r="1051">
          <cell r="A1051">
            <v>1050</v>
          </cell>
          <cell r="B1051" t="str">
            <v>Semen Tiga Roda (50 kg)</v>
          </cell>
          <cell r="C1051" t="str">
            <v>zak</v>
          </cell>
          <cell r="D1051">
            <v>73900</v>
          </cell>
        </row>
        <row r="1052">
          <cell r="A1052">
            <v>1051</v>
          </cell>
          <cell r="B1052" t="str">
            <v>Semen Bosowa (50 kg)</v>
          </cell>
          <cell r="C1052" t="str">
            <v>zak</v>
          </cell>
          <cell r="D1052">
            <v>74700</v>
          </cell>
        </row>
        <row r="1053">
          <cell r="A1053">
            <v>1052</v>
          </cell>
          <cell r="B1053" t="str">
            <v>Semen Tiga Roda Putih (40 kg)</v>
          </cell>
          <cell r="C1053" t="str">
            <v>zak</v>
          </cell>
          <cell r="D1053">
            <v>160900</v>
          </cell>
        </row>
        <row r="1054">
          <cell r="A1054">
            <v>1053</v>
          </cell>
          <cell r="B1054" t="str">
            <v>Semen Warna</v>
          </cell>
          <cell r="C1054" t="str">
            <v>kg</v>
          </cell>
          <cell r="D1054">
            <v>20100</v>
          </cell>
        </row>
        <row r="1055">
          <cell r="A1055">
            <v>1054</v>
          </cell>
          <cell r="B1055" t="str">
            <v>Genteng biasa</v>
          </cell>
          <cell r="C1055" t="str">
            <v>Biji</v>
          </cell>
          <cell r="D1055">
            <v>2400</v>
          </cell>
        </row>
        <row r="1056">
          <cell r="A1056">
            <v>1055</v>
          </cell>
          <cell r="B1056" t="str">
            <v>Bubungan genteng biasa</v>
          </cell>
          <cell r="C1056" t="str">
            <v>Biji</v>
          </cell>
          <cell r="D1056">
            <v>5400</v>
          </cell>
        </row>
        <row r="1057">
          <cell r="A1057">
            <v>1056</v>
          </cell>
          <cell r="B1057" t="str">
            <v>Genteng Kecil</v>
          </cell>
          <cell r="C1057" t="str">
            <v>Biji</v>
          </cell>
          <cell r="D1057">
            <v>1600</v>
          </cell>
        </row>
        <row r="1058">
          <cell r="A1058">
            <v>1057</v>
          </cell>
          <cell r="B1058" t="str">
            <v>Bubungan genteng kecil</v>
          </cell>
          <cell r="C1058" t="str">
            <v>Biji</v>
          </cell>
          <cell r="D1058">
            <v>4300</v>
          </cell>
        </row>
        <row r="1059">
          <cell r="A1059">
            <v>1058</v>
          </cell>
          <cell r="B1059" t="str">
            <v>Genteng Kodok Nglayur</v>
          </cell>
          <cell r="C1059" t="str">
            <v>Biji</v>
          </cell>
          <cell r="D1059">
            <v>3000</v>
          </cell>
        </row>
        <row r="1060">
          <cell r="A1060">
            <v>1059</v>
          </cell>
          <cell r="B1060" t="str">
            <v>Bubungan Genteng Kodok</v>
          </cell>
          <cell r="C1060" t="str">
            <v>Biji</v>
          </cell>
          <cell r="D1060">
            <v>11400</v>
          </cell>
        </row>
        <row r="1061">
          <cell r="A1061">
            <v>1060</v>
          </cell>
          <cell r="B1061" t="str">
            <v>Genteng Plentong pres jawa</v>
          </cell>
          <cell r="C1061" t="str">
            <v>Biji</v>
          </cell>
          <cell r="D1061">
            <v>2100</v>
          </cell>
        </row>
        <row r="1062">
          <cell r="A1062">
            <v>1061</v>
          </cell>
          <cell r="B1062" t="str">
            <v>Bubungan genteng plentong</v>
          </cell>
          <cell r="C1062" t="str">
            <v>Biji</v>
          </cell>
          <cell r="D1062">
            <v>8600</v>
          </cell>
        </row>
        <row r="1063">
          <cell r="A1063">
            <v>1062</v>
          </cell>
          <cell r="B1063" t="str">
            <v>Genteng Goodyear</v>
          </cell>
          <cell r="C1063" t="str">
            <v>Biji</v>
          </cell>
          <cell r="D1063">
            <v>5500</v>
          </cell>
        </row>
        <row r="1064">
          <cell r="A1064">
            <v>1063</v>
          </cell>
          <cell r="B1064" t="str">
            <v>Bubungan Goodyear</v>
          </cell>
          <cell r="C1064" t="str">
            <v>Biji</v>
          </cell>
          <cell r="D1064">
            <v>29800</v>
          </cell>
        </row>
        <row r="1065">
          <cell r="A1065">
            <v>1064</v>
          </cell>
          <cell r="B1065" t="str">
            <v>Genteng Kaca 3 mm</v>
          </cell>
          <cell r="C1065" t="str">
            <v>Biji</v>
          </cell>
          <cell r="D1065">
            <v>18600</v>
          </cell>
        </row>
        <row r="1066">
          <cell r="A1066">
            <v>1065</v>
          </cell>
          <cell r="B1066" t="str">
            <v>Ijuk</v>
          </cell>
          <cell r="C1066" t="str">
            <v>Kg</v>
          </cell>
          <cell r="D1066">
            <v>37300</v>
          </cell>
        </row>
        <row r="1067">
          <cell r="A1067">
            <v>1066</v>
          </cell>
          <cell r="B1067" t="str">
            <v>Alang-alang</v>
          </cell>
          <cell r="C1067" t="str">
            <v>Lbr</v>
          </cell>
          <cell r="D1067">
            <v>36400</v>
          </cell>
        </row>
        <row r="1068">
          <cell r="A1068">
            <v>1067</v>
          </cell>
          <cell r="B1068" t="str">
            <v>Tali Pengikat</v>
          </cell>
          <cell r="C1068" t="str">
            <v>Gulung</v>
          </cell>
          <cell r="D1068">
            <v>20600</v>
          </cell>
        </row>
        <row r="1069">
          <cell r="A1069">
            <v>1068</v>
          </cell>
          <cell r="B1069" t="str">
            <v>Zincalume / spandeck 0,25 mm</v>
          </cell>
          <cell r="C1069" t="str">
            <v>m2</v>
          </cell>
          <cell r="D1069">
            <v>73500</v>
          </cell>
        </row>
        <row r="1070">
          <cell r="A1070">
            <v>1069</v>
          </cell>
          <cell r="B1070" t="str">
            <v>Zincalume  0,25 mm/Trimdeck</v>
          </cell>
          <cell r="C1070" t="str">
            <v>m2</v>
          </cell>
          <cell r="D1070">
            <v>67500</v>
          </cell>
        </row>
        <row r="1071">
          <cell r="A1071">
            <v>1070</v>
          </cell>
          <cell r="B1071" t="str">
            <v>Reng Zincalume (6m)</v>
          </cell>
          <cell r="C1071" t="str">
            <v>Batang</v>
          </cell>
          <cell r="D1071">
            <v>51700</v>
          </cell>
        </row>
        <row r="1072">
          <cell r="A1072">
            <v>1071</v>
          </cell>
          <cell r="B1072" t="str">
            <v>Rangka Atap Baja Ringan Profil C 0,75x0,75 (6m)</v>
          </cell>
          <cell r="C1072" t="str">
            <v>Batang</v>
          </cell>
          <cell r="D1072">
            <v>100500</v>
          </cell>
        </row>
        <row r="1073">
          <cell r="A1073">
            <v>1072</v>
          </cell>
          <cell r="B1073" t="str">
            <v xml:space="preserve">Rangka Atap Baja Ringan Profil C 0,65 </v>
          </cell>
          <cell r="C1073" t="str">
            <v>Batang</v>
          </cell>
          <cell r="D1073">
            <v>77000</v>
          </cell>
        </row>
        <row r="1074">
          <cell r="A1074">
            <v>1073</v>
          </cell>
          <cell r="B1074" t="str">
            <v>Rangka Atap Baja Ringan Profil UK 0,65</v>
          </cell>
          <cell r="C1074" t="str">
            <v>Batang</v>
          </cell>
          <cell r="D1074">
            <v>155100</v>
          </cell>
        </row>
        <row r="1075">
          <cell r="A1075">
            <v>1074</v>
          </cell>
          <cell r="B1075" t="str">
            <v>Rangka Atap Baja Ringan Profil UK 0,75x0,75</v>
          </cell>
          <cell r="C1075" t="str">
            <v>Batang</v>
          </cell>
          <cell r="D1075">
            <v>160900</v>
          </cell>
        </row>
        <row r="1076">
          <cell r="A1076">
            <v>1075</v>
          </cell>
          <cell r="B1076" t="str">
            <v>Gelombang BJLS 0,18 mm</v>
          </cell>
          <cell r="C1076" t="str">
            <v>lbr</v>
          </cell>
          <cell r="D1076">
            <v>33300</v>
          </cell>
        </row>
        <row r="1077">
          <cell r="A1077">
            <v>1076</v>
          </cell>
          <cell r="B1077" t="str">
            <v>Gelombang BJLS 0,20 mm</v>
          </cell>
          <cell r="C1077" t="str">
            <v>lbr</v>
          </cell>
          <cell r="D1077">
            <v>52400</v>
          </cell>
        </row>
        <row r="1078">
          <cell r="A1078">
            <v>1077</v>
          </cell>
          <cell r="B1078" t="str">
            <v>Seng Talang 30 cm</v>
          </cell>
          <cell r="C1078" t="str">
            <v>m</v>
          </cell>
          <cell r="D1078">
            <v>13200</v>
          </cell>
        </row>
        <row r="1079">
          <cell r="A1079">
            <v>1078</v>
          </cell>
          <cell r="B1079" t="str">
            <v>Asbes Gel. 1,8 m` x 1,05 m`/4 mm</v>
          </cell>
          <cell r="C1079" t="str">
            <v>lbr</v>
          </cell>
          <cell r="D1079">
            <v>37300</v>
          </cell>
        </row>
        <row r="1080">
          <cell r="A1080">
            <v>1079</v>
          </cell>
          <cell r="B1080" t="str">
            <v>Kayu Jati Papan</v>
          </cell>
          <cell r="C1080" t="str">
            <v>m3</v>
          </cell>
          <cell r="D1080">
            <v>16552800</v>
          </cell>
        </row>
        <row r="1081">
          <cell r="A1081">
            <v>1080</v>
          </cell>
          <cell r="B1081" t="str">
            <v>Kayu Jati Balok</v>
          </cell>
          <cell r="C1081" t="str">
            <v>m3</v>
          </cell>
          <cell r="D1081">
            <v>14081300</v>
          </cell>
        </row>
        <row r="1082">
          <cell r="A1082">
            <v>1081</v>
          </cell>
          <cell r="B1082" t="str">
            <v>Kayu Jati Bali Papan</v>
          </cell>
          <cell r="C1082" t="str">
            <v>m3</v>
          </cell>
          <cell r="D1082">
            <v>14225000</v>
          </cell>
        </row>
        <row r="1083">
          <cell r="A1083">
            <v>1082</v>
          </cell>
          <cell r="B1083" t="str">
            <v>Kayu Jati Bali Balok</v>
          </cell>
          <cell r="C1083" t="str">
            <v>m3</v>
          </cell>
          <cell r="D1083">
            <v>11782300</v>
          </cell>
        </row>
        <row r="1084">
          <cell r="A1084">
            <v>1083</v>
          </cell>
          <cell r="B1084" t="str">
            <v>Kayu Kamper Papan 3/20</v>
          </cell>
          <cell r="C1084" t="str">
            <v>m3</v>
          </cell>
          <cell r="D1084">
            <v>10920200</v>
          </cell>
        </row>
        <row r="1085">
          <cell r="A1085">
            <v>1084</v>
          </cell>
          <cell r="B1085" t="str">
            <v>Kayu Kamper Balok 8/12</v>
          </cell>
          <cell r="C1085" t="str">
            <v>m3</v>
          </cell>
          <cell r="D1085">
            <v>10201800</v>
          </cell>
        </row>
        <row r="1086">
          <cell r="A1086">
            <v>1085</v>
          </cell>
          <cell r="B1086" t="str">
            <v>Kayu Kamper Balok 6/12</v>
          </cell>
          <cell r="C1086" t="str">
            <v>m3</v>
          </cell>
          <cell r="D1086">
            <v>9914400</v>
          </cell>
        </row>
        <row r="1087">
          <cell r="A1087">
            <v>1086</v>
          </cell>
          <cell r="B1087" t="str">
            <v>Kayu Kamper Usuk 4/6</v>
          </cell>
          <cell r="C1087" t="str">
            <v>m3</v>
          </cell>
          <cell r="D1087">
            <v>9943100</v>
          </cell>
        </row>
        <row r="1088">
          <cell r="A1088">
            <v>1087</v>
          </cell>
          <cell r="B1088" t="str">
            <v>Kayu Kamper Usuk 5/7</v>
          </cell>
          <cell r="C1088" t="str">
            <v>m3</v>
          </cell>
          <cell r="D1088">
            <v>9943100</v>
          </cell>
        </row>
        <row r="1089">
          <cell r="A1089">
            <v>1088</v>
          </cell>
          <cell r="B1089" t="str">
            <v>Kayu Kamper Reng</v>
          </cell>
          <cell r="C1089" t="str">
            <v>m3</v>
          </cell>
          <cell r="D1089">
            <v>9770700</v>
          </cell>
        </row>
        <row r="1090">
          <cell r="A1090">
            <v>1089</v>
          </cell>
          <cell r="B1090" t="str">
            <v>Kayu Meranti Papan</v>
          </cell>
          <cell r="C1090" t="str">
            <v>m3</v>
          </cell>
          <cell r="D1090">
            <v>8908600</v>
          </cell>
        </row>
        <row r="1091">
          <cell r="A1091">
            <v>1090</v>
          </cell>
          <cell r="B1091" t="str">
            <v>Kayu Meranti Balok 8/12</v>
          </cell>
          <cell r="C1091" t="str">
            <v>m3</v>
          </cell>
          <cell r="D1091">
            <v>8477500</v>
          </cell>
        </row>
        <row r="1092">
          <cell r="A1092">
            <v>1091</v>
          </cell>
          <cell r="B1092" t="str">
            <v>Kayu Meranti Balok 6/12</v>
          </cell>
          <cell r="C1092" t="str">
            <v>m3</v>
          </cell>
          <cell r="D1092">
            <v>7902800</v>
          </cell>
        </row>
        <row r="1093">
          <cell r="A1093">
            <v>1092</v>
          </cell>
          <cell r="B1093" t="str">
            <v>Kayu Meranti Usuk 5/7</v>
          </cell>
          <cell r="C1093" t="str">
            <v>m3</v>
          </cell>
          <cell r="D1093">
            <v>7902800</v>
          </cell>
        </row>
        <row r="1094">
          <cell r="A1094">
            <v>1093</v>
          </cell>
          <cell r="B1094" t="str">
            <v>Kayu Meranti Usuk 4/6</v>
          </cell>
          <cell r="C1094" t="str">
            <v>m3</v>
          </cell>
          <cell r="D1094">
            <v>7902800</v>
          </cell>
        </row>
        <row r="1095">
          <cell r="A1095">
            <v>1094</v>
          </cell>
          <cell r="B1095" t="str">
            <v>Kayu Meranti Reng</v>
          </cell>
          <cell r="C1095" t="str">
            <v>m3</v>
          </cell>
          <cell r="D1095">
            <v>7471700</v>
          </cell>
        </row>
        <row r="1096">
          <cell r="A1096">
            <v>1095</v>
          </cell>
          <cell r="B1096" t="str">
            <v>Kayu Kruing Papan</v>
          </cell>
          <cell r="C1096" t="str">
            <v>m3</v>
          </cell>
          <cell r="D1096">
            <v>9196000</v>
          </cell>
        </row>
        <row r="1097">
          <cell r="A1097">
            <v>1096</v>
          </cell>
          <cell r="B1097" t="str">
            <v>Kayu Kruing Balok 8/12</v>
          </cell>
          <cell r="C1097" t="str">
            <v>m3</v>
          </cell>
          <cell r="D1097">
            <v>8621200</v>
          </cell>
        </row>
        <row r="1098">
          <cell r="A1098">
            <v>1097</v>
          </cell>
          <cell r="B1098" t="str">
            <v xml:space="preserve">Kayu Kruing Balok 6/12 </v>
          </cell>
          <cell r="C1098" t="str">
            <v>m3</v>
          </cell>
          <cell r="D1098">
            <v>8621200</v>
          </cell>
        </row>
        <row r="1099">
          <cell r="A1099">
            <v>1098</v>
          </cell>
          <cell r="B1099" t="str">
            <v>Kayu Kruing Usuk 5/7</v>
          </cell>
          <cell r="C1099" t="str">
            <v>m3</v>
          </cell>
          <cell r="D1099">
            <v>8621200</v>
          </cell>
        </row>
        <row r="1100">
          <cell r="A1100">
            <v>1099</v>
          </cell>
          <cell r="B1100" t="str">
            <v>Kayu Kruing Usuk 4/6</v>
          </cell>
          <cell r="C1100" t="str">
            <v>m3</v>
          </cell>
          <cell r="D1100">
            <v>8621200</v>
          </cell>
        </row>
        <row r="1101">
          <cell r="A1101">
            <v>1100</v>
          </cell>
          <cell r="B1101" t="str">
            <v>Reng Kruing</v>
          </cell>
          <cell r="C1101" t="str">
            <v>ikat</v>
          </cell>
          <cell r="D1101">
            <v>8333800</v>
          </cell>
        </row>
        <row r="1102">
          <cell r="A1102">
            <v>1101</v>
          </cell>
          <cell r="B1102" t="str">
            <v>Seseh Balok</v>
          </cell>
          <cell r="C1102" t="str">
            <v>mtr</v>
          </cell>
          <cell r="D1102">
            <v>25200</v>
          </cell>
        </row>
        <row r="1103">
          <cell r="A1103">
            <v>1102</v>
          </cell>
          <cell r="B1103" t="str">
            <v>Papan begesting</v>
          </cell>
          <cell r="C1103" t="str">
            <v>Lbr</v>
          </cell>
          <cell r="D1103">
            <v>14900</v>
          </cell>
        </row>
        <row r="1104">
          <cell r="A1104">
            <v>1103</v>
          </cell>
          <cell r="B1104" t="str">
            <v>Balok bingkirai</v>
          </cell>
          <cell r="C1104" t="str">
            <v>m3</v>
          </cell>
          <cell r="D1104">
            <v>12701900</v>
          </cell>
        </row>
        <row r="1105">
          <cell r="A1105">
            <v>1104</v>
          </cell>
          <cell r="B1105" t="str">
            <v>Papan bingkirai</v>
          </cell>
          <cell r="C1105" t="str">
            <v>m3</v>
          </cell>
          <cell r="D1105">
            <v>11782300</v>
          </cell>
        </row>
        <row r="1106">
          <cell r="A1106">
            <v>1105</v>
          </cell>
          <cell r="B1106" t="str">
            <v>Plywood 9 mm</v>
          </cell>
          <cell r="C1106" t="str">
            <v>lbr</v>
          </cell>
          <cell r="D1106">
            <v>132100</v>
          </cell>
        </row>
        <row r="1107">
          <cell r="A1107">
            <v>1106</v>
          </cell>
          <cell r="B1107" t="str">
            <v>Seseh Dolken</v>
          </cell>
          <cell r="C1107" t="str">
            <v>mtr</v>
          </cell>
          <cell r="D1107">
            <v>80400</v>
          </cell>
        </row>
        <row r="1108">
          <cell r="A1108">
            <v>1107</v>
          </cell>
          <cell r="B1108" t="str">
            <v>Multipleks - 6 mm</v>
          </cell>
          <cell r="C1108" t="str">
            <v>lbr</v>
          </cell>
          <cell r="D1108">
            <v>97700</v>
          </cell>
        </row>
        <row r="1109">
          <cell r="A1109">
            <v>1108</v>
          </cell>
          <cell r="B1109" t="str">
            <v>Multipleks - 9 mm</v>
          </cell>
          <cell r="C1109" t="str">
            <v>lbr</v>
          </cell>
          <cell r="D1109">
            <v>145600</v>
          </cell>
        </row>
        <row r="1110">
          <cell r="A1110">
            <v>1109</v>
          </cell>
          <cell r="B1110" t="str">
            <v>Multipleks - 12 mm</v>
          </cell>
          <cell r="C1110" t="str">
            <v>lbr</v>
          </cell>
          <cell r="D1110">
            <v>186700</v>
          </cell>
        </row>
        <row r="1111">
          <cell r="A1111">
            <v>1110</v>
          </cell>
          <cell r="B1111" t="str">
            <v>Multipleks - 18 mm</v>
          </cell>
          <cell r="C1111" t="str">
            <v>lbr</v>
          </cell>
          <cell r="D1111">
            <v>304600</v>
          </cell>
        </row>
        <row r="1112">
          <cell r="A1112">
            <v>1111</v>
          </cell>
          <cell r="B1112" t="str">
            <v>Dolken kayu 8-10/4m</v>
          </cell>
          <cell r="C1112" t="str">
            <v>Batang</v>
          </cell>
          <cell r="D1112">
            <v>273000</v>
          </cell>
        </row>
        <row r="1113">
          <cell r="A1113">
            <v>1112</v>
          </cell>
          <cell r="B1113" t="str">
            <v>List Kayu 2/4 - 4 m</v>
          </cell>
          <cell r="C1113" t="str">
            <v>Batang</v>
          </cell>
          <cell r="D1113">
            <v>57400</v>
          </cell>
        </row>
        <row r="1114">
          <cell r="A1114">
            <v>1113</v>
          </cell>
          <cell r="B1114" t="str">
            <v>Kayu profil</v>
          </cell>
          <cell r="C1114" t="str">
            <v>Batang</v>
          </cell>
          <cell r="D1114">
            <v>86200</v>
          </cell>
        </row>
        <row r="1115">
          <cell r="A1115">
            <v>1114</v>
          </cell>
          <cell r="B1115" t="str">
            <v>Kayu Perancah</v>
          </cell>
          <cell r="C1115" t="str">
            <v>m3</v>
          </cell>
          <cell r="D1115">
            <v>4885300</v>
          </cell>
        </row>
        <row r="1116">
          <cell r="A1116">
            <v>1115</v>
          </cell>
          <cell r="B1116" t="str">
            <v>Bambu Besar</v>
          </cell>
          <cell r="C1116" t="str">
            <v>Batang</v>
          </cell>
          <cell r="D1116">
            <v>28700</v>
          </cell>
        </row>
        <row r="1117">
          <cell r="A1117">
            <v>1116</v>
          </cell>
          <cell r="B1117" t="str">
            <v>Bambu Sedang</v>
          </cell>
          <cell r="C1117" t="str">
            <v>Batang</v>
          </cell>
          <cell r="D1117">
            <v>20100</v>
          </cell>
        </row>
        <row r="1118">
          <cell r="A1118">
            <v>1117</v>
          </cell>
          <cell r="B1118" t="str">
            <v>Bambu Kecil</v>
          </cell>
          <cell r="C1118" t="str">
            <v>Batang</v>
          </cell>
          <cell r="D1118">
            <v>13400</v>
          </cell>
        </row>
        <row r="1119">
          <cell r="A1119">
            <v>1118</v>
          </cell>
          <cell r="B1119" t="str">
            <v>Gedeg Kelas I</v>
          </cell>
          <cell r="C1119" t="str">
            <v>m2</v>
          </cell>
          <cell r="D1119">
            <v>34400</v>
          </cell>
        </row>
        <row r="1120">
          <cell r="A1120">
            <v>1119</v>
          </cell>
          <cell r="B1120" t="str">
            <v>Gedeg Kelas II</v>
          </cell>
          <cell r="C1120" t="str">
            <v>m2</v>
          </cell>
          <cell r="D1120">
            <v>30100</v>
          </cell>
        </row>
        <row r="1121">
          <cell r="A1121">
            <v>1120</v>
          </cell>
          <cell r="B1121" t="str">
            <v>Buis Beton 50/1 m`</v>
          </cell>
          <cell r="C1121" t="str">
            <v>Biji</v>
          </cell>
          <cell r="D1121">
            <v>155100</v>
          </cell>
        </row>
        <row r="1122">
          <cell r="A1122">
            <v>1121</v>
          </cell>
          <cell r="B1122" t="str">
            <v>Buis Beton 30/1 m`</v>
          </cell>
          <cell r="C1122" t="str">
            <v>Biji</v>
          </cell>
          <cell r="D1122">
            <v>123500</v>
          </cell>
        </row>
        <row r="1123">
          <cell r="A1123">
            <v>1122</v>
          </cell>
          <cell r="B1123" t="str">
            <v>Buis Beton 25/1 m`</v>
          </cell>
          <cell r="C1123" t="str">
            <v>Biji</v>
          </cell>
          <cell r="D1123">
            <v>86200</v>
          </cell>
        </row>
        <row r="1124">
          <cell r="A1124">
            <v>1123</v>
          </cell>
          <cell r="B1124" t="str">
            <v>Buis Beton 20/1 m`</v>
          </cell>
          <cell r="C1124" t="str">
            <v>Biji</v>
          </cell>
          <cell r="D1124">
            <v>51700</v>
          </cell>
        </row>
        <row r="1125">
          <cell r="A1125">
            <v>1124</v>
          </cell>
          <cell r="B1125" t="str">
            <v>Buis Beton 50/0,75 m`</v>
          </cell>
          <cell r="C1125" t="str">
            <v>Biji</v>
          </cell>
          <cell r="D1125">
            <v>135000</v>
          </cell>
        </row>
        <row r="1126">
          <cell r="A1126">
            <v>1125</v>
          </cell>
          <cell r="B1126" t="str">
            <v>Buis Beton 30/0,75 m`</v>
          </cell>
          <cell r="C1126" t="str">
            <v>Biji</v>
          </cell>
          <cell r="D1126">
            <v>100500</v>
          </cell>
        </row>
        <row r="1127">
          <cell r="A1127">
            <v>1126</v>
          </cell>
          <cell r="B1127" t="str">
            <v>Buis Beton 25/0,75 m`</v>
          </cell>
          <cell r="C1127" t="str">
            <v>Biji</v>
          </cell>
          <cell r="D1127">
            <v>57400</v>
          </cell>
        </row>
        <row r="1128">
          <cell r="A1128">
            <v>1127</v>
          </cell>
          <cell r="B1128" t="str">
            <v>Buis Beton 20/0,75 m`</v>
          </cell>
          <cell r="C1128" t="str">
            <v>Biji</v>
          </cell>
          <cell r="D1128">
            <v>38700</v>
          </cell>
        </row>
        <row r="1129">
          <cell r="A1129">
            <v>1128</v>
          </cell>
          <cell r="B1129" t="str">
            <v>Buis Beton dia 1 m, H = 0,5 m, t = 0,05 m</v>
          </cell>
          <cell r="C1129" t="str">
            <v>Biji</v>
          </cell>
          <cell r="D1129">
            <v>258600</v>
          </cell>
        </row>
        <row r="1130">
          <cell r="A1130">
            <v>1129</v>
          </cell>
          <cell r="B1130" t="str">
            <v>Batako Cetak Lubang KW I</v>
          </cell>
          <cell r="C1130" t="str">
            <v>Biji</v>
          </cell>
          <cell r="D1130">
            <v>3100</v>
          </cell>
        </row>
        <row r="1131">
          <cell r="A1131">
            <v>1130</v>
          </cell>
          <cell r="B1131" t="str">
            <v>Paving Blok / 6 cm</v>
          </cell>
          <cell r="C1131" t="str">
            <v>m2</v>
          </cell>
          <cell r="D1131">
            <v>100500</v>
          </cell>
        </row>
        <row r="1132">
          <cell r="A1132">
            <v>1131</v>
          </cell>
          <cell r="B1132" t="str">
            <v>Paving Blok / 8 cm</v>
          </cell>
          <cell r="C1132" t="str">
            <v>m2</v>
          </cell>
          <cell r="D1132">
            <v>129300</v>
          </cell>
        </row>
        <row r="1133">
          <cell r="A1133">
            <v>1132</v>
          </cell>
          <cell r="B1133" t="str">
            <v>Keramik KW I 20/25 cm</v>
          </cell>
          <cell r="C1133" t="str">
            <v>m2</v>
          </cell>
          <cell r="D1133">
            <v>93300</v>
          </cell>
        </row>
        <row r="1134">
          <cell r="A1134">
            <v>1133</v>
          </cell>
          <cell r="B1134" t="str">
            <v>Keramik KW I 20/20 cm</v>
          </cell>
          <cell r="C1134" t="str">
            <v>m2</v>
          </cell>
          <cell r="D1134">
            <v>80400</v>
          </cell>
        </row>
        <row r="1135">
          <cell r="A1135">
            <v>1134</v>
          </cell>
          <cell r="B1135" t="str">
            <v>Keramik KW I 30/30 cm putih polos</v>
          </cell>
          <cell r="C1135" t="str">
            <v>m2</v>
          </cell>
          <cell r="D1135">
            <v>80400</v>
          </cell>
        </row>
        <row r="1136">
          <cell r="A1136">
            <v>1135</v>
          </cell>
          <cell r="B1136" t="str">
            <v>Keramik KW I 40/40 cm putih polos</v>
          </cell>
          <cell r="C1136" t="str">
            <v>m2</v>
          </cell>
          <cell r="D1136">
            <v>83300</v>
          </cell>
        </row>
        <row r="1137">
          <cell r="A1137">
            <v>1136</v>
          </cell>
          <cell r="B1137" t="str">
            <v>Granit 40/40</v>
          </cell>
          <cell r="C1137" t="str">
            <v>m2</v>
          </cell>
          <cell r="D1137">
            <v>287300</v>
          </cell>
        </row>
        <row r="1138">
          <cell r="A1138">
            <v>1137</v>
          </cell>
          <cell r="B1138" t="str">
            <v>Besi Beton Polos Ø 4 mm</v>
          </cell>
          <cell r="C1138" t="str">
            <v>ljr / btg</v>
          </cell>
          <cell r="D1138">
            <v>13700</v>
          </cell>
        </row>
        <row r="1139">
          <cell r="A1139">
            <v>1138</v>
          </cell>
          <cell r="B1139" t="str">
            <v>Besi Beton Polos Ø 6 mm</v>
          </cell>
          <cell r="C1139" t="str">
            <v>ljr / btg</v>
          </cell>
          <cell r="D1139">
            <v>27500</v>
          </cell>
        </row>
        <row r="1140">
          <cell r="A1140">
            <v>1139</v>
          </cell>
          <cell r="B1140" t="str">
            <v>Besi Beton Polos Ø 8 mm</v>
          </cell>
          <cell r="C1140" t="str">
            <v>ljr / btg</v>
          </cell>
          <cell r="D1140">
            <v>45200</v>
          </cell>
        </row>
        <row r="1141">
          <cell r="A1141">
            <v>1140</v>
          </cell>
          <cell r="B1141" t="str">
            <v>Besi Beton Polos Ø 10 mm</v>
          </cell>
          <cell r="C1141" t="str">
            <v>ljr / btg</v>
          </cell>
          <cell r="D1141">
            <v>74700</v>
          </cell>
        </row>
        <row r="1142">
          <cell r="A1142">
            <v>1141</v>
          </cell>
          <cell r="B1142" t="str">
            <v>Besi Beton Polos Ø 12 mm</v>
          </cell>
          <cell r="C1142" t="str">
            <v>ljr / btg</v>
          </cell>
          <cell r="D1142">
            <v>97800</v>
          </cell>
        </row>
        <row r="1143">
          <cell r="A1143">
            <v>1142</v>
          </cell>
          <cell r="B1143" t="str">
            <v>Besi Beton Polos Ø 16 mm</v>
          </cell>
          <cell r="C1143" t="str">
            <v>ljr / btg</v>
          </cell>
          <cell r="D1143">
            <v>181000</v>
          </cell>
        </row>
        <row r="1144">
          <cell r="A1144">
            <v>1143</v>
          </cell>
          <cell r="B1144" t="str">
            <v>Besi Beton Polos Ø 18 mm</v>
          </cell>
          <cell r="C1144" t="str">
            <v>ljr / btg</v>
          </cell>
          <cell r="D1144">
            <v>232700</v>
          </cell>
        </row>
        <row r="1145">
          <cell r="A1145">
            <v>1144</v>
          </cell>
          <cell r="B1145" t="str">
            <v>Besi Beton Polos Ø 22 mm</v>
          </cell>
          <cell r="C1145" t="str">
            <v>ljr / btg</v>
          </cell>
          <cell r="D1145">
            <v>290200</v>
          </cell>
        </row>
        <row r="1146">
          <cell r="A1146">
            <v>1145</v>
          </cell>
          <cell r="B1146" t="str">
            <v>Besi Beton Polos Ø 24 mm</v>
          </cell>
          <cell r="C1146" t="str">
            <v>ljr / btg</v>
          </cell>
          <cell r="D1146">
            <v>353400</v>
          </cell>
        </row>
        <row r="1147">
          <cell r="A1147">
            <v>1146</v>
          </cell>
          <cell r="B1147" t="str">
            <v>Besi Beton ulir D 13 mm</v>
          </cell>
          <cell r="C1147" t="str">
            <v>ljr</v>
          </cell>
          <cell r="D1147">
            <v>149400</v>
          </cell>
        </row>
        <row r="1148">
          <cell r="A1148">
            <v>1147</v>
          </cell>
          <cell r="B1148" t="str">
            <v>Besi Beton ulir D 16 mm</v>
          </cell>
          <cell r="C1148" t="str">
            <v>ljr</v>
          </cell>
          <cell r="D1148">
            <v>197100</v>
          </cell>
        </row>
        <row r="1149">
          <cell r="A1149">
            <v>1148</v>
          </cell>
          <cell r="B1149" t="str">
            <v>Besi Beton ulir D 19 mm</v>
          </cell>
          <cell r="C1149" t="str">
            <v>ljr</v>
          </cell>
          <cell r="D1149">
            <v>255700</v>
          </cell>
        </row>
        <row r="1150">
          <cell r="A1150">
            <v>1149</v>
          </cell>
          <cell r="B1150" t="str">
            <v>Kawat Ikat Beton</v>
          </cell>
          <cell r="C1150" t="str">
            <v>kg</v>
          </cell>
          <cell r="D1150">
            <v>22900</v>
          </cell>
        </row>
        <row r="1151">
          <cell r="A1151">
            <v>1150</v>
          </cell>
          <cell r="B1151" t="str">
            <v>Kawat nyamuk 1 x 2 m</v>
          </cell>
          <cell r="C1151" t="str">
            <v>m2</v>
          </cell>
          <cell r="D1151">
            <v>25800</v>
          </cell>
        </row>
        <row r="1152">
          <cell r="A1152">
            <v>1151</v>
          </cell>
          <cell r="B1152" t="str">
            <v>Kawat Harmonika 5 x 5 cm</v>
          </cell>
          <cell r="C1152" t="str">
            <v>m2</v>
          </cell>
          <cell r="D1152">
            <v>37300</v>
          </cell>
        </row>
        <row r="1153">
          <cell r="A1153">
            <v>1152</v>
          </cell>
          <cell r="B1153" t="str">
            <v>Kawat Harmonika 4 x 4 cm</v>
          </cell>
          <cell r="C1153" t="str">
            <v>m2</v>
          </cell>
          <cell r="D1153">
            <v>43100</v>
          </cell>
        </row>
        <row r="1154">
          <cell r="A1154">
            <v>1153</v>
          </cell>
          <cell r="B1154" t="str">
            <v>Kawat Harmonika 3 x 3 cm</v>
          </cell>
          <cell r="C1154" t="str">
            <v>m2</v>
          </cell>
          <cell r="D1154">
            <v>44500</v>
          </cell>
        </row>
        <row r="1155">
          <cell r="A1155">
            <v>1154</v>
          </cell>
          <cell r="B1155" t="str">
            <v>Kawat 4 mm</v>
          </cell>
          <cell r="C1155" t="str">
            <v>kg</v>
          </cell>
          <cell r="D1155">
            <v>18600</v>
          </cell>
        </row>
        <row r="1156">
          <cell r="A1156">
            <v>1155</v>
          </cell>
          <cell r="B1156" t="str">
            <v>Besi Strip</v>
          </cell>
          <cell r="C1156" t="str">
            <v>kg</v>
          </cell>
          <cell r="D1156">
            <v>16000</v>
          </cell>
        </row>
        <row r="1157">
          <cell r="A1157">
            <v>1156</v>
          </cell>
          <cell r="B1157" t="str">
            <v>Besi Profil WF</v>
          </cell>
          <cell r="C1157" t="str">
            <v>kg</v>
          </cell>
          <cell r="D1157">
            <v>17500</v>
          </cell>
        </row>
        <row r="1158">
          <cell r="A1158">
            <v>1157</v>
          </cell>
          <cell r="B1158" t="str">
            <v>Eternit Klas I  (1/1) M</v>
          </cell>
          <cell r="C1158" t="str">
            <v>lbr</v>
          </cell>
          <cell r="D1158">
            <v>24100</v>
          </cell>
        </row>
        <row r="1159">
          <cell r="A1159">
            <v>1158</v>
          </cell>
          <cell r="B1159" t="str">
            <v>Eternit Klas II  (1/1) M</v>
          </cell>
          <cell r="C1159" t="str">
            <v>lbr</v>
          </cell>
          <cell r="D1159">
            <v>20100</v>
          </cell>
        </row>
        <row r="1160">
          <cell r="A1160">
            <v>1159</v>
          </cell>
          <cell r="B1160" t="str">
            <v>Triplek 3 mm</v>
          </cell>
          <cell r="C1160" t="str">
            <v>lbr</v>
          </cell>
          <cell r="D1160">
            <v>75800</v>
          </cell>
        </row>
        <row r="1161">
          <cell r="A1161">
            <v>1160</v>
          </cell>
          <cell r="B1161" t="str">
            <v>Teak Wood 4 mm</v>
          </cell>
          <cell r="C1161" t="str">
            <v>lbr</v>
          </cell>
          <cell r="D1161">
            <v>149400</v>
          </cell>
        </row>
        <row r="1162">
          <cell r="A1162">
            <v>1161</v>
          </cell>
          <cell r="B1162" t="str">
            <v>Teak Wood 3 mm</v>
          </cell>
          <cell r="C1162" t="str">
            <v>lbr</v>
          </cell>
          <cell r="D1162">
            <v>114900</v>
          </cell>
        </row>
        <row r="1163">
          <cell r="A1163">
            <v>1162</v>
          </cell>
          <cell r="B1163" t="str">
            <v>Ceilingteak</v>
          </cell>
          <cell r="C1163" t="str">
            <v>lbr</v>
          </cell>
          <cell r="D1163">
            <v>140800</v>
          </cell>
        </row>
        <row r="1164">
          <cell r="A1164">
            <v>1163</v>
          </cell>
          <cell r="B1164" t="str">
            <v>Aluminium Foil (Pj=60, l=100)</v>
          </cell>
          <cell r="C1164" t="str">
            <v>Gulung</v>
          </cell>
          <cell r="D1164">
            <v>316100</v>
          </cell>
        </row>
        <row r="1165">
          <cell r="A1165">
            <v>1164</v>
          </cell>
          <cell r="B1165" t="str">
            <v>Kalsiboard</v>
          </cell>
          <cell r="C1165" t="str">
            <v>lbr</v>
          </cell>
          <cell r="D1165">
            <v>80400</v>
          </cell>
        </row>
        <row r="1166">
          <cell r="A1166">
            <v>1165</v>
          </cell>
          <cell r="B1166" t="str">
            <v>Gypsum</v>
          </cell>
          <cell r="C1166" t="str">
            <v>lbr</v>
          </cell>
          <cell r="D1166">
            <v>83300</v>
          </cell>
        </row>
        <row r="1167">
          <cell r="A1167">
            <v>1166</v>
          </cell>
          <cell r="B1167" t="str">
            <v>List Gypsum</v>
          </cell>
          <cell r="C1167" t="str">
            <v>m'</v>
          </cell>
          <cell r="D1167">
            <v>18600</v>
          </cell>
        </row>
        <row r="1168">
          <cell r="A1168">
            <v>1167</v>
          </cell>
          <cell r="B1168" t="str">
            <v>Pipa Galvanis ø 3"</v>
          </cell>
          <cell r="C1168" t="str">
            <v>Batang (6 M)</v>
          </cell>
          <cell r="D1168">
            <v>1308700</v>
          </cell>
        </row>
        <row r="1169">
          <cell r="A1169">
            <v>1168</v>
          </cell>
          <cell r="B1169" t="str">
            <v>Pipa Galvanis ø 4"</v>
          </cell>
          <cell r="C1169" t="str">
            <v>Batang (6 M)</v>
          </cell>
          <cell r="D1169">
            <v>2054700</v>
          </cell>
        </row>
        <row r="1170">
          <cell r="A1170">
            <v>1169</v>
          </cell>
          <cell r="B1170" t="str">
            <v>Pipa Galvanis ø 6"</v>
          </cell>
          <cell r="C1170" t="str">
            <v>Batang (6 M)</v>
          </cell>
          <cell r="D1170">
            <v>3534100</v>
          </cell>
        </row>
        <row r="1171">
          <cell r="A1171">
            <v>1170</v>
          </cell>
          <cell r="B1171" t="str">
            <v>Pipa Galvanis ø 8"</v>
          </cell>
          <cell r="C1171" t="str">
            <v>Batang (6 M)</v>
          </cell>
          <cell r="D1171">
            <v>4115700</v>
          </cell>
        </row>
        <row r="1172">
          <cell r="A1172">
            <v>1171</v>
          </cell>
          <cell r="B1172" t="str">
            <v>Pipa Galvanis ø 10"</v>
          </cell>
          <cell r="C1172" t="str">
            <v>Batang (6 M)</v>
          </cell>
          <cell r="D1172">
            <v>5350500</v>
          </cell>
        </row>
        <row r="1173">
          <cell r="A1173">
            <v>1172</v>
          </cell>
          <cell r="B1173" t="str">
            <v xml:space="preserve"> Pipa Galvanis ø 2"</v>
          </cell>
          <cell r="C1173" t="str">
            <v>Batang (6 M)</v>
          </cell>
          <cell r="D1173">
            <v>566600</v>
          </cell>
        </row>
        <row r="1174">
          <cell r="A1174">
            <v>1173</v>
          </cell>
          <cell r="B1174" t="str">
            <v>Pipa Galvanis ø 1,5"</v>
          </cell>
          <cell r="C1174" t="str">
            <v>Batang (6 M)</v>
          </cell>
          <cell r="D1174">
            <v>489900</v>
          </cell>
        </row>
        <row r="1175">
          <cell r="A1175">
            <v>1174</v>
          </cell>
          <cell r="B1175" t="str">
            <v>Pipa Galvanis ø 1,25"</v>
          </cell>
          <cell r="C1175" t="str">
            <v>Batang (6 M)</v>
          </cell>
          <cell r="D1175">
            <v>455000</v>
          </cell>
        </row>
        <row r="1176">
          <cell r="A1176">
            <v>1175</v>
          </cell>
          <cell r="B1176" t="str">
            <v>Pipa Galvanis ø 1"</v>
          </cell>
          <cell r="C1176" t="str">
            <v>Batang (6 M)</v>
          </cell>
          <cell r="D1176">
            <v>247400</v>
          </cell>
        </row>
        <row r="1177">
          <cell r="A1177">
            <v>1176</v>
          </cell>
          <cell r="B1177" t="str">
            <v>Pipa Galvanis ø 0,75"</v>
          </cell>
          <cell r="C1177" t="str">
            <v>Batang</v>
          </cell>
          <cell r="D1177">
            <v>201100</v>
          </cell>
        </row>
        <row r="1178">
          <cell r="A1178">
            <v>1177</v>
          </cell>
          <cell r="B1178" t="str">
            <v>Pipa Galvanis ø 0,5"</v>
          </cell>
          <cell r="C1178" t="str">
            <v>Batang</v>
          </cell>
          <cell r="D1178">
            <v>152300</v>
          </cell>
        </row>
        <row r="1179">
          <cell r="A1179">
            <v>1178</v>
          </cell>
          <cell r="B1179" t="str">
            <v>Pipa PVC AW ø 4"</v>
          </cell>
          <cell r="C1179" t="str">
            <v>Batang</v>
          </cell>
          <cell r="D1179">
            <v>316100</v>
          </cell>
        </row>
        <row r="1180">
          <cell r="A1180">
            <v>1179</v>
          </cell>
          <cell r="B1180" t="str">
            <v>Pipa PVC AW ø 3"</v>
          </cell>
          <cell r="C1180" t="str">
            <v>Batang</v>
          </cell>
          <cell r="D1180">
            <v>241300</v>
          </cell>
        </row>
        <row r="1181">
          <cell r="A1181">
            <v>1180</v>
          </cell>
          <cell r="B1181" t="str">
            <v>Pipa PVC AW ø 2,5"</v>
          </cell>
          <cell r="C1181" t="str">
            <v>Batang</v>
          </cell>
          <cell r="D1181">
            <v>178100</v>
          </cell>
        </row>
        <row r="1182">
          <cell r="A1182">
            <v>1181</v>
          </cell>
          <cell r="B1182" t="str">
            <v>Pipa PVC AW ø 2"</v>
          </cell>
          <cell r="C1182" t="str">
            <v>Batang</v>
          </cell>
          <cell r="D1182">
            <v>284500</v>
          </cell>
        </row>
        <row r="1183">
          <cell r="A1183">
            <v>1182</v>
          </cell>
          <cell r="B1183" t="str">
            <v>Pipa PVC AW ø 1,5"</v>
          </cell>
          <cell r="C1183" t="str">
            <v>Batang</v>
          </cell>
          <cell r="D1183">
            <v>97700</v>
          </cell>
        </row>
        <row r="1184">
          <cell r="A1184">
            <v>1183</v>
          </cell>
          <cell r="B1184" t="str">
            <v>Pipa PVC AW ø 1"</v>
          </cell>
          <cell r="C1184" t="str">
            <v>Batang (6 M)</v>
          </cell>
          <cell r="D1184">
            <v>60600</v>
          </cell>
        </row>
        <row r="1185">
          <cell r="A1185">
            <v>1184</v>
          </cell>
          <cell r="B1185" t="str">
            <v>Pipa PVC AW ø 0,75"</v>
          </cell>
          <cell r="C1185" t="str">
            <v>Batang (6 M)</v>
          </cell>
          <cell r="D1185">
            <v>40300</v>
          </cell>
        </row>
        <row r="1186">
          <cell r="A1186">
            <v>1185</v>
          </cell>
          <cell r="B1186" t="str">
            <v>Pipa PVC AW ø 0,5"</v>
          </cell>
          <cell r="C1186" t="str">
            <v>Batang (6 M)</v>
          </cell>
          <cell r="D1186">
            <v>30300</v>
          </cell>
        </row>
        <row r="1187">
          <cell r="A1187">
            <v>1186</v>
          </cell>
          <cell r="B1187" t="str">
            <v>Pipa PVC C ø 4"</v>
          </cell>
          <cell r="C1187" t="str">
            <v>Batang</v>
          </cell>
          <cell r="D1187">
            <v>86200</v>
          </cell>
        </row>
        <row r="1188">
          <cell r="A1188">
            <v>1187</v>
          </cell>
          <cell r="B1188" t="str">
            <v>Pipa PVC D ø 4"</v>
          </cell>
          <cell r="C1188" t="str">
            <v>Batang</v>
          </cell>
          <cell r="D1188">
            <v>183900</v>
          </cell>
        </row>
        <row r="1189">
          <cell r="A1189">
            <v>1188</v>
          </cell>
          <cell r="B1189" t="str">
            <v>Pipa PVC D ø 3"</v>
          </cell>
          <cell r="C1189" t="str">
            <v>Batang</v>
          </cell>
          <cell r="D1189">
            <v>126400</v>
          </cell>
        </row>
        <row r="1190">
          <cell r="A1190">
            <v>1189</v>
          </cell>
          <cell r="B1190" t="str">
            <v>Pipa PVC D ø 2,5"</v>
          </cell>
          <cell r="C1190" t="str">
            <v>Batang</v>
          </cell>
          <cell r="D1190">
            <v>91900</v>
          </cell>
        </row>
        <row r="1191">
          <cell r="A1191">
            <v>1190</v>
          </cell>
          <cell r="B1191" t="str">
            <v>Pipa PVC D ø 2"</v>
          </cell>
          <cell r="C1191" t="str">
            <v>Batang</v>
          </cell>
          <cell r="D1191">
            <v>68900</v>
          </cell>
        </row>
        <row r="1192">
          <cell r="A1192">
            <v>1191</v>
          </cell>
          <cell r="B1192" t="str">
            <v>Pipa PVC D ø 1,5"</v>
          </cell>
          <cell r="C1192" t="str">
            <v>Batang</v>
          </cell>
          <cell r="D1192">
            <v>45900</v>
          </cell>
        </row>
        <row r="1193">
          <cell r="A1193">
            <v>1192</v>
          </cell>
          <cell r="B1193" t="str">
            <v>Pipa PVC D ø 1"</v>
          </cell>
          <cell r="C1193" t="str">
            <v>Batang</v>
          </cell>
          <cell r="D1193">
            <v>34400</v>
          </cell>
        </row>
        <row r="1194">
          <cell r="A1194">
            <v>1193</v>
          </cell>
          <cell r="B1194" t="str">
            <v>Pipa PVC D ø 0,75"</v>
          </cell>
          <cell r="C1194" t="str">
            <v>Batang</v>
          </cell>
          <cell r="D1194">
            <v>33300</v>
          </cell>
        </row>
        <row r="1195">
          <cell r="A1195">
            <v>1194</v>
          </cell>
          <cell r="B1195" t="str">
            <v>Pipa PVC D ø 0,5"</v>
          </cell>
          <cell r="C1195" t="str">
            <v>Batang</v>
          </cell>
          <cell r="D1195">
            <v>26400</v>
          </cell>
        </row>
        <row r="1196">
          <cell r="A1196">
            <v>1195</v>
          </cell>
          <cell r="B1196" t="str">
            <v>Pipa listrik</v>
          </cell>
          <cell r="C1196" t="str">
            <v>Batang</v>
          </cell>
          <cell r="D1196">
            <v>8900</v>
          </cell>
        </row>
        <row r="1197">
          <cell r="A1197">
            <v>1196</v>
          </cell>
          <cell r="B1197" t="str">
            <v>Pipa Paralon 5/8 "</v>
          </cell>
          <cell r="C1197" t="str">
            <v>Batang</v>
          </cell>
          <cell r="D1197">
            <v>8900</v>
          </cell>
        </row>
        <row r="1198">
          <cell r="A1198">
            <v>1197</v>
          </cell>
          <cell r="B1198" t="str">
            <v>Pipa PVC  S - 10 ø 50 mm (SCJ) 6m</v>
          </cell>
          <cell r="C1198" t="str">
            <v>Batang (6 M)</v>
          </cell>
          <cell r="D1198">
            <v>188500</v>
          </cell>
        </row>
        <row r="1199">
          <cell r="A1199">
            <v>1198</v>
          </cell>
          <cell r="B1199" t="str">
            <v>Pipa PVC  S - 10 ø 63 mm (SCJ) 6m</v>
          </cell>
          <cell r="C1199" t="str">
            <v>Batang (6 M)</v>
          </cell>
          <cell r="D1199">
            <v>288900</v>
          </cell>
        </row>
        <row r="1200">
          <cell r="A1200">
            <v>1199</v>
          </cell>
          <cell r="B1200" t="str">
            <v>Pipa PVC  S - 10 ø 75 mm (SCJ) 6m</v>
          </cell>
          <cell r="C1200" t="str">
            <v>Batang (6 M)</v>
          </cell>
          <cell r="D1200">
            <v>412600</v>
          </cell>
        </row>
        <row r="1201">
          <cell r="A1201">
            <v>1200</v>
          </cell>
          <cell r="B1201" t="str">
            <v>Pipa PVC  S - 10 ø 90 mm (SCJ) 6m</v>
          </cell>
          <cell r="C1201" t="str">
            <v>Batang (6 M)</v>
          </cell>
          <cell r="D1201">
            <v>590000</v>
          </cell>
        </row>
        <row r="1202">
          <cell r="A1202">
            <v>1201</v>
          </cell>
          <cell r="B1202" t="str">
            <v>Pipa PVC  S - 10 ø 110 mm (SCJ) 6m</v>
          </cell>
          <cell r="C1202" t="str">
            <v>Batang (6 M)</v>
          </cell>
          <cell r="D1202">
            <v>891600</v>
          </cell>
        </row>
        <row r="1203">
          <cell r="A1203">
            <v>1202</v>
          </cell>
          <cell r="B1203" t="str">
            <v>Pipa PVC  S - 10 ø 160 mm (SCJ) 6m</v>
          </cell>
          <cell r="C1203" t="str">
            <v>Batang (6 M)</v>
          </cell>
          <cell r="D1203">
            <v>1884700</v>
          </cell>
        </row>
        <row r="1204">
          <cell r="A1204">
            <v>1203</v>
          </cell>
          <cell r="B1204" t="str">
            <v>Pipa PVC  S - 10 ø 63 mm (RRJ) 6m</v>
          </cell>
          <cell r="C1204" t="str">
            <v>Batang (6 M)</v>
          </cell>
          <cell r="D1204">
            <v>299100</v>
          </cell>
        </row>
        <row r="1205">
          <cell r="A1205">
            <v>1204</v>
          </cell>
          <cell r="B1205" t="str">
            <v>Pipa PVC  S - 10 ø 90 mm (RRJ) 6m</v>
          </cell>
          <cell r="C1205" t="str">
            <v>Batang (6 M)</v>
          </cell>
          <cell r="D1205">
            <v>425600</v>
          </cell>
        </row>
        <row r="1206">
          <cell r="A1206">
            <v>1205</v>
          </cell>
          <cell r="B1206" t="str">
            <v>Pipa PVC  S - 10 ø 110 mm (RRJ) 6m</v>
          </cell>
          <cell r="C1206" t="str">
            <v>Batang (6 M)</v>
          </cell>
          <cell r="D1206">
            <v>892100</v>
          </cell>
        </row>
        <row r="1207">
          <cell r="A1207">
            <v>1206</v>
          </cell>
          <cell r="B1207" t="str">
            <v>Pipa PVC  S - 10 ø 160 mm (RRJ) 6m</v>
          </cell>
          <cell r="C1207" t="str">
            <v>Batang (6 M)</v>
          </cell>
          <cell r="D1207">
            <v>1856200</v>
          </cell>
        </row>
        <row r="1208">
          <cell r="A1208">
            <v>1207</v>
          </cell>
          <cell r="B1208" t="str">
            <v>Pipa PVC S - 12,5 ø 50 mm (SCJ) 6m</v>
          </cell>
          <cell r="C1208" t="str">
            <v>Batang (6 M)</v>
          </cell>
          <cell r="D1208">
            <v>154000</v>
          </cell>
        </row>
        <row r="1209">
          <cell r="A1209">
            <v>1208</v>
          </cell>
          <cell r="B1209" t="str">
            <v>Pipa PVC S - 12,5 ø 63 mm (SCJ) 6m</v>
          </cell>
          <cell r="C1209" t="str">
            <v>Batang (6 M)</v>
          </cell>
          <cell r="D1209">
            <v>225800</v>
          </cell>
        </row>
        <row r="1210">
          <cell r="A1210">
            <v>1209</v>
          </cell>
          <cell r="B1210" t="str">
            <v>Pipa PVC S - 12,5 ø 75 mm (SCJ) 6m</v>
          </cell>
          <cell r="C1210" t="str">
            <v>Batang (6 M)</v>
          </cell>
          <cell r="D1210">
            <v>322600</v>
          </cell>
        </row>
        <row r="1211">
          <cell r="A1211">
            <v>1210</v>
          </cell>
          <cell r="B1211" t="str">
            <v>Pipa PVC S - 12,5 ø 90 mm (SCJ) 6m</v>
          </cell>
          <cell r="C1211" t="str">
            <v>Batang (6 M)</v>
          </cell>
          <cell r="D1211">
            <v>466300</v>
          </cell>
        </row>
        <row r="1212">
          <cell r="A1212">
            <v>1211</v>
          </cell>
          <cell r="B1212" t="str">
            <v>Pipa PVC S - 12,5 ø 110 mm (SCJ) 6m</v>
          </cell>
          <cell r="C1212" t="str">
            <v>Batang (6 M)</v>
          </cell>
          <cell r="D1212">
            <v>682200</v>
          </cell>
        </row>
        <row r="1213">
          <cell r="A1213">
            <v>1212</v>
          </cell>
          <cell r="B1213" t="str">
            <v>Pipa PVC S - 12,5 ø 160 mm (SCJ) 6m</v>
          </cell>
          <cell r="C1213" t="str">
            <v>Batang (6 M)</v>
          </cell>
          <cell r="D1213">
            <v>1459900</v>
          </cell>
        </row>
        <row r="1214">
          <cell r="A1214">
            <v>1213</v>
          </cell>
          <cell r="B1214" t="str">
            <v>Pipa PVC S - 12,5 ø 63 mm (RRJ) 6m</v>
          </cell>
          <cell r="C1214" t="str">
            <v>Batang (6 M)</v>
          </cell>
          <cell r="D1214">
            <v>248000</v>
          </cell>
        </row>
        <row r="1215">
          <cell r="A1215">
            <v>1214</v>
          </cell>
          <cell r="B1215" t="str">
            <v>Pipa PVC S - 12,5 ø 75 mm (RRJ) 6m</v>
          </cell>
          <cell r="C1215" t="str">
            <v>Batang (6 M)</v>
          </cell>
          <cell r="D1215">
            <v>352700</v>
          </cell>
        </row>
        <row r="1216">
          <cell r="A1216">
            <v>1215</v>
          </cell>
          <cell r="B1216" t="str">
            <v>Pipa PVC S - 12,5 ø 90 mm (RRJ) 6m</v>
          </cell>
          <cell r="C1216" t="str">
            <v>Batang (6 M)</v>
          </cell>
          <cell r="D1216">
            <v>500700</v>
          </cell>
        </row>
        <row r="1217">
          <cell r="A1217">
            <v>1216</v>
          </cell>
          <cell r="B1217" t="str">
            <v>Pipa PVC S - 12,5 ø 110 mm (RRJ) 6m</v>
          </cell>
          <cell r="C1217" t="str">
            <v>Batang (6 M)</v>
          </cell>
          <cell r="D1217">
            <v>723200</v>
          </cell>
        </row>
        <row r="1218">
          <cell r="A1218">
            <v>1217</v>
          </cell>
          <cell r="B1218" t="str">
            <v>Pipa PVC S - 12,5 ø 160 mm (RRJ) 6m</v>
          </cell>
          <cell r="C1218" t="str">
            <v>Batang (6 M)</v>
          </cell>
          <cell r="D1218">
            <v>1519800</v>
          </cell>
        </row>
        <row r="1219">
          <cell r="A1219">
            <v>1218</v>
          </cell>
          <cell r="B1219" t="str">
            <v>Pipa HDPE TYPE PE S-8 SDR 17 PN 10 ø 50 mm</v>
          </cell>
          <cell r="C1219" t="str">
            <v xml:space="preserve"> rol (100 m)</v>
          </cell>
          <cell r="D1219">
            <v>3623900</v>
          </cell>
        </row>
        <row r="1220">
          <cell r="A1220">
            <v>1219</v>
          </cell>
          <cell r="B1220" t="str">
            <v>Pipa HDPE TYPE PE S-8 SDR 17 PN 10 ø 63 mm</v>
          </cell>
          <cell r="C1220" t="str">
            <v xml:space="preserve"> rol (100 m)</v>
          </cell>
          <cell r="D1220">
            <v>5793700</v>
          </cell>
        </row>
        <row r="1221">
          <cell r="A1221">
            <v>1220</v>
          </cell>
          <cell r="B1221" t="str">
            <v>Pipa HDPE TYPE PE S-8 SDR 17 PN 10 ø 75 mm</v>
          </cell>
          <cell r="C1221" t="str">
            <v xml:space="preserve"> rol (50 m)</v>
          </cell>
          <cell r="D1221">
            <v>3983600</v>
          </cell>
        </row>
        <row r="1222">
          <cell r="A1222">
            <v>1221</v>
          </cell>
          <cell r="B1222" t="str">
            <v>Pipa HDPE TYPE PE S-8 SDR 17 PN 10 ø 90 mm</v>
          </cell>
          <cell r="C1222" t="str">
            <v xml:space="preserve"> rol (50 m)</v>
          </cell>
          <cell r="D1222">
            <v>5734900</v>
          </cell>
        </row>
        <row r="1223">
          <cell r="A1223">
            <v>1222</v>
          </cell>
          <cell r="B1223" t="str">
            <v>Pipa HDPE TYPE PE S-8 SDR 17 PN 10 ø 110 mm</v>
          </cell>
          <cell r="C1223" t="str">
            <v>Batang (6 M)</v>
          </cell>
          <cell r="D1223">
            <v>1027600</v>
          </cell>
        </row>
        <row r="1224">
          <cell r="A1224">
            <v>1223</v>
          </cell>
          <cell r="B1224" t="str">
            <v>Pipa HDPE TYPE PE S-8 SDR 17 PN 10 ø 125 mm</v>
          </cell>
          <cell r="C1224" t="str">
            <v>Batang (6 M)</v>
          </cell>
          <cell r="D1224">
            <v>1309400</v>
          </cell>
        </row>
        <row r="1225">
          <cell r="A1225">
            <v>1224</v>
          </cell>
          <cell r="B1225" t="str">
            <v>Pipa HDPE TYPE PE S-8 SDR 17 PN 10 ø 140 mm</v>
          </cell>
          <cell r="C1225" t="str">
            <v>Batang (6 M)</v>
          </cell>
          <cell r="D1225">
            <v>1645500</v>
          </cell>
        </row>
        <row r="1226">
          <cell r="A1226">
            <v>1225</v>
          </cell>
          <cell r="B1226" t="str">
            <v>Pipa HDPE TYPE PE S-8 SDR 17 PN 10 ø 160 mm</v>
          </cell>
          <cell r="C1226" t="str">
            <v>Batang (6 M)</v>
          </cell>
          <cell r="D1226">
            <v>2153100</v>
          </cell>
        </row>
        <row r="1227">
          <cell r="A1227">
            <v>1226</v>
          </cell>
          <cell r="B1227" t="str">
            <v>Pipa HDPE TYPE PE S-8 SDR 17 PN 10 ø 200 mm</v>
          </cell>
          <cell r="C1227" t="str">
            <v>Batang (6 M)</v>
          </cell>
          <cell r="D1227">
            <v>3370500</v>
          </cell>
        </row>
        <row r="1228">
          <cell r="A1228">
            <v>1227</v>
          </cell>
          <cell r="B1228" t="str">
            <v>Pipa HDPE TYPE PE S-10 SDR 21 PN 8 ø 50 mm</v>
          </cell>
          <cell r="C1228" t="str">
            <v xml:space="preserve"> rol (100 m)</v>
          </cell>
          <cell r="D1228">
            <v>2975200</v>
          </cell>
        </row>
        <row r="1229">
          <cell r="A1229">
            <v>1228</v>
          </cell>
          <cell r="B1229" t="str">
            <v>Pipa HDPE TYPE PE S-10 SDR 21 PN 8 ø 63 mm</v>
          </cell>
          <cell r="C1229" t="str">
            <v xml:space="preserve"> rol (100 m)</v>
          </cell>
          <cell r="D1229">
            <v>4627800</v>
          </cell>
        </row>
        <row r="1230">
          <cell r="A1230">
            <v>1229</v>
          </cell>
          <cell r="B1230" t="str">
            <v>Pipa HDPE TYPE PE S-10 SDR 21 PN 8 ø 75 mm</v>
          </cell>
          <cell r="C1230" t="str">
            <v xml:space="preserve"> rol (50 m)</v>
          </cell>
          <cell r="D1230">
            <v>3325500</v>
          </cell>
        </row>
        <row r="1231">
          <cell r="A1231">
            <v>1230</v>
          </cell>
          <cell r="B1231" t="str">
            <v>Pipa HDPE TYPE PE S-10 SDR 21 PN 8 ø 90 mm</v>
          </cell>
          <cell r="C1231" t="str">
            <v xml:space="preserve"> rol (50 m)</v>
          </cell>
          <cell r="D1231">
            <v>4735300</v>
          </cell>
        </row>
        <row r="1232">
          <cell r="A1232">
            <v>1231</v>
          </cell>
          <cell r="B1232" t="str">
            <v>Pipa HDPE TYPE PE S-10 SDR 21 PN 8 ø 110 mm</v>
          </cell>
          <cell r="C1232" t="str">
            <v>Batang (6 M)</v>
          </cell>
          <cell r="D1232">
            <v>848100</v>
          </cell>
        </row>
        <row r="1233">
          <cell r="A1233">
            <v>1232</v>
          </cell>
          <cell r="B1233" t="str">
            <v>Pipa HDPE TYPE PE S-10 SDR 21 PN 8 ø 125 mm</v>
          </cell>
          <cell r="C1233" t="str">
            <v>Batang (6 M)</v>
          </cell>
          <cell r="D1233">
            <v>1089400</v>
          </cell>
        </row>
        <row r="1234">
          <cell r="A1234">
            <v>1233</v>
          </cell>
          <cell r="B1234" t="str">
            <v>Pipa HDPE TYPE PE S-10 SDR 21 PN 8 ø 140 mm</v>
          </cell>
          <cell r="C1234" t="str">
            <v>Batang (6 M)</v>
          </cell>
          <cell r="D1234">
            <v>1362500</v>
          </cell>
        </row>
        <row r="1235">
          <cell r="A1235">
            <v>1234</v>
          </cell>
          <cell r="B1235" t="str">
            <v>Pipa HDPE TYPE PE S-10 SDR 21 PN 8 ø 160 mm</v>
          </cell>
          <cell r="C1235" t="str">
            <v>Batang (6 M)</v>
          </cell>
          <cell r="D1235">
            <v>1782800</v>
          </cell>
        </row>
        <row r="1236">
          <cell r="A1236">
            <v>1235</v>
          </cell>
          <cell r="B1236" t="str">
            <v>Pipa HDPE TYPE PE S-10 SDR 21 PN 8 ø 200 mm</v>
          </cell>
          <cell r="C1236" t="str">
            <v>Batang (6 M)</v>
          </cell>
          <cell r="D1236">
            <v>2779900</v>
          </cell>
        </row>
        <row r="1237">
          <cell r="A1237">
            <v>1236</v>
          </cell>
          <cell r="B1237" t="str">
            <v>Socket PIPA HDPE Compression dia 32 mm</v>
          </cell>
          <cell r="C1237" t="str">
            <v>Buah</v>
          </cell>
          <cell r="D1237">
            <v>143300</v>
          </cell>
        </row>
        <row r="1238">
          <cell r="A1238">
            <v>1237</v>
          </cell>
          <cell r="B1238" t="str">
            <v>Socket  PIPA HDPE Compression dia 50 mm</v>
          </cell>
          <cell r="C1238" t="str">
            <v>Buah</v>
          </cell>
          <cell r="D1238">
            <v>155300</v>
          </cell>
        </row>
        <row r="1239">
          <cell r="A1239">
            <v>1238</v>
          </cell>
          <cell r="B1239" t="str">
            <v>Socket  PIPA HDPE Compression dia 63 mm</v>
          </cell>
          <cell r="C1239" t="str">
            <v>Buah</v>
          </cell>
          <cell r="D1239">
            <v>179200</v>
          </cell>
        </row>
        <row r="1240">
          <cell r="A1240">
            <v>1239</v>
          </cell>
          <cell r="B1240" t="str">
            <v>Socket  PIPA HDPE Compression dia 75 mm</v>
          </cell>
          <cell r="C1240" t="str">
            <v>Buah</v>
          </cell>
          <cell r="D1240">
            <v>300000</v>
          </cell>
        </row>
        <row r="1241">
          <cell r="A1241">
            <v>1240</v>
          </cell>
          <cell r="B1241" t="str">
            <v>Socket  PIPA HDPE Compression dia 90 mm</v>
          </cell>
          <cell r="C1241" t="str">
            <v>Buah</v>
          </cell>
          <cell r="D1241">
            <v>547000</v>
          </cell>
        </row>
        <row r="1242">
          <cell r="A1242">
            <v>1241</v>
          </cell>
          <cell r="B1242" t="str">
            <v>Socket  PIPA HDPE Compression dia 110 mm</v>
          </cell>
          <cell r="C1242" t="str">
            <v>Buah</v>
          </cell>
          <cell r="D1242">
            <v>850300</v>
          </cell>
        </row>
        <row r="1243">
          <cell r="A1243">
            <v>1242</v>
          </cell>
          <cell r="B1243" t="str">
            <v>Reducer  PIPA HDPE Compression dia 90 x 63 mm</v>
          </cell>
          <cell r="C1243" t="str">
            <v>Buah</v>
          </cell>
          <cell r="D1243">
            <v>313300</v>
          </cell>
        </row>
        <row r="1244">
          <cell r="A1244">
            <v>1243</v>
          </cell>
          <cell r="B1244" t="str">
            <v>Reducer  PIPA HDPE Compression dia 119 x 90 mm</v>
          </cell>
          <cell r="C1244" t="str">
            <v>Buah</v>
          </cell>
          <cell r="D1244">
            <v>710300</v>
          </cell>
        </row>
        <row r="1245">
          <cell r="A1245">
            <v>1244</v>
          </cell>
          <cell r="B1245" t="str">
            <v>Reducer  PIPA HDPE Compression dia 63 x 50 mm</v>
          </cell>
          <cell r="C1245" t="str">
            <v>Buah</v>
          </cell>
          <cell r="D1245">
            <v>167800</v>
          </cell>
        </row>
        <row r="1246">
          <cell r="A1246">
            <v>1245</v>
          </cell>
          <cell r="B1246" t="str">
            <v>Female/Male tread Adaotor 63 mm</v>
          </cell>
          <cell r="C1246" t="str">
            <v>Buah</v>
          </cell>
          <cell r="D1246">
            <v>284500</v>
          </cell>
        </row>
        <row r="1247">
          <cell r="A1247">
            <v>1246</v>
          </cell>
          <cell r="B1247" t="str">
            <v>Amplas</v>
          </cell>
          <cell r="C1247" t="str">
            <v>lbr</v>
          </cell>
          <cell r="D1247">
            <v>5300</v>
          </cell>
        </row>
        <row r="1248">
          <cell r="A1248">
            <v>1247</v>
          </cell>
          <cell r="B1248" t="str">
            <v>Minyak Cat</v>
          </cell>
          <cell r="C1248" t="str">
            <v>ltr</v>
          </cell>
          <cell r="D1248">
            <v>22900</v>
          </cell>
        </row>
        <row r="1249">
          <cell r="A1249">
            <v>1248</v>
          </cell>
          <cell r="B1249" t="str">
            <v>Meni kayu</v>
          </cell>
          <cell r="C1249" t="str">
            <v>kg</v>
          </cell>
          <cell r="D1249">
            <v>34400</v>
          </cell>
        </row>
        <row r="1250">
          <cell r="A1250">
            <v>1249</v>
          </cell>
          <cell r="B1250" t="str">
            <v>Plamir kayu</v>
          </cell>
          <cell r="C1250" t="str">
            <v>kg</v>
          </cell>
          <cell r="D1250">
            <v>31600</v>
          </cell>
        </row>
        <row r="1251">
          <cell r="A1251">
            <v>1250</v>
          </cell>
          <cell r="B1251" t="str">
            <v>Cat Dasar Kayu</v>
          </cell>
          <cell r="C1251" t="str">
            <v>kg</v>
          </cell>
          <cell r="D1251">
            <v>40200</v>
          </cell>
        </row>
        <row r="1252">
          <cell r="A1252">
            <v>1251</v>
          </cell>
          <cell r="B1252" t="str">
            <v>Cat Kayu</v>
          </cell>
          <cell r="C1252" t="str">
            <v>kg</v>
          </cell>
          <cell r="D1252">
            <v>67500</v>
          </cell>
        </row>
        <row r="1253">
          <cell r="A1253">
            <v>1252</v>
          </cell>
          <cell r="B1253" t="str">
            <v>Plamir Tembok</v>
          </cell>
          <cell r="C1253" t="str">
            <v>kg</v>
          </cell>
          <cell r="D1253">
            <v>22900</v>
          </cell>
        </row>
        <row r="1254">
          <cell r="A1254">
            <v>1253</v>
          </cell>
          <cell r="B1254" t="str">
            <v>Cat Dasar Tembok</v>
          </cell>
          <cell r="C1254" t="str">
            <v>kg</v>
          </cell>
          <cell r="D1254">
            <v>36400</v>
          </cell>
        </row>
        <row r="1255">
          <cell r="A1255">
            <v>1254</v>
          </cell>
          <cell r="B1255" t="str">
            <v>Cat Tembok</v>
          </cell>
          <cell r="C1255" t="str">
            <v>kg</v>
          </cell>
          <cell r="D1255">
            <v>75600</v>
          </cell>
        </row>
        <row r="1256">
          <cell r="A1256">
            <v>1255</v>
          </cell>
          <cell r="B1256" t="str">
            <v>Meni Besi</v>
          </cell>
          <cell r="C1256" t="str">
            <v>kg</v>
          </cell>
          <cell r="D1256">
            <v>37300</v>
          </cell>
        </row>
        <row r="1257">
          <cell r="A1257">
            <v>1256</v>
          </cell>
          <cell r="B1257" t="str">
            <v>Dempul</v>
          </cell>
          <cell r="C1257" t="str">
            <v>kg</v>
          </cell>
          <cell r="D1257">
            <v>34400</v>
          </cell>
        </row>
        <row r="1258">
          <cell r="A1258">
            <v>1257</v>
          </cell>
          <cell r="B1258" t="str">
            <v>Cat Besi</v>
          </cell>
          <cell r="C1258" t="str">
            <v>kg</v>
          </cell>
          <cell r="D1258">
            <v>71800</v>
          </cell>
        </row>
        <row r="1259">
          <cell r="A1259">
            <v>1258</v>
          </cell>
          <cell r="B1259" t="str">
            <v xml:space="preserve">Politur </v>
          </cell>
          <cell r="C1259" t="str">
            <v>ltr</v>
          </cell>
          <cell r="D1259">
            <v>71800</v>
          </cell>
        </row>
        <row r="1260">
          <cell r="A1260">
            <v>1259</v>
          </cell>
          <cell r="B1260" t="str">
            <v>Politur jadi ( Ultran )</v>
          </cell>
          <cell r="C1260" t="str">
            <v>ltr</v>
          </cell>
          <cell r="D1260">
            <v>83300</v>
          </cell>
        </row>
        <row r="1261">
          <cell r="A1261">
            <v>1260</v>
          </cell>
          <cell r="B1261" t="str">
            <v>Teak Oil</v>
          </cell>
          <cell r="C1261" t="str">
            <v>ltr</v>
          </cell>
          <cell r="D1261">
            <v>71800</v>
          </cell>
        </row>
        <row r="1262">
          <cell r="A1262">
            <v>1261</v>
          </cell>
          <cell r="B1262" t="str">
            <v>Spritus</v>
          </cell>
          <cell r="C1262" t="str">
            <v>ltr</v>
          </cell>
          <cell r="D1262">
            <v>14300</v>
          </cell>
        </row>
        <row r="1263">
          <cell r="A1263">
            <v>1262</v>
          </cell>
          <cell r="B1263" t="str">
            <v>Sirlak</v>
          </cell>
          <cell r="C1263" t="str">
            <v>kg</v>
          </cell>
          <cell r="D1263">
            <v>66000</v>
          </cell>
        </row>
        <row r="1264">
          <cell r="A1264">
            <v>1263</v>
          </cell>
          <cell r="B1264" t="str">
            <v>Oker</v>
          </cell>
          <cell r="C1264" t="str">
            <v>kg</v>
          </cell>
          <cell r="D1264">
            <v>71800</v>
          </cell>
        </row>
        <row r="1265">
          <cell r="A1265">
            <v>1264</v>
          </cell>
          <cell r="B1265" t="str">
            <v>Lem Kayu</v>
          </cell>
          <cell r="C1265" t="str">
            <v>kg</v>
          </cell>
          <cell r="D1265">
            <v>31600</v>
          </cell>
        </row>
        <row r="1266">
          <cell r="A1266">
            <v>1265</v>
          </cell>
          <cell r="B1266" t="str">
            <v>Impra</v>
          </cell>
          <cell r="C1266" t="str">
            <v>kg</v>
          </cell>
          <cell r="D1266">
            <v>66000</v>
          </cell>
        </row>
        <row r="1267">
          <cell r="A1267">
            <v>1266</v>
          </cell>
          <cell r="B1267" t="str">
            <v>Kaca Bening 5 mm</v>
          </cell>
          <cell r="C1267" t="str">
            <v>m2</v>
          </cell>
          <cell r="D1267">
            <v>125200</v>
          </cell>
        </row>
        <row r="1268">
          <cell r="A1268">
            <v>1267</v>
          </cell>
          <cell r="B1268" t="str">
            <v>Kaca Bening 3 mm</v>
          </cell>
          <cell r="C1268" t="str">
            <v>m2</v>
          </cell>
          <cell r="D1268">
            <v>87900</v>
          </cell>
        </row>
        <row r="1269">
          <cell r="A1269">
            <v>1268</v>
          </cell>
          <cell r="B1269" t="str">
            <v>Kaca  Ray-Ban 5 mm</v>
          </cell>
          <cell r="C1269" t="str">
            <v>m2</v>
          </cell>
          <cell r="D1269">
            <v>136700</v>
          </cell>
        </row>
        <row r="1270">
          <cell r="A1270">
            <v>1269</v>
          </cell>
          <cell r="B1270" t="str">
            <v>Nako + Tralis</v>
          </cell>
          <cell r="C1270" t="str">
            <v>m2</v>
          </cell>
          <cell r="D1270">
            <v>287300</v>
          </cell>
        </row>
        <row r="1271">
          <cell r="A1271">
            <v>1270</v>
          </cell>
          <cell r="B1271" t="str">
            <v>Kunci 2 Slaag</v>
          </cell>
          <cell r="C1271" t="str">
            <v>Buah</v>
          </cell>
          <cell r="D1271">
            <v>244200</v>
          </cell>
        </row>
        <row r="1272">
          <cell r="A1272">
            <v>1271</v>
          </cell>
          <cell r="B1272" t="str">
            <v>Kunci 1 Slaag</v>
          </cell>
          <cell r="C1272" t="str">
            <v>Buah</v>
          </cell>
          <cell r="D1272">
            <v>120600</v>
          </cell>
        </row>
        <row r="1273">
          <cell r="A1273">
            <v>1272</v>
          </cell>
          <cell r="B1273" t="str">
            <v>Kunci KM/ WC</v>
          </cell>
          <cell r="C1273" t="str">
            <v>Buah</v>
          </cell>
          <cell r="D1273">
            <v>71800</v>
          </cell>
        </row>
        <row r="1274">
          <cell r="A1274">
            <v>1273</v>
          </cell>
          <cell r="B1274" t="str">
            <v>Kunci Gembok</v>
          </cell>
          <cell r="C1274" t="str">
            <v>Buah</v>
          </cell>
          <cell r="D1274">
            <v>51700</v>
          </cell>
        </row>
        <row r="1275">
          <cell r="A1275">
            <v>1274</v>
          </cell>
          <cell r="B1275" t="str">
            <v>Grendel</v>
          </cell>
          <cell r="C1275" t="str">
            <v>Buah</v>
          </cell>
          <cell r="D1275">
            <v>20100</v>
          </cell>
        </row>
        <row r="1276">
          <cell r="A1276">
            <v>1275</v>
          </cell>
          <cell r="B1276" t="str">
            <v xml:space="preserve"> Kait Angin</v>
          </cell>
          <cell r="C1276" t="str">
            <v>Pasang</v>
          </cell>
          <cell r="D1276">
            <v>31600</v>
          </cell>
        </row>
        <row r="1277">
          <cell r="A1277">
            <v>1276</v>
          </cell>
          <cell r="B1277" t="str">
            <v xml:space="preserve"> Engsel kupu-kupu</v>
          </cell>
          <cell r="C1277" t="str">
            <v>Pasang</v>
          </cell>
          <cell r="D1277">
            <v>40200</v>
          </cell>
        </row>
        <row r="1278">
          <cell r="A1278">
            <v>1277</v>
          </cell>
          <cell r="B1278" t="str">
            <v xml:space="preserve"> Engsel Nilon</v>
          </cell>
          <cell r="C1278" t="str">
            <v>Pasang</v>
          </cell>
          <cell r="D1278">
            <v>37300</v>
          </cell>
        </row>
        <row r="1279">
          <cell r="A1279">
            <v>1278</v>
          </cell>
          <cell r="B1279" t="str">
            <v xml:space="preserve"> Espanolet</v>
          </cell>
          <cell r="C1279" t="str">
            <v>Buah</v>
          </cell>
          <cell r="D1279">
            <v>129300</v>
          </cell>
        </row>
        <row r="1280">
          <cell r="A1280">
            <v>1279</v>
          </cell>
          <cell r="B1280" t="str">
            <v>Washtafel</v>
          </cell>
          <cell r="C1280" t="str">
            <v>Buah</v>
          </cell>
          <cell r="D1280">
            <v>833300</v>
          </cell>
        </row>
        <row r="1281">
          <cell r="A1281">
            <v>1280</v>
          </cell>
          <cell r="B1281" t="str">
            <v>Urinoir</v>
          </cell>
          <cell r="C1281" t="str">
            <v>Buah</v>
          </cell>
          <cell r="D1281">
            <v>2069100</v>
          </cell>
        </row>
        <row r="1282">
          <cell r="A1282">
            <v>1281</v>
          </cell>
          <cell r="B1282" t="str">
            <v>Closet Jongkok</v>
          </cell>
          <cell r="C1282" t="str">
            <v>Buah</v>
          </cell>
          <cell r="D1282">
            <v>287300</v>
          </cell>
        </row>
        <row r="1283">
          <cell r="A1283">
            <v>1282</v>
          </cell>
          <cell r="B1283" t="str">
            <v>Closet Duduk</v>
          </cell>
          <cell r="C1283" t="str">
            <v>Buah</v>
          </cell>
          <cell r="D1283">
            <v>1839200</v>
          </cell>
        </row>
        <row r="1284">
          <cell r="A1284">
            <v>1283</v>
          </cell>
          <cell r="B1284" t="str">
            <v>Bak Mandi Fiber</v>
          </cell>
          <cell r="C1284" t="str">
            <v>Buah</v>
          </cell>
          <cell r="D1284">
            <v>459800</v>
          </cell>
        </row>
        <row r="1285">
          <cell r="A1285">
            <v>1284</v>
          </cell>
          <cell r="B1285" t="str">
            <v>Bak Mandi Keramik</v>
          </cell>
          <cell r="C1285" t="str">
            <v>Buah</v>
          </cell>
          <cell r="D1285">
            <v>359200</v>
          </cell>
        </row>
        <row r="1286">
          <cell r="A1286">
            <v>1285</v>
          </cell>
          <cell r="B1286" t="str">
            <v>Floordrain</v>
          </cell>
          <cell r="C1286" t="str">
            <v>Buah</v>
          </cell>
          <cell r="D1286">
            <v>71800</v>
          </cell>
        </row>
        <row r="1287">
          <cell r="A1287">
            <v>1286</v>
          </cell>
          <cell r="B1287" t="str">
            <v xml:space="preserve">Shower </v>
          </cell>
          <cell r="C1287" t="str">
            <v>Buah</v>
          </cell>
          <cell r="D1287">
            <v>195400</v>
          </cell>
        </row>
        <row r="1288">
          <cell r="A1288">
            <v>1287</v>
          </cell>
          <cell r="B1288" t="str">
            <v>Kran Air</v>
          </cell>
          <cell r="C1288" t="str">
            <v>Buah</v>
          </cell>
          <cell r="D1288">
            <v>57400</v>
          </cell>
        </row>
        <row r="1289">
          <cell r="A1289">
            <v>1288</v>
          </cell>
          <cell r="B1289" t="str">
            <v>Pompa air 150 watt</v>
          </cell>
          <cell r="C1289" t="str">
            <v>Buah</v>
          </cell>
          <cell r="D1289">
            <v>689700</v>
          </cell>
        </row>
        <row r="1290">
          <cell r="A1290">
            <v>1289</v>
          </cell>
          <cell r="B1290" t="str">
            <v>Pompa air 250 watt</v>
          </cell>
          <cell r="C1290" t="str">
            <v>Buah</v>
          </cell>
          <cell r="D1290">
            <v>1034500</v>
          </cell>
        </row>
        <row r="1291">
          <cell r="A1291">
            <v>1290</v>
          </cell>
          <cell r="B1291" t="str">
            <v>Selang Air 1/2'</v>
          </cell>
          <cell r="C1291" t="str">
            <v>m</v>
          </cell>
          <cell r="D1291">
            <v>7400</v>
          </cell>
        </row>
        <row r="1292">
          <cell r="A1292">
            <v>1291</v>
          </cell>
          <cell r="B1292" t="str">
            <v>Selang Air 3/4'</v>
          </cell>
          <cell r="C1292" t="str">
            <v>m</v>
          </cell>
          <cell r="D1292">
            <v>10000</v>
          </cell>
        </row>
        <row r="1293">
          <cell r="A1293">
            <v>1292</v>
          </cell>
          <cell r="B1293" t="str">
            <v>Paku Lis</v>
          </cell>
          <cell r="C1293" t="str">
            <v>kg</v>
          </cell>
          <cell r="D1293">
            <v>22900</v>
          </cell>
        </row>
        <row r="1294">
          <cell r="A1294">
            <v>1293</v>
          </cell>
          <cell r="B1294" t="str">
            <v>Paku Reng</v>
          </cell>
          <cell r="C1294" t="str">
            <v>kg</v>
          </cell>
          <cell r="D1294">
            <v>19200</v>
          </cell>
        </row>
        <row r="1295">
          <cell r="A1295">
            <v>1294</v>
          </cell>
          <cell r="B1295" t="str">
            <v>Paku Usuk</v>
          </cell>
          <cell r="C1295" t="str">
            <v>kg</v>
          </cell>
          <cell r="D1295">
            <v>18500</v>
          </cell>
        </row>
        <row r="1296">
          <cell r="A1296">
            <v>1295</v>
          </cell>
          <cell r="B1296" t="str">
            <v>Paku Seng</v>
          </cell>
          <cell r="C1296" t="str">
            <v>kg</v>
          </cell>
          <cell r="D1296">
            <v>22900</v>
          </cell>
        </row>
        <row r="1297">
          <cell r="A1297">
            <v>1296</v>
          </cell>
          <cell r="B1297" t="str">
            <v>Paku Sekrup 1/2"</v>
          </cell>
          <cell r="C1297" t="str">
            <v>ktk</v>
          </cell>
          <cell r="D1297">
            <v>28700</v>
          </cell>
        </row>
        <row r="1298">
          <cell r="A1298">
            <v>1297</v>
          </cell>
          <cell r="B1298" t="str">
            <v>Paku Sekrup    2"</v>
          </cell>
          <cell r="C1298" t="str">
            <v>ktk</v>
          </cell>
          <cell r="D1298">
            <v>28700</v>
          </cell>
        </row>
        <row r="1299">
          <cell r="A1299">
            <v>1298</v>
          </cell>
          <cell r="B1299" t="str">
            <v>Paku gypsum</v>
          </cell>
          <cell r="C1299" t="str">
            <v>kg</v>
          </cell>
          <cell r="D1299">
            <v>43100</v>
          </cell>
        </row>
        <row r="1300">
          <cell r="A1300">
            <v>1299</v>
          </cell>
          <cell r="B1300" t="str">
            <v>Paku beton 5 cm</v>
          </cell>
          <cell r="C1300" t="str">
            <v>kg</v>
          </cell>
          <cell r="D1300">
            <v>51700</v>
          </cell>
        </row>
        <row r="1301">
          <cell r="A1301">
            <v>1300</v>
          </cell>
          <cell r="B1301" t="str">
            <v>Paku beton 3"</v>
          </cell>
          <cell r="C1301" t="str">
            <v>ktk</v>
          </cell>
          <cell r="D1301">
            <v>68900</v>
          </cell>
        </row>
        <row r="1302">
          <cell r="A1302">
            <v>1301</v>
          </cell>
          <cell r="B1302" t="str">
            <v>Paku pancing</v>
          </cell>
          <cell r="C1302" t="str">
            <v>ktk</v>
          </cell>
          <cell r="D1302">
            <v>83300</v>
          </cell>
        </row>
        <row r="1303">
          <cell r="A1303">
            <v>1302</v>
          </cell>
          <cell r="B1303" t="str">
            <v>Aspal Emulsi</v>
          </cell>
          <cell r="C1303" t="str">
            <v>kg</v>
          </cell>
          <cell r="D1303">
            <v>15500</v>
          </cell>
        </row>
        <row r="1304">
          <cell r="A1304">
            <v>1303</v>
          </cell>
          <cell r="B1304" t="str">
            <v>Aspal Cutback</v>
          </cell>
          <cell r="C1304" t="str">
            <v>kg</v>
          </cell>
          <cell r="D1304">
            <v>15500</v>
          </cell>
        </row>
        <row r="1305">
          <cell r="A1305">
            <v>1304</v>
          </cell>
          <cell r="B1305" t="str">
            <v>Aspal Bitumen</v>
          </cell>
          <cell r="C1305" t="str">
            <v>kg</v>
          </cell>
          <cell r="D1305">
            <v>13700</v>
          </cell>
        </row>
        <row r="1306">
          <cell r="A1306">
            <v>1305</v>
          </cell>
          <cell r="B1306" t="str">
            <v>Aspal Curah</v>
          </cell>
          <cell r="C1306" t="str">
            <v>ltr</v>
          </cell>
          <cell r="D1306">
            <v>13200</v>
          </cell>
        </row>
        <row r="1307">
          <cell r="A1307">
            <v>1306</v>
          </cell>
          <cell r="B1307" t="str">
            <v>Solar</v>
          </cell>
          <cell r="C1307" t="str">
            <v>ltr</v>
          </cell>
          <cell r="D1307">
            <v>8100</v>
          </cell>
        </row>
        <row r="1308">
          <cell r="A1308">
            <v>1307</v>
          </cell>
          <cell r="B1308" t="str">
            <v>Oli</v>
          </cell>
          <cell r="C1308" t="str">
            <v>Buah</v>
          </cell>
          <cell r="D1308">
            <v>51700</v>
          </cell>
        </row>
        <row r="1309">
          <cell r="A1309">
            <v>1308</v>
          </cell>
          <cell r="B1309" t="str">
            <v>Sikat Ijuk</v>
          </cell>
          <cell r="C1309" t="str">
            <v>buah</v>
          </cell>
          <cell r="D1309">
            <v>28700</v>
          </cell>
        </row>
        <row r="1310">
          <cell r="A1310">
            <v>1309</v>
          </cell>
          <cell r="B1310" t="str">
            <v>Aluminium Anti Gores/Gloos 3"</v>
          </cell>
          <cell r="C1310" t="str">
            <v>m'</v>
          </cell>
          <cell r="D1310">
            <v>143600</v>
          </cell>
        </row>
        <row r="1311">
          <cell r="A1311">
            <v>1310</v>
          </cell>
          <cell r="B1311" t="str">
            <v>Pintu Aluminium Anti Gores/Gloss Kaca 5mm (swing)</v>
          </cell>
          <cell r="C1311" t="str">
            <v>unit</v>
          </cell>
          <cell r="D1311">
            <v>2873700</v>
          </cell>
        </row>
        <row r="1312">
          <cell r="A1312">
            <v>1311</v>
          </cell>
          <cell r="B1312" t="str">
            <v>Pintu Aluminium Anti Gores/Gloss Kaca 5mm (slide)</v>
          </cell>
          <cell r="C1312" t="str">
            <v>unit</v>
          </cell>
          <cell r="D1312">
            <v>3161100</v>
          </cell>
        </row>
        <row r="1313">
          <cell r="A1313">
            <v>1312</v>
          </cell>
          <cell r="B1313" t="str">
            <v>Pintu Aluminium Anti Gores/Gloss Kaca 5mm (spindri)</v>
          </cell>
          <cell r="C1313" t="str">
            <v>unit</v>
          </cell>
          <cell r="D1313">
            <v>3448500</v>
          </cell>
        </row>
        <row r="1314">
          <cell r="A1314">
            <v>1313</v>
          </cell>
          <cell r="B1314" t="str">
            <v>Pintu Full Kaca (Floring Dorma Tempert 12 mm</v>
          </cell>
          <cell r="C1314" t="str">
            <v>unit</v>
          </cell>
          <cell r="D1314">
            <v>5747500</v>
          </cell>
        </row>
        <row r="1315">
          <cell r="A1315">
            <v>1314</v>
          </cell>
          <cell r="B1315" t="str">
            <v>Pintu Full Kaca (Floring Dorma Tempert 10 mm</v>
          </cell>
          <cell r="C1315" t="str">
            <v>unit</v>
          </cell>
          <cell r="D1315">
            <v>5172700</v>
          </cell>
        </row>
        <row r="1316">
          <cell r="A1316">
            <v>1315</v>
          </cell>
          <cell r="B1316" t="str">
            <v>Jendela UK Standart 120 x 60 MAX</v>
          </cell>
          <cell r="C1316" t="str">
            <v>unit</v>
          </cell>
          <cell r="D1316">
            <v>2011600</v>
          </cell>
        </row>
        <row r="1317">
          <cell r="A1317">
            <v>1316</v>
          </cell>
          <cell r="B1317" t="str">
            <v>Alumnium Kulit Jeruk</v>
          </cell>
          <cell r="C1317" t="str">
            <v>lbr</v>
          </cell>
          <cell r="D1317">
            <v>109200</v>
          </cell>
        </row>
        <row r="1318">
          <cell r="A1318">
            <v>1317</v>
          </cell>
          <cell r="B1318" t="str">
            <v>LAMPU PIJAR UMUM  - 10 Wattt</v>
          </cell>
          <cell r="C1318" t="str">
            <v>BUAH</v>
          </cell>
          <cell r="D1318">
            <v>8400</v>
          </cell>
        </row>
        <row r="1319">
          <cell r="A1319">
            <v>1318</v>
          </cell>
          <cell r="B1319" t="str">
            <v>LAMPU PIJAR UMUM  - 15 Watt</v>
          </cell>
          <cell r="C1319" t="str">
            <v>BUAH</v>
          </cell>
          <cell r="D1319">
            <v>9500</v>
          </cell>
        </row>
        <row r="1320">
          <cell r="A1320">
            <v>1319</v>
          </cell>
          <cell r="B1320" t="str">
            <v>LAMPU PIJAR UMUM  - 15 Watt</v>
          </cell>
          <cell r="C1320" t="str">
            <v>BUAH</v>
          </cell>
          <cell r="D1320">
            <v>9500</v>
          </cell>
        </row>
        <row r="1321">
          <cell r="A1321">
            <v>1320</v>
          </cell>
          <cell r="B1321" t="str">
            <v>LAMPU PIJAR UMUM  - 40 Watt</v>
          </cell>
          <cell r="C1321" t="str">
            <v>BUAH</v>
          </cell>
          <cell r="D1321">
            <v>9500</v>
          </cell>
        </row>
        <row r="1322">
          <cell r="A1322">
            <v>1321</v>
          </cell>
          <cell r="B1322" t="str">
            <v>LAMPU PIJAR UMUM  - 60 Watt</v>
          </cell>
          <cell r="C1322" t="str">
            <v>BUAH</v>
          </cell>
          <cell r="D1322">
            <v>10800</v>
          </cell>
        </row>
        <row r="1323">
          <cell r="A1323">
            <v>1322</v>
          </cell>
          <cell r="B1323" t="str">
            <v>LAMPU PIJAR UMUM  - 75 Watt</v>
          </cell>
          <cell r="C1323" t="str">
            <v>BUAH</v>
          </cell>
          <cell r="D1323">
            <v>10800</v>
          </cell>
        </row>
        <row r="1324">
          <cell r="A1324">
            <v>1323</v>
          </cell>
          <cell r="B1324" t="str">
            <v>LAMPU PIJAR UMUM  - 100 Watt</v>
          </cell>
          <cell r="C1324" t="str">
            <v>BUAH</v>
          </cell>
          <cell r="D1324">
            <v>11500</v>
          </cell>
        </row>
        <row r="1325">
          <cell r="A1325">
            <v>1324</v>
          </cell>
          <cell r="B1325" t="str">
            <v>LAMPU TABUNG  - 10 Watt</v>
          </cell>
          <cell r="C1325" t="str">
            <v>BUAH</v>
          </cell>
          <cell r="D1325">
            <v>13900</v>
          </cell>
        </row>
        <row r="1326">
          <cell r="A1326">
            <v>1325</v>
          </cell>
          <cell r="B1326" t="str">
            <v>LAMPU TABUNG  - 15 Watt</v>
          </cell>
          <cell r="C1326" t="str">
            <v>BUAH</v>
          </cell>
          <cell r="D1326">
            <v>17000</v>
          </cell>
        </row>
        <row r="1327">
          <cell r="A1327">
            <v>1326</v>
          </cell>
          <cell r="B1327" t="str">
            <v>LAMPU TABUNG  - 18 Watt</v>
          </cell>
          <cell r="C1327" t="str">
            <v>BUAH</v>
          </cell>
          <cell r="D1327">
            <v>18800</v>
          </cell>
        </row>
        <row r="1328">
          <cell r="A1328">
            <v>1327</v>
          </cell>
          <cell r="B1328" t="str">
            <v>LAMPU TABUNG  - 36 Watt</v>
          </cell>
          <cell r="C1328" t="str">
            <v>BUAH</v>
          </cell>
          <cell r="D1328">
            <v>22400</v>
          </cell>
        </row>
        <row r="1329">
          <cell r="A1329">
            <v>1328</v>
          </cell>
          <cell r="B1329" t="str">
            <v>LAMPU PS - 5 Watt</v>
          </cell>
          <cell r="C1329" t="str">
            <v>BUAH</v>
          </cell>
          <cell r="D1329">
            <v>7000</v>
          </cell>
        </row>
        <row r="1330">
          <cell r="A1330">
            <v>1329</v>
          </cell>
          <cell r="B1330" t="str">
            <v>LAMPU PS - 10 Watt</v>
          </cell>
          <cell r="C1330" t="str">
            <v>BUAH</v>
          </cell>
          <cell r="D1330">
            <v>8400</v>
          </cell>
        </row>
        <row r="1331">
          <cell r="A1331">
            <v>1330</v>
          </cell>
          <cell r="B1331" t="str">
            <v>LAMPU PS - 15 Watt</v>
          </cell>
          <cell r="C1331" t="str">
            <v>BUAH</v>
          </cell>
          <cell r="D1331">
            <v>8400</v>
          </cell>
        </row>
        <row r="1332">
          <cell r="A1332">
            <v>1331</v>
          </cell>
          <cell r="B1332" t="str">
            <v>LAMPU PS - 25 Watt</v>
          </cell>
          <cell r="C1332" t="str">
            <v>BUAH</v>
          </cell>
          <cell r="D1332">
            <v>8400</v>
          </cell>
        </row>
        <row r="1333">
          <cell r="A1333">
            <v>1332</v>
          </cell>
          <cell r="B1333" t="str">
            <v>LAMPU PS - 40 Watt</v>
          </cell>
          <cell r="C1333" t="str">
            <v>BUAH</v>
          </cell>
          <cell r="D1333">
            <v>8400</v>
          </cell>
        </row>
        <row r="1334">
          <cell r="A1334">
            <v>1333</v>
          </cell>
          <cell r="B1334" t="str">
            <v>LAMPU PS - 60 Watt</v>
          </cell>
          <cell r="C1334" t="str">
            <v>BUAH</v>
          </cell>
          <cell r="D1334">
            <v>9800</v>
          </cell>
        </row>
        <row r="1335">
          <cell r="A1335">
            <v>1334</v>
          </cell>
          <cell r="B1335" t="str">
            <v>LAMPU PS - 75 Watt</v>
          </cell>
          <cell r="C1335" t="str">
            <v>BUAH</v>
          </cell>
          <cell r="D1335">
            <v>9800</v>
          </cell>
        </row>
        <row r="1336">
          <cell r="A1336">
            <v>1335</v>
          </cell>
          <cell r="B1336" t="str">
            <v>LAMPU PS - 100 Watt</v>
          </cell>
          <cell r="C1336" t="str">
            <v>BUAH</v>
          </cell>
          <cell r="D1336">
            <v>10500</v>
          </cell>
        </row>
        <row r="1337">
          <cell r="A1337">
            <v>1336</v>
          </cell>
          <cell r="B1337" t="str">
            <v>LAMPU SOFTONE/SUSU - 25 Watt</v>
          </cell>
          <cell r="C1337" t="str">
            <v>BUAH</v>
          </cell>
          <cell r="D1337">
            <v>17300</v>
          </cell>
        </row>
        <row r="1338">
          <cell r="A1338">
            <v>1337</v>
          </cell>
          <cell r="B1338" t="str">
            <v>LAMPU SOFTONE/SUSU - 40 Watt</v>
          </cell>
          <cell r="C1338" t="str">
            <v>BUAH</v>
          </cell>
          <cell r="D1338">
            <v>17300</v>
          </cell>
        </row>
        <row r="1339">
          <cell r="A1339">
            <v>1338</v>
          </cell>
          <cell r="B1339" t="str">
            <v>LAMPU SOFTONE/SUSU - 60 Watt</v>
          </cell>
          <cell r="C1339" t="str">
            <v>BUAH</v>
          </cell>
          <cell r="D1339">
            <v>15300</v>
          </cell>
        </row>
        <row r="1340">
          <cell r="A1340">
            <v>1339</v>
          </cell>
          <cell r="B1340" t="str">
            <v>LAMPU ESSENSIAL - 5 Watt</v>
          </cell>
          <cell r="C1340" t="str">
            <v>BUAH</v>
          </cell>
          <cell r="D1340">
            <v>40600</v>
          </cell>
        </row>
        <row r="1341">
          <cell r="A1341">
            <v>1340</v>
          </cell>
          <cell r="B1341" t="str">
            <v>LAMPU ESSENSIAL - 8 Watt</v>
          </cell>
          <cell r="C1341" t="str">
            <v>BUAH</v>
          </cell>
          <cell r="D1341">
            <v>41200</v>
          </cell>
        </row>
        <row r="1342">
          <cell r="A1342">
            <v>1341</v>
          </cell>
          <cell r="B1342" t="str">
            <v>LAMPU ESSENSIAL - 14 Watt</v>
          </cell>
          <cell r="C1342" t="str">
            <v>BUAH</v>
          </cell>
          <cell r="D1342">
            <v>48900</v>
          </cell>
        </row>
        <row r="1343">
          <cell r="A1343">
            <v>1342</v>
          </cell>
          <cell r="B1343" t="str">
            <v>LAMPU ESSENSIAL - 18 Watt</v>
          </cell>
          <cell r="C1343" t="str">
            <v>BUAH</v>
          </cell>
          <cell r="D1343">
            <v>57000</v>
          </cell>
        </row>
        <row r="1344">
          <cell r="A1344">
            <v>1343</v>
          </cell>
          <cell r="B1344" t="str">
            <v>LAMPU ESSENSIAL - 23 Watt</v>
          </cell>
          <cell r="C1344" t="str">
            <v>BUAH</v>
          </cell>
          <cell r="D1344">
            <v>69000</v>
          </cell>
        </row>
        <row r="1345">
          <cell r="A1345">
            <v>1344</v>
          </cell>
          <cell r="B1345" t="str">
            <v>Lampu LED - 3 watt</v>
          </cell>
          <cell r="C1345" t="str">
            <v>BUAH</v>
          </cell>
          <cell r="D1345">
            <v>69500</v>
          </cell>
        </row>
        <row r="1346">
          <cell r="A1346">
            <v>1345</v>
          </cell>
          <cell r="B1346" t="str">
            <v>Lampu LED - 4-5 Watt</v>
          </cell>
          <cell r="C1346" t="str">
            <v>BUAH</v>
          </cell>
          <cell r="D1346">
            <v>79000</v>
          </cell>
        </row>
        <row r="1347">
          <cell r="A1347">
            <v>1346</v>
          </cell>
          <cell r="B1347" t="str">
            <v>Lampu LED - 7-8 Watt</v>
          </cell>
          <cell r="C1347" t="str">
            <v>BUAH</v>
          </cell>
          <cell r="D1347">
            <v>105000</v>
          </cell>
        </row>
        <row r="1348">
          <cell r="A1348">
            <v>1347</v>
          </cell>
          <cell r="B1348" t="str">
            <v>Lampu LED - 9-10 Watt</v>
          </cell>
          <cell r="C1348" t="str">
            <v>BUAH</v>
          </cell>
          <cell r="D1348">
            <v>133900</v>
          </cell>
        </row>
        <row r="1349">
          <cell r="A1349">
            <v>1348</v>
          </cell>
          <cell r="B1349" t="str">
            <v>Lampu LED - 12-13 Watt</v>
          </cell>
          <cell r="C1349" t="str">
            <v>BUAH</v>
          </cell>
          <cell r="D1349">
            <v>157200</v>
          </cell>
        </row>
        <row r="1350">
          <cell r="A1350">
            <v>1349</v>
          </cell>
          <cell r="B1350" t="str">
            <v>Lampu LED - 14 Watt</v>
          </cell>
          <cell r="C1350" t="str">
            <v>BUAH</v>
          </cell>
          <cell r="D1350">
            <v>157900</v>
          </cell>
        </row>
        <row r="1351">
          <cell r="A1351">
            <v>1350</v>
          </cell>
          <cell r="B1351" t="str">
            <v xml:space="preserve">Lampu Selang LED Strip  - </v>
          </cell>
          <cell r="C1351" t="str">
            <v>Meter</v>
          </cell>
          <cell r="D1351">
            <v>40400</v>
          </cell>
        </row>
        <row r="1352">
          <cell r="A1352">
            <v>1351</v>
          </cell>
          <cell r="B1352" t="str">
            <v xml:space="preserve">Lampu Selang Warna-Warni - </v>
          </cell>
          <cell r="C1352" t="str">
            <v>Meter</v>
          </cell>
          <cell r="D1352">
            <v>36900</v>
          </cell>
        </row>
        <row r="1353">
          <cell r="A1353">
            <v>1352</v>
          </cell>
          <cell r="B1353" t="str">
            <v xml:space="preserve">Lampu Sorot LED 250 Watt - </v>
          </cell>
          <cell r="C1353" t="str">
            <v>Buah</v>
          </cell>
          <cell r="D1353">
            <v>632500</v>
          </cell>
        </row>
        <row r="1354">
          <cell r="A1354">
            <v>1353</v>
          </cell>
          <cell r="B1354" t="str">
            <v xml:space="preserve">Lampu Sorot LED 50 Watt - </v>
          </cell>
          <cell r="C1354" t="str">
            <v>Buah</v>
          </cell>
          <cell r="D1354">
            <v>575000</v>
          </cell>
        </row>
        <row r="1355">
          <cell r="A1355">
            <v>1354</v>
          </cell>
          <cell r="B1355" t="str">
            <v xml:space="preserve">Lampu Sorot LED 30 Watt - </v>
          </cell>
          <cell r="C1355" t="str">
            <v>Buah</v>
          </cell>
          <cell r="D1355">
            <v>441700</v>
          </cell>
        </row>
        <row r="1356">
          <cell r="A1356">
            <v>1355</v>
          </cell>
          <cell r="B1356" t="str">
            <v xml:space="preserve">Lampu Sorot LED 3 Watt - </v>
          </cell>
          <cell r="C1356" t="str">
            <v>Buah</v>
          </cell>
          <cell r="D1356">
            <v>121400</v>
          </cell>
        </row>
        <row r="1357">
          <cell r="A1357">
            <v>1356</v>
          </cell>
          <cell r="B1357" t="str">
            <v xml:space="preserve">Lampu Sorot LED 5/7 Watt - </v>
          </cell>
          <cell r="C1357" t="str">
            <v>Buah</v>
          </cell>
          <cell r="D1357">
            <v>150400</v>
          </cell>
        </row>
        <row r="1358">
          <cell r="A1358">
            <v>1357</v>
          </cell>
          <cell r="B1358" t="str">
            <v xml:space="preserve">Lampu Sorot LED 7 Watt - </v>
          </cell>
          <cell r="C1358" t="str">
            <v>Buah</v>
          </cell>
          <cell r="D1358">
            <v>402600</v>
          </cell>
        </row>
        <row r="1359">
          <cell r="A1359">
            <v>1358</v>
          </cell>
          <cell r="B1359" t="str">
            <v>FLORESCENT BATANG - 22 Watt</v>
          </cell>
          <cell r="C1359" t="str">
            <v>BUAH</v>
          </cell>
          <cell r="D1359">
            <v>51700</v>
          </cell>
        </row>
        <row r="1360">
          <cell r="A1360">
            <v>1359</v>
          </cell>
          <cell r="B1360" t="str">
            <v>FLORESCENT BATANG - 32 Watt</v>
          </cell>
          <cell r="C1360" t="str">
            <v>BUAH</v>
          </cell>
          <cell r="D1360">
            <v>65300</v>
          </cell>
        </row>
        <row r="1361">
          <cell r="A1361">
            <v>1360</v>
          </cell>
          <cell r="B1361" t="str">
            <v>HAALOGEN BATANG - 300 Watt</v>
          </cell>
          <cell r="C1361" t="str">
            <v>BUAH</v>
          </cell>
          <cell r="D1361">
            <v>48200</v>
          </cell>
        </row>
        <row r="1362">
          <cell r="A1362">
            <v>1361</v>
          </cell>
          <cell r="B1362" t="str">
            <v>HAALOGEN BATANG - 500 Watt</v>
          </cell>
          <cell r="C1362" t="str">
            <v>BUAH</v>
          </cell>
          <cell r="D1362">
            <v>48200</v>
          </cell>
        </row>
        <row r="1363">
          <cell r="A1363">
            <v>1362</v>
          </cell>
          <cell r="B1363" t="str">
            <v>HAALOGEN BATANG - 1.000 Watt</v>
          </cell>
          <cell r="C1363" t="str">
            <v>BUAH</v>
          </cell>
          <cell r="D1363">
            <v>65300</v>
          </cell>
        </row>
        <row r="1364">
          <cell r="A1364">
            <v>1363</v>
          </cell>
          <cell r="B1364" t="str">
            <v>TORNADO - 12 Watt</v>
          </cell>
          <cell r="C1364" t="str">
            <v>BUAH</v>
          </cell>
          <cell r="D1364">
            <v>61800</v>
          </cell>
        </row>
        <row r="1365">
          <cell r="A1365">
            <v>1364</v>
          </cell>
          <cell r="B1365" t="str">
            <v>TORNADO -  15 Watt</v>
          </cell>
          <cell r="C1365" t="str">
            <v>BUAH</v>
          </cell>
          <cell r="D1365">
            <v>62500</v>
          </cell>
        </row>
        <row r="1366">
          <cell r="A1366">
            <v>1365</v>
          </cell>
          <cell r="B1366" t="str">
            <v>TORNADO -  20 Watt</v>
          </cell>
          <cell r="C1366" t="str">
            <v>BUAH</v>
          </cell>
          <cell r="D1366">
            <v>66700</v>
          </cell>
        </row>
        <row r="1367">
          <cell r="A1367">
            <v>1366</v>
          </cell>
          <cell r="B1367" t="str">
            <v>TORNADO -  24 Watt</v>
          </cell>
          <cell r="C1367" t="str">
            <v>BUAH</v>
          </cell>
          <cell r="D1367">
            <v>71500</v>
          </cell>
        </row>
        <row r="1368">
          <cell r="A1368">
            <v>1367</v>
          </cell>
          <cell r="B1368" t="str">
            <v xml:space="preserve">LAMPU EMERGENSI CMOS - </v>
          </cell>
          <cell r="C1368" t="str">
            <v>BUAH</v>
          </cell>
          <cell r="D1368">
            <v>411700</v>
          </cell>
        </row>
        <row r="1369">
          <cell r="A1369">
            <v>1368</v>
          </cell>
          <cell r="B1369" t="str">
            <v>LAMPU SOPTONE / SUSU - 25 WATT</v>
          </cell>
          <cell r="C1369" t="str">
            <v>BUAH</v>
          </cell>
          <cell r="D1369">
            <v>20600</v>
          </cell>
        </row>
        <row r="1370">
          <cell r="A1370">
            <v>1369</v>
          </cell>
          <cell r="B1370" t="str">
            <v>LAMPU SOPTONE / SUSU - 40 WATT</v>
          </cell>
          <cell r="C1370" t="str">
            <v>BUAH</v>
          </cell>
          <cell r="D1370">
            <v>20600</v>
          </cell>
        </row>
        <row r="1371">
          <cell r="A1371">
            <v>1370</v>
          </cell>
          <cell r="B1371" t="str">
            <v>TLD - 54 10 WATT</v>
          </cell>
          <cell r="C1371" t="str">
            <v>BUAH</v>
          </cell>
          <cell r="D1371">
            <v>13900</v>
          </cell>
        </row>
        <row r="1372">
          <cell r="A1372">
            <v>1371</v>
          </cell>
          <cell r="B1372" t="str">
            <v>TLD - 54 15 WATT</v>
          </cell>
          <cell r="C1372" t="str">
            <v>BUAH</v>
          </cell>
          <cell r="D1372">
            <v>15300</v>
          </cell>
        </row>
        <row r="1373">
          <cell r="A1373">
            <v>1372</v>
          </cell>
          <cell r="B1373" t="str">
            <v>TLD - 54 18 WATT</v>
          </cell>
          <cell r="C1373" t="str">
            <v>BUAH</v>
          </cell>
          <cell r="D1373">
            <v>16700</v>
          </cell>
        </row>
        <row r="1374">
          <cell r="A1374">
            <v>1373</v>
          </cell>
          <cell r="B1374" t="str">
            <v>TLD - 54 36 WATT</v>
          </cell>
          <cell r="C1374" t="str">
            <v>BUAH</v>
          </cell>
          <cell r="D1374">
            <v>20600</v>
          </cell>
        </row>
        <row r="1375">
          <cell r="A1375">
            <v>1374</v>
          </cell>
          <cell r="B1375" t="str">
            <v>MERCURY   - 125 W</v>
          </cell>
          <cell r="C1375" t="str">
            <v>BUAH</v>
          </cell>
          <cell r="D1375">
            <v>82400</v>
          </cell>
        </row>
        <row r="1376">
          <cell r="A1376">
            <v>1375</v>
          </cell>
          <cell r="B1376" t="str">
            <v>MERCURY   - 250 WATT</v>
          </cell>
          <cell r="C1376" t="str">
            <v>BUAH</v>
          </cell>
          <cell r="D1376">
            <v>151100</v>
          </cell>
        </row>
        <row r="1377">
          <cell r="A1377">
            <v>1376</v>
          </cell>
          <cell r="B1377" t="str">
            <v>MERCURY   - 400 W</v>
          </cell>
          <cell r="C1377" t="str">
            <v>BUAH</v>
          </cell>
          <cell r="D1377">
            <v>171700</v>
          </cell>
        </row>
        <row r="1378">
          <cell r="A1378">
            <v>1377</v>
          </cell>
          <cell r="B1378" t="str">
            <v>MERCURY   - L 100 W</v>
          </cell>
          <cell r="C1378" t="str">
            <v>BUAH</v>
          </cell>
          <cell r="D1378">
            <v>61800</v>
          </cell>
        </row>
        <row r="1379">
          <cell r="A1379">
            <v>1378</v>
          </cell>
          <cell r="B1379" t="str">
            <v>MERCURY   - L 160 W</v>
          </cell>
          <cell r="C1379" t="str">
            <v>BUAH</v>
          </cell>
          <cell r="D1379">
            <v>61800</v>
          </cell>
        </row>
        <row r="1380">
          <cell r="A1380">
            <v>1379</v>
          </cell>
          <cell r="B1380" t="str">
            <v>KABEL LISTRIK WARNA PUTIH  - 2X1,5</v>
          </cell>
          <cell r="C1380" t="str">
            <v>METER</v>
          </cell>
          <cell r="D1380">
            <v>10500</v>
          </cell>
        </row>
        <row r="1381">
          <cell r="A1381">
            <v>1380</v>
          </cell>
          <cell r="B1381" t="str">
            <v>KABEL LISTRIK WARNA PUTIH  - 2X2,5</v>
          </cell>
          <cell r="C1381" t="str">
            <v>METER</v>
          </cell>
          <cell r="D1381">
            <v>14600</v>
          </cell>
        </row>
        <row r="1382">
          <cell r="A1382">
            <v>1381</v>
          </cell>
          <cell r="B1382" t="str">
            <v>KABEL LISTRIK WARNA PUTIH  - 3X1,5</v>
          </cell>
          <cell r="C1382" t="str">
            <v>METER</v>
          </cell>
          <cell r="D1382">
            <v>13600</v>
          </cell>
        </row>
        <row r="1383">
          <cell r="A1383">
            <v>1382</v>
          </cell>
          <cell r="B1383" t="str">
            <v>KABEL LISTRIK WARNA PUTIH  - 3X2,5</v>
          </cell>
          <cell r="C1383" t="str">
            <v>METER</v>
          </cell>
          <cell r="D1383">
            <v>18400</v>
          </cell>
        </row>
        <row r="1384">
          <cell r="A1384">
            <v>1383</v>
          </cell>
          <cell r="B1384" t="str">
            <v>KABEL LISTRIK WARNA HITAM - 2X1,5</v>
          </cell>
          <cell r="C1384" t="str">
            <v>METER</v>
          </cell>
          <cell r="D1384">
            <v>12900</v>
          </cell>
        </row>
        <row r="1385">
          <cell r="A1385">
            <v>1384</v>
          </cell>
          <cell r="B1385" t="str">
            <v>KABEL LISTRIK WARNA HITAM - 2X2,5</v>
          </cell>
          <cell r="C1385" t="str">
            <v>METER</v>
          </cell>
          <cell r="D1385">
            <v>16300</v>
          </cell>
        </row>
        <row r="1386">
          <cell r="A1386">
            <v>1385</v>
          </cell>
          <cell r="B1386" t="str">
            <v>KABEL LISTRIK WARNA HITAM - 3X1,5</v>
          </cell>
          <cell r="C1386" t="str">
            <v>METER</v>
          </cell>
          <cell r="D1386">
            <v>15300</v>
          </cell>
        </row>
        <row r="1387">
          <cell r="A1387">
            <v>1386</v>
          </cell>
          <cell r="B1387" t="str">
            <v>KABEL LISTRIK WARNA HITAM - 3X2,5</v>
          </cell>
          <cell r="C1387" t="str">
            <v>METER</v>
          </cell>
          <cell r="D1387">
            <v>19400</v>
          </cell>
        </row>
        <row r="1388">
          <cell r="A1388">
            <v>1387</v>
          </cell>
          <cell r="B1388" t="str">
            <v>KABEL NYM FOKUS - 2X1,5</v>
          </cell>
          <cell r="C1388" t="str">
            <v>100 M</v>
          </cell>
          <cell r="D1388">
            <v>554300</v>
          </cell>
        </row>
        <row r="1389">
          <cell r="A1389">
            <v>1388</v>
          </cell>
          <cell r="B1389" t="str">
            <v>KABEL NYM FOKUS - 2X2,5</v>
          </cell>
          <cell r="C1389" t="str">
            <v>100 M</v>
          </cell>
          <cell r="D1389">
            <v>762500</v>
          </cell>
        </row>
        <row r="1390">
          <cell r="A1390">
            <v>1389</v>
          </cell>
          <cell r="B1390" t="str">
            <v>KABEL NYM FOKUS - 3X1,5</v>
          </cell>
          <cell r="C1390" t="str">
            <v>100 M</v>
          </cell>
          <cell r="D1390">
            <v>693500</v>
          </cell>
        </row>
        <row r="1391">
          <cell r="A1391">
            <v>1390</v>
          </cell>
          <cell r="B1391" t="str">
            <v>KABEL NYM FOKUS - 3X2,5</v>
          </cell>
          <cell r="C1391" t="str">
            <v>100 M</v>
          </cell>
          <cell r="D1391">
            <v>970000</v>
          </cell>
        </row>
        <row r="1392">
          <cell r="A1392">
            <v>1391</v>
          </cell>
          <cell r="B1392" t="str">
            <v>KABEL NYY FOKUS - 2X1,5</v>
          </cell>
          <cell r="C1392" t="str">
            <v>100 M</v>
          </cell>
          <cell r="D1392">
            <v>557100</v>
          </cell>
        </row>
        <row r="1393">
          <cell r="A1393">
            <v>1392</v>
          </cell>
          <cell r="B1393" t="str">
            <v>KABEL NYY FOKUS - 2X2,5</v>
          </cell>
          <cell r="C1393" t="str">
            <v>100 M</v>
          </cell>
          <cell r="D1393">
            <v>20600</v>
          </cell>
        </row>
        <row r="1394">
          <cell r="A1394">
            <v>1393</v>
          </cell>
          <cell r="B1394" t="str">
            <v>KABEL NYY FOKUS - 3X1,5</v>
          </cell>
          <cell r="C1394" t="str">
            <v>100 M</v>
          </cell>
          <cell r="D1394">
            <v>19400</v>
          </cell>
        </row>
        <row r="1395">
          <cell r="A1395">
            <v>1394</v>
          </cell>
          <cell r="B1395" t="str">
            <v>KABEL NYY FOKUS - 3X2,5</v>
          </cell>
          <cell r="C1395" t="str">
            <v>100 M</v>
          </cell>
          <cell r="D1395">
            <v>24900</v>
          </cell>
        </row>
        <row r="1396">
          <cell r="A1396">
            <v>1395</v>
          </cell>
          <cell r="B1396" t="str">
            <v>KABEL SUPREME. - NYA 1,5</v>
          </cell>
          <cell r="C1396" t="str">
            <v>ROLL</v>
          </cell>
          <cell r="D1396">
            <v>308800</v>
          </cell>
        </row>
        <row r="1397">
          <cell r="A1397">
            <v>1396</v>
          </cell>
          <cell r="B1397" t="str">
            <v>KABEL SUPREME. -  NYA 2,5</v>
          </cell>
          <cell r="C1397" t="str">
            <v>ROLL</v>
          </cell>
          <cell r="D1397">
            <v>459700</v>
          </cell>
        </row>
        <row r="1398">
          <cell r="A1398">
            <v>1397</v>
          </cell>
          <cell r="B1398" t="str">
            <v>KABEL SUPREME. - NYM 2X1,5</v>
          </cell>
          <cell r="C1398" t="str">
            <v>ROLL</v>
          </cell>
          <cell r="D1398">
            <v>1166100</v>
          </cell>
        </row>
        <row r="1399">
          <cell r="A1399">
            <v>1398</v>
          </cell>
          <cell r="B1399" t="str">
            <v>KABEL SUPREME. - NYM 2X2,5</v>
          </cell>
          <cell r="C1399" t="str">
            <v>ROLL</v>
          </cell>
          <cell r="D1399">
            <v>1509000</v>
          </cell>
        </row>
        <row r="1400">
          <cell r="A1400">
            <v>1399</v>
          </cell>
          <cell r="B1400" t="str">
            <v>KABEL SUPREME. - NYM 3X1,5</v>
          </cell>
          <cell r="C1400" t="str">
            <v>ROLL</v>
          </cell>
          <cell r="D1400">
            <v>1371700</v>
          </cell>
        </row>
        <row r="1401">
          <cell r="A1401">
            <v>1400</v>
          </cell>
          <cell r="B1401" t="str">
            <v>KABEL SUPREME. - NYM 3X2,5</v>
          </cell>
          <cell r="C1401" t="str">
            <v>ROLL</v>
          </cell>
          <cell r="D1401">
            <v>1851900</v>
          </cell>
        </row>
        <row r="1402">
          <cell r="A1402">
            <v>1401</v>
          </cell>
          <cell r="B1402" t="str">
            <v>KABEL SUPREME. -  NYY 2X1,5</v>
          </cell>
          <cell r="C1402" t="str">
            <v>ROLL</v>
          </cell>
          <cell r="D1402">
            <v>1509000</v>
          </cell>
        </row>
        <row r="1403">
          <cell r="A1403">
            <v>1402</v>
          </cell>
          <cell r="B1403" t="str">
            <v>KABEL SUPREME. - NYY 2X2,5</v>
          </cell>
          <cell r="C1403" t="str">
            <v>ROLL</v>
          </cell>
          <cell r="D1403">
            <v>1646200</v>
          </cell>
        </row>
        <row r="1404">
          <cell r="A1404">
            <v>1403</v>
          </cell>
          <cell r="B1404" t="str">
            <v>KABEL SUPREME. - NYY 3X1,5</v>
          </cell>
          <cell r="C1404" t="str">
            <v>ROLL</v>
          </cell>
          <cell r="D1404">
            <v>1509000</v>
          </cell>
        </row>
        <row r="1405">
          <cell r="A1405">
            <v>1404</v>
          </cell>
          <cell r="B1405" t="str">
            <v>KABEL SUPREME. -  NYY 3X2,5</v>
          </cell>
          <cell r="C1405" t="str">
            <v>ROLL</v>
          </cell>
          <cell r="D1405">
            <v>2194900</v>
          </cell>
        </row>
        <row r="1406">
          <cell r="A1406">
            <v>1405</v>
          </cell>
          <cell r="B1406" t="str">
            <v>KABEL SUPREME. - NYY 4X1,5</v>
          </cell>
          <cell r="C1406" t="str">
            <v>ROLL</v>
          </cell>
          <cell r="D1406">
            <v>1920500</v>
          </cell>
        </row>
        <row r="1407">
          <cell r="A1407">
            <v>1406</v>
          </cell>
          <cell r="B1407" t="str">
            <v>KABEL SUPREME. - NYY 4X2,5</v>
          </cell>
          <cell r="C1407" t="str">
            <v>ROLL</v>
          </cell>
          <cell r="D1407">
            <v>3017900</v>
          </cell>
        </row>
        <row r="1408">
          <cell r="A1408">
            <v>1407</v>
          </cell>
          <cell r="B1408" t="str">
            <v>NEE GEE CREAM - ENGKEL</v>
          </cell>
          <cell r="C1408" t="str">
            <v>BUAH</v>
          </cell>
          <cell r="D1408">
            <v>15300</v>
          </cell>
        </row>
        <row r="1409">
          <cell r="A1409">
            <v>1408</v>
          </cell>
          <cell r="B1409" t="str">
            <v>NEE GEE CREAM - SERI</v>
          </cell>
          <cell r="C1409" t="str">
            <v>BUAH</v>
          </cell>
          <cell r="D1409">
            <v>19400</v>
          </cell>
        </row>
        <row r="1410">
          <cell r="A1410">
            <v>1409</v>
          </cell>
          <cell r="B1410" t="str">
            <v>NEE GEE CREAM - Stop K.Pengaman</v>
          </cell>
          <cell r="C1410" t="str">
            <v>BUAH</v>
          </cell>
          <cell r="D1410">
            <v>25500</v>
          </cell>
        </row>
        <row r="1411">
          <cell r="A1411">
            <v>1410</v>
          </cell>
          <cell r="B1411" t="str">
            <v>NEE GEE CREAM - STOP K. BIASA</v>
          </cell>
          <cell r="C1411" t="str">
            <v>BUAH</v>
          </cell>
          <cell r="D1411">
            <v>16700</v>
          </cell>
        </row>
        <row r="1412">
          <cell r="A1412">
            <v>1411</v>
          </cell>
          <cell r="B1412" t="str">
            <v>NEE GEE CREAM - OUTLET TV</v>
          </cell>
          <cell r="C1412" t="str">
            <v>BUAH</v>
          </cell>
          <cell r="D1412">
            <v>51700</v>
          </cell>
        </row>
        <row r="1413">
          <cell r="A1413">
            <v>1412</v>
          </cell>
          <cell r="B1413" t="str">
            <v>NEE GEE CREAM - OUTLET TALPN.</v>
          </cell>
          <cell r="C1413" t="str">
            <v>BUAH</v>
          </cell>
          <cell r="D1413">
            <v>51700</v>
          </cell>
        </row>
        <row r="1414">
          <cell r="A1414">
            <v>1413</v>
          </cell>
          <cell r="B1414" t="str">
            <v>NEE GEE CREAM - Saklar Kombinasi</v>
          </cell>
          <cell r="C1414" t="str">
            <v>BUAH</v>
          </cell>
          <cell r="D1414">
            <v>20600</v>
          </cell>
        </row>
        <row r="1415">
          <cell r="A1415">
            <v>1414</v>
          </cell>
          <cell r="B1415" t="str">
            <v>NEE GEE CREAM - STEKER AC</v>
          </cell>
          <cell r="C1415" t="str">
            <v>BUAH</v>
          </cell>
          <cell r="D1415">
            <v>12600</v>
          </cell>
        </row>
        <row r="1416">
          <cell r="A1416">
            <v>1415</v>
          </cell>
          <cell r="B1416" t="str">
            <v>SKLAR OB/TEMPEL CREAM. - ENGKEL</v>
          </cell>
          <cell r="C1416" t="str">
            <v>BUAH</v>
          </cell>
          <cell r="D1416">
            <v>18000</v>
          </cell>
        </row>
        <row r="1417">
          <cell r="A1417">
            <v>1416</v>
          </cell>
          <cell r="B1417" t="str">
            <v>SKLAR OB/TEMPEL CREAM. - SERI</v>
          </cell>
          <cell r="C1417" t="str">
            <v>BUAH</v>
          </cell>
          <cell r="D1417">
            <v>20600</v>
          </cell>
        </row>
        <row r="1418">
          <cell r="A1418">
            <v>1417</v>
          </cell>
          <cell r="B1418" t="str">
            <v>SKLAR OB/TEMPEL CREAM. - S.KOMBINASI</v>
          </cell>
          <cell r="C1418" t="str">
            <v>BUAH</v>
          </cell>
          <cell r="D1418">
            <v>26200</v>
          </cell>
        </row>
        <row r="1419">
          <cell r="A1419">
            <v>1418</v>
          </cell>
          <cell r="B1419" t="str">
            <v>SKLAR OB/TEMPEL CREAM.</v>
          </cell>
          <cell r="C1419" t="str">
            <v>BUAH</v>
          </cell>
          <cell r="D1419">
            <v>20600</v>
          </cell>
        </row>
        <row r="1420">
          <cell r="A1420">
            <v>1419</v>
          </cell>
          <cell r="B1420" t="str">
            <v xml:space="preserve">STEKER T PUTIH/HITAM - </v>
          </cell>
          <cell r="C1420" t="str">
            <v>BUAH</v>
          </cell>
          <cell r="D1420">
            <v>34500</v>
          </cell>
        </row>
        <row r="1421">
          <cell r="A1421">
            <v>1420</v>
          </cell>
          <cell r="B1421" t="str">
            <v xml:space="preserve">STEKER T ARDE - </v>
          </cell>
          <cell r="C1421" t="str">
            <v>BUAH</v>
          </cell>
          <cell r="D1421">
            <v>37900</v>
          </cell>
        </row>
        <row r="1422">
          <cell r="A1422">
            <v>1421</v>
          </cell>
          <cell r="B1422" t="str">
            <v xml:space="preserve">OVER STEKER BULAT - </v>
          </cell>
          <cell r="C1422" t="str">
            <v>BUAH</v>
          </cell>
          <cell r="D1422">
            <v>13900</v>
          </cell>
        </row>
        <row r="1423">
          <cell r="A1423">
            <v>1422</v>
          </cell>
          <cell r="B1423" t="str">
            <v xml:space="preserve">STEKER ARDE  - </v>
          </cell>
          <cell r="C1423" t="str">
            <v>BUAH</v>
          </cell>
          <cell r="D1423">
            <v>13200</v>
          </cell>
        </row>
        <row r="1424">
          <cell r="A1424">
            <v>1423</v>
          </cell>
          <cell r="B1424" t="str">
            <v>GRACIO CREAM/PUTIH - ENGKEL</v>
          </cell>
          <cell r="C1424" t="str">
            <v>BUAH</v>
          </cell>
          <cell r="D1424">
            <v>20600</v>
          </cell>
        </row>
        <row r="1425">
          <cell r="A1425">
            <v>1424</v>
          </cell>
          <cell r="B1425" t="str">
            <v>GRACIO CREAM/PUTIH - SERI</v>
          </cell>
          <cell r="C1425" t="str">
            <v>BUAH</v>
          </cell>
          <cell r="D1425">
            <v>34500</v>
          </cell>
        </row>
        <row r="1426">
          <cell r="A1426">
            <v>1425</v>
          </cell>
          <cell r="B1426" t="str">
            <v>GRACIO CREAM/PUTIH - ENGKEL HOTEL</v>
          </cell>
          <cell r="C1426" t="str">
            <v>BUAH</v>
          </cell>
          <cell r="D1426">
            <v>24200</v>
          </cell>
        </row>
        <row r="1427">
          <cell r="A1427">
            <v>1426</v>
          </cell>
          <cell r="B1427" t="str">
            <v>GRACIO CREAM/PUTIH - OUTLET TELPON</v>
          </cell>
          <cell r="C1427" t="str">
            <v>BUAH</v>
          </cell>
          <cell r="D1427">
            <v>55100</v>
          </cell>
        </row>
        <row r="1428">
          <cell r="A1428">
            <v>1427</v>
          </cell>
          <cell r="B1428" t="str">
            <v>GRACIO CREAM/PUTIH - OUTLET TV</v>
          </cell>
          <cell r="C1428" t="str">
            <v>BUAH</v>
          </cell>
          <cell r="D1428">
            <v>55100</v>
          </cell>
        </row>
        <row r="1429">
          <cell r="A1429">
            <v>1428</v>
          </cell>
          <cell r="B1429" t="str">
            <v>GRACIO CREAM/PUTIH - STOP KONTAK</v>
          </cell>
          <cell r="C1429" t="str">
            <v>BUAH</v>
          </cell>
          <cell r="D1429">
            <v>34500</v>
          </cell>
        </row>
        <row r="1430">
          <cell r="A1430">
            <v>1429</v>
          </cell>
          <cell r="B1430" t="str">
            <v>GRACIO MAHAGONY / GREY - ENGKEL.</v>
          </cell>
          <cell r="C1430" t="str">
            <v>BUAH</v>
          </cell>
          <cell r="D1430">
            <v>20600</v>
          </cell>
        </row>
        <row r="1431">
          <cell r="A1431">
            <v>1430</v>
          </cell>
          <cell r="B1431" t="str">
            <v>GRACIO MAHAGONY / GREY - SERI</v>
          </cell>
          <cell r="C1431" t="str">
            <v>BUAH</v>
          </cell>
          <cell r="D1431">
            <v>34500</v>
          </cell>
        </row>
        <row r="1432">
          <cell r="A1432">
            <v>1431</v>
          </cell>
          <cell r="B1432" t="str">
            <v>GRACIO MAHAGONY / GREY - ENGKEL HOTEL</v>
          </cell>
          <cell r="C1432" t="str">
            <v>BUAH</v>
          </cell>
          <cell r="D1432">
            <v>24200</v>
          </cell>
        </row>
        <row r="1433">
          <cell r="A1433">
            <v>1432</v>
          </cell>
          <cell r="B1433" t="str">
            <v>GRACIO MAHAGONY / GREY - OUTLET TELPON</v>
          </cell>
          <cell r="C1433" t="str">
            <v>BUAH</v>
          </cell>
          <cell r="D1433">
            <v>55100</v>
          </cell>
        </row>
        <row r="1434">
          <cell r="A1434">
            <v>1433</v>
          </cell>
          <cell r="B1434" t="str">
            <v>GRACIO MAHAGONY / GREY - OUTLET TV</v>
          </cell>
          <cell r="C1434" t="str">
            <v>BUAH</v>
          </cell>
          <cell r="D1434">
            <v>55100</v>
          </cell>
        </row>
        <row r="1435">
          <cell r="A1435">
            <v>1434</v>
          </cell>
          <cell r="B1435" t="str">
            <v>GRACIO MAHAGONY / GREY - STOP KONTAK</v>
          </cell>
          <cell r="C1435" t="str">
            <v>BUAH</v>
          </cell>
          <cell r="D1435">
            <v>34500</v>
          </cell>
        </row>
        <row r="1436">
          <cell r="A1436">
            <v>1435</v>
          </cell>
          <cell r="B1436" t="str">
            <v xml:space="preserve"> ATLANTIC/WATERPROOF - ENGKEL.</v>
          </cell>
          <cell r="C1436" t="str">
            <v>BUAH</v>
          </cell>
          <cell r="D1436">
            <v>55100</v>
          </cell>
        </row>
        <row r="1437">
          <cell r="A1437">
            <v>1436</v>
          </cell>
          <cell r="B1437" t="str">
            <v xml:space="preserve"> ATLANTIC/WATERPROOF - SERI</v>
          </cell>
          <cell r="C1437" t="str">
            <v>BUAH</v>
          </cell>
          <cell r="D1437">
            <v>75700</v>
          </cell>
        </row>
        <row r="1438">
          <cell r="A1438">
            <v>1437</v>
          </cell>
          <cell r="B1438" t="str">
            <v xml:space="preserve"> ATLANTIC/WATERPROOF - STOP KONTAK</v>
          </cell>
          <cell r="C1438" t="str">
            <v>BUAH</v>
          </cell>
          <cell r="D1438">
            <v>55100</v>
          </cell>
        </row>
        <row r="1439">
          <cell r="A1439">
            <v>1438</v>
          </cell>
          <cell r="B1439" t="str">
            <v xml:space="preserve">FITING GANTUNGAN BIASA </v>
          </cell>
          <cell r="C1439" t="str">
            <v>BUAH</v>
          </cell>
          <cell r="D1439">
            <v>7000</v>
          </cell>
        </row>
        <row r="1440">
          <cell r="A1440">
            <v>1439</v>
          </cell>
          <cell r="B1440" t="str">
            <v xml:space="preserve">FITING TEMPEL BIASA </v>
          </cell>
          <cell r="C1440" t="str">
            <v>BUAH</v>
          </cell>
          <cell r="D1440">
            <v>7000</v>
          </cell>
        </row>
        <row r="1441">
          <cell r="A1441">
            <v>1440</v>
          </cell>
          <cell r="B1441" t="str">
            <v xml:space="preserve">FITING SEGI </v>
          </cell>
          <cell r="C1441" t="str">
            <v>BUAH</v>
          </cell>
          <cell r="D1441">
            <v>7000</v>
          </cell>
        </row>
        <row r="1442">
          <cell r="A1442">
            <v>1441</v>
          </cell>
          <cell r="B1442" t="str">
            <v>FITING BIASA</v>
          </cell>
          <cell r="C1442" t="str">
            <v>BUAH</v>
          </cell>
          <cell r="D1442">
            <v>7000</v>
          </cell>
        </row>
        <row r="1443">
          <cell r="A1443">
            <v>1442</v>
          </cell>
          <cell r="B1443" t="str">
            <v>FITING KOMBINASI BIASA</v>
          </cell>
          <cell r="C1443" t="str">
            <v>BUAH</v>
          </cell>
          <cell r="D1443">
            <v>11100</v>
          </cell>
        </row>
        <row r="1444">
          <cell r="A1444">
            <v>1443</v>
          </cell>
          <cell r="B1444" t="str">
            <v>PITING PLAPON HITAM</v>
          </cell>
          <cell r="C1444" t="str">
            <v>BUAH</v>
          </cell>
          <cell r="D1444">
            <v>4900</v>
          </cell>
        </row>
        <row r="1445">
          <cell r="A1445">
            <v>1444</v>
          </cell>
          <cell r="B1445" t="str">
            <v>PITING GANTUNG</v>
          </cell>
          <cell r="C1445" t="str">
            <v>BUAH</v>
          </cell>
          <cell r="D1445">
            <v>5600</v>
          </cell>
        </row>
        <row r="1446">
          <cell r="A1446">
            <v>1445</v>
          </cell>
          <cell r="B1446" t="str">
            <v>PITING KOMBINASI</v>
          </cell>
          <cell r="C1446" t="str">
            <v>BUAH</v>
          </cell>
          <cell r="D1446">
            <v>8400</v>
          </cell>
        </row>
        <row r="1447">
          <cell r="A1447">
            <v>1446</v>
          </cell>
          <cell r="B1447" t="str">
            <v>PITING CREAM TEMPEL - CREAM TEMPEL</v>
          </cell>
          <cell r="C1447" t="str">
            <v>BUAH</v>
          </cell>
          <cell r="D1447">
            <v>12600</v>
          </cell>
        </row>
        <row r="1448">
          <cell r="A1448">
            <v>1447</v>
          </cell>
          <cell r="B1448" t="str">
            <v>STOP KONTAK ARDE  - 1 LUBANG UTICA</v>
          </cell>
          <cell r="C1448" t="str">
            <v>BUAH</v>
          </cell>
          <cell r="D1448">
            <v>9800</v>
          </cell>
        </row>
        <row r="1449">
          <cell r="A1449">
            <v>1448</v>
          </cell>
          <cell r="B1449" t="str">
            <v>STOP KONTAK ARDE  - 2 LUBANG UTICA</v>
          </cell>
          <cell r="C1449" t="str">
            <v>BUAH</v>
          </cell>
          <cell r="D1449">
            <v>13900</v>
          </cell>
        </row>
        <row r="1450">
          <cell r="A1450">
            <v>1449</v>
          </cell>
          <cell r="B1450" t="str">
            <v>STOP KONTAK ARDE  - 3 LUBANG UTICA</v>
          </cell>
          <cell r="C1450" t="str">
            <v>BUAH</v>
          </cell>
          <cell r="D1450">
            <v>24200</v>
          </cell>
        </row>
        <row r="1451">
          <cell r="A1451">
            <v>1450</v>
          </cell>
          <cell r="B1451" t="str">
            <v>STOP KONTAK ARDE  - 4 LUBANG UTICA</v>
          </cell>
          <cell r="C1451" t="str">
            <v>BUAH</v>
          </cell>
          <cell r="D1451">
            <v>27600</v>
          </cell>
        </row>
        <row r="1452">
          <cell r="A1452">
            <v>1451</v>
          </cell>
          <cell r="B1452" t="str">
            <v>STOP KONTAK ARDE  - 5 LUBANG UTICA</v>
          </cell>
          <cell r="C1452" t="str">
            <v>BUAH</v>
          </cell>
          <cell r="D1452">
            <v>41200</v>
          </cell>
        </row>
        <row r="1453">
          <cell r="A1453">
            <v>1452</v>
          </cell>
          <cell r="B1453" t="str">
            <v>KLEM IMUNDEK - NOMOR ; 5</v>
          </cell>
          <cell r="C1453" t="str">
            <v>BUAH</v>
          </cell>
          <cell r="D1453">
            <v>10100</v>
          </cell>
        </row>
        <row r="1454">
          <cell r="A1454">
            <v>1453</v>
          </cell>
          <cell r="B1454" t="str">
            <v>KLEM IMUNDEK - NOMOR ; 6</v>
          </cell>
          <cell r="C1454" t="str">
            <v>BUAH</v>
          </cell>
          <cell r="D1454">
            <v>12900</v>
          </cell>
        </row>
        <row r="1455">
          <cell r="A1455">
            <v>1454</v>
          </cell>
          <cell r="B1455" t="str">
            <v>KLEM IMUNDEK - NOMOR ; 7</v>
          </cell>
          <cell r="C1455" t="str">
            <v>BUAH</v>
          </cell>
          <cell r="D1455">
            <v>13900</v>
          </cell>
        </row>
        <row r="1456">
          <cell r="A1456">
            <v>1455</v>
          </cell>
          <cell r="B1456" t="str">
            <v>KLEM IMUNDEK - NOMOR ; 8</v>
          </cell>
          <cell r="C1456" t="str">
            <v>BUAH</v>
          </cell>
          <cell r="D1456">
            <v>18000</v>
          </cell>
        </row>
        <row r="1457">
          <cell r="A1457">
            <v>1456</v>
          </cell>
          <cell r="B1457" t="str">
            <v>KLEM IMUNDEK - NOMOR ; 9</v>
          </cell>
          <cell r="C1457" t="str">
            <v>BUAH</v>
          </cell>
          <cell r="D1457">
            <v>18800</v>
          </cell>
        </row>
        <row r="1458">
          <cell r="A1458">
            <v>1457</v>
          </cell>
          <cell r="B1458" t="str">
            <v>KLEM IMUNDEK - NOMOR ; 10</v>
          </cell>
          <cell r="C1458" t="str">
            <v>BUAH</v>
          </cell>
          <cell r="D1458">
            <v>19800</v>
          </cell>
        </row>
        <row r="1459">
          <cell r="A1459">
            <v>1458</v>
          </cell>
          <cell r="B1459" t="str">
            <v>KLEM IMUNDEK - NOMOR ; 12</v>
          </cell>
          <cell r="C1459" t="str">
            <v>BUAH</v>
          </cell>
          <cell r="D1459">
            <v>25500</v>
          </cell>
        </row>
        <row r="1460">
          <cell r="A1460">
            <v>1459</v>
          </cell>
          <cell r="B1460" t="str">
            <v>SEKERING OTOMATIS BIASA - 6A</v>
          </cell>
          <cell r="C1460" t="str">
            <v>BUAH</v>
          </cell>
          <cell r="D1460">
            <v>27600</v>
          </cell>
        </row>
        <row r="1461">
          <cell r="A1461">
            <v>1460</v>
          </cell>
          <cell r="B1461" t="str">
            <v>SEKERING OTOMATIS BIASA - 10A</v>
          </cell>
          <cell r="C1461" t="str">
            <v>BUAH</v>
          </cell>
          <cell r="D1461">
            <v>27600</v>
          </cell>
        </row>
        <row r="1462">
          <cell r="A1462">
            <v>1461</v>
          </cell>
          <cell r="B1462" t="str">
            <v>SEKERING OTOMATIS BIASA - 16A</v>
          </cell>
          <cell r="C1462" t="str">
            <v>BUAH</v>
          </cell>
          <cell r="D1462">
            <v>34500</v>
          </cell>
        </row>
        <row r="1463">
          <cell r="A1463">
            <v>1462</v>
          </cell>
          <cell r="B1463" t="str">
            <v xml:space="preserve">ARDA - </v>
          </cell>
          <cell r="C1463" t="str">
            <v>BUAH</v>
          </cell>
          <cell r="D1463">
            <v>20600</v>
          </cell>
        </row>
        <row r="1464">
          <cell r="A1464">
            <v>1463</v>
          </cell>
          <cell r="B1464" t="str">
            <v>BALAK  - KOMPLIT 20 W</v>
          </cell>
          <cell r="C1464" t="str">
            <v>BUAH</v>
          </cell>
          <cell r="D1464">
            <v>130500</v>
          </cell>
        </row>
        <row r="1465">
          <cell r="A1465">
            <v>1464</v>
          </cell>
          <cell r="B1465" t="str">
            <v xml:space="preserve">BALAK  -  KOMPLIT 40 W </v>
          </cell>
          <cell r="C1465" t="str">
            <v>BUAH</v>
          </cell>
          <cell r="D1465">
            <v>157900</v>
          </cell>
        </row>
        <row r="1466">
          <cell r="A1466">
            <v>1465</v>
          </cell>
          <cell r="B1466" t="str">
            <v xml:space="preserve">BEL MUSIK - </v>
          </cell>
          <cell r="C1466" t="str">
            <v>BUAH</v>
          </cell>
          <cell r="D1466">
            <v>157900</v>
          </cell>
        </row>
        <row r="1467">
          <cell r="A1467">
            <v>1466</v>
          </cell>
          <cell r="B1467" t="str">
            <v>BOX KABEL  - BULAT 10 M + LAMPU</v>
          </cell>
          <cell r="C1467" t="str">
            <v>BUAH</v>
          </cell>
          <cell r="D1467">
            <v>34500</v>
          </cell>
        </row>
        <row r="1468">
          <cell r="A1468">
            <v>1467</v>
          </cell>
          <cell r="B1468" t="str">
            <v>BOX KABEL  - CORDMAN 4,5 M</v>
          </cell>
          <cell r="C1468" t="str">
            <v>BUAH</v>
          </cell>
          <cell r="D1468">
            <v>16700</v>
          </cell>
        </row>
        <row r="1469">
          <cell r="A1469">
            <v>1468</v>
          </cell>
          <cell r="B1469" t="str">
            <v>BOX KABEL  - CORDMAN 9M</v>
          </cell>
          <cell r="C1469" t="str">
            <v>BUAH</v>
          </cell>
          <cell r="D1469">
            <v>27600</v>
          </cell>
        </row>
        <row r="1470">
          <cell r="A1470">
            <v>1469</v>
          </cell>
          <cell r="B1470" t="str">
            <v>BOX SEKRING  - 1 GROUP</v>
          </cell>
          <cell r="C1470" t="str">
            <v>BUAH</v>
          </cell>
          <cell r="D1470">
            <v>58500</v>
          </cell>
        </row>
        <row r="1471">
          <cell r="A1471">
            <v>1470</v>
          </cell>
          <cell r="B1471" t="str">
            <v>BOX SEKRING  - 2 GROUP</v>
          </cell>
          <cell r="C1471" t="str">
            <v>BUAH</v>
          </cell>
          <cell r="D1471">
            <v>79000</v>
          </cell>
        </row>
        <row r="1472">
          <cell r="A1472">
            <v>1471</v>
          </cell>
          <cell r="B1472" t="str">
            <v>BOX SEKRING  - 3 GROUP</v>
          </cell>
          <cell r="C1472" t="str">
            <v>BUAH</v>
          </cell>
          <cell r="D1472">
            <v>103000</v>
          </cell>
        </row>
        <row r="1473">
          <cell r="A1473">
            <v>1472</v>
          </cell>
          <cell r="B1473" t="str">
            <v>BOX MCB  - 8G OB</v>
          </cell>
          <cell r="C1473" t="str">
            <v>BUAH</v>
          </cell>
          <cell r="D1473">
            <v>41200</v>
          </cell>
        </row>
        <row r="1474">
          <cell r="A1474">
            <v>1473</v>
          </cell>
          <cell r="B1474" t="str">
            <v xml:space="preserve">CUK LISTRIK - </v>
          </cell>
          <cell r="C1474" t="str">
            <v>BUAH</v>
          </cell>
          <cell r="D1474">
            <v>13900</v>
          </cell>
        </row>
        <row r="1475">
          <cell r="A1475">
            <v>1474</v>
          </cell>
          <cell r="B1475" t="str">
            <v>FITING  - BOROBUDUR</v>
          </cell>
          <cell r="C1475" t="str">
            <v>BUAH</v>
          </cell>
          <cell r="D1475">
            <v>7000</v>
          </cell>
        </row>
        <row r="1476">
          <cell r="A1476">
            <v>1475</v>
          </cell>
          <cell r="B1476" t="str">
            <v>FITING  - COLOK</v>
          </cell>
          <cell r="C1476" t="str">
            <v>BUAH</v>
          </cell>
          <cell r="D1476">
            <v>8700</v>
          </cell>
        </row>
        <row r="1477">
          <cell r="A1477">
            <v>1476</v>
          </cell>
          <cell r="B1477" t="str">
            <v>FITING  - KERAMIK</v>
          </cell>
          <cell r="C1477" t="str">
            <v>BUAH</v>
          </cell>
          <cell r="D1477">
            <v>10500</v>
          </cell>
        </row>
        <row r="1478">
          <cell r="A1478">
            <v>1477</v>
          </cell>
          <cell r="B1478" t="str">
            <v>FITING  - MIRING</v>
          </cell>
          <cell r="C1478" t="str">
            <v>BUAH</v>
          </cell>
          <cell r="D1478">
            <v>13900</v>
          </cell>
        </row>
        <row r="1479">
          <cell r="A1479">
            <v>1478</v>
          </cell>
          <cell r="B1479" t="str">
            <v>FITING  - PLAFON KPA/BROKO</v>
          </cell>
          <cell r="C1479" t="str">
            <v>BUAH</v>
          </cell>
          <cell r="D1479">
            <v>9800</v>
          </cell>
        </row>
        <row r="1480">
          <cell r="A1480">
            <v>1479</v>
          </cell>
          <cell r="B1480" t="str">
            <v>FITING  - GANTUNG  216 L</v>
          </cell>
          <cell r="C1480" t="str">
            <v>BUAH</v>
          </cell>
          <cell r="D1480">
            <v>5600</v>
          </cell>
        </row>
        <row r="1481">
          <cell r="A1481">
            <v>1480</v>
          </cell>
          <cell r="B1481" t="str">
            <v>KABEL STRIKA - 2 M</v>
          </cell>
          <cell r="C1481" t="str">
            <v>BUAH</v>
          </cell>
          <cell r="D1481">
            <v>27600</v>
          </cell>
        </row>
        <row r="1482">
          <cell r="A1482">
            <v>1481</v>
          </cell>
          <cell r="B1482" t="str">
            <v>KABEL STRIKA - GENERAL</v>
          </cell>
          <cell r="C1482" t="str">
            <v>BUAH</v>
          </cell>
          <cell r="D1482">
            <v>27600</v>
          </cell>
        </row>
        <row r="1483">
          <cell r="A1483">
            <v>1482</v>
          </cell>
          <cell r="B1483" t="str">
            <v>KABEL TELPON  - 2M/5M/10M + JAK</v>
          </cell>
          <cell r="C1483" t="str">
            <v>BUAH</v>
          </cell>
          <cell r="D1483">
            <v>7000</v>
          </cell>
        </row>
        <row r="1484">
          <cell r="A1484">
            <v>1483</v>
          </cell>
          <cell r="B1484" t="str">
            <v>KABEL TRANSPARAN - 2X23 / 2X30</v>
          </cell>
          <cell r="C1484" t="str">
            <v>METER</v>
          </cell>
          <cell r="D1484">
            <v>5600</v>
          </cell>
        </row>
        <row r="1485">
          <cell r="A1485">
            <v>1484</v>
          </cell>
          <cell r="B1485" t="str">
            <v>KLEM KABEL  - BUNGKUS 6/7/8/9/10/12</v>
          </cell>
          <cell r="C1485" t="str">
            <v>BUAH</v>
          </cell>
          <cell r="D1485">
            <v>7000</v>
          </cell>
        </row>
        <row r="1486">
          <cell r="A1486">
            <v>1485</v>
          </cell>
          <cell r="B1486" t="str">
            <v>LAMPU KULKAS  -  E 12/14/17</v>
          </cell>
          <cell r="C1486" t="str">
            <v>BUAH</v>
          </cell>
          <cell r="D1486">
            <v>7000</v>
          </cell>
        </row>
        <row r="1487">
          <cell r="A1487">
            <v>1486</v>
          </cell>
          <cell r="B1487" t="str">
            <v>OB SAKLAR  -  PIANO ENGKEL</v>
          </cell>
          <cell r="C1487" t="str">
            <v>BUAH</v>
          </cell>
          <cell r="D1487">
            <v>7000</v>
          </cell>
        </row>
        <row r="1488">
          <cell r="A1488">
            <v>1487</v>
          </cell>
          <cell r="B1488" t="str">
            <v>OB SAKLAR  - SERI PIANO</v>
          </cell>
          <cell r="C1488" t="str">
            <v>BUAH</v>
          </cell>
          <cell r="D1488">
            <v>8400</v>
          </cell>
        </row>
        <row r="1489">
          <cell r="A1489">
            <v>1488</v>
          </cell>
          <cell r="B1489" t="str">
            <v>OBENG  -  SET ARLOJI</v>
          </cell>
          <cell r="C1489" t="str">
            <v>BUAH</v>
          </cell>
          <cell r="D1489">
            <v>20600</v>
          </cell>
        </row>
        <row r="1490">
          <cell r="A1490">
            <v>1489</v>
          </cell>
          <cell r="B1490" t="str">
            <v xml:space="preserve">OVER STEKER BIASA/ - </v>
          </cell>
          <cell r="C1490" t="str">
            <v>BUAH</v>
          </cell>
          <cell r="D1490">
            <v>13900</v>
          </cell>
        </row>
        <row r="1491">
          <cell r="A1491">
            <v>1490</v>
          </cell>
          <cell r="B1491" t="str">
            <v xml:space="preserve">REGULATOR KOSONGAN - </v>
          </cell>
          <cell r="C1491" t="str">
            <v>BUAH</v>
          </cell>
          <cell r="D1491">
            <v>113300</v>
          </cell>
        </row>
        <row r="1492">
          <cell r="A1492">
            <v>1491</v>
          </cell>
          <cell r="B1492" t="str">
            <v xml:space="preserve">REGULATOR RACA - </v>
          </cell>
          <cell r="C1492" t="str">
            <v>BUAH</v>
          </cell>
          <cell r="D1492">
            <v>68700</v>
          </cell>
        </row>
        <row r="1493">
          <cell r="A1493">
            <v>1492</v>
          </cell>
          <cell r="B1493" t="str">
            <v xml:space="preserve">REGULATOR SAYOTA + METERAN - </v>
          </cell>
          <cell r="C1493" t="str">
            <v>BUAH</v>
          </cell>
          <cell r="D1493">
            <v>103000</v>
          </cell>
        </row>
        <row r="1494">
          <cell r="A1494">
            <v>1493</v>
          </cell>
          <cell r="B1494" t="str">
            <v xml:space="preserve">SAKLAR ENGKEL - </v>
          </cell>
          <cell r="C1494" t="str">
            <v>BUAH</v>
          </cell>
          <cell r="D1494">
            <v>20600</v>
          </cell>
        </row>
        <row r="1495">
          <cell r="A1495">
            <v>1494</v>
          </cell>
          <cell r="B1495" t="str">
            <v xml:space="preserve">SAKLAR ENGKEL IB/BRAVO - </v>
          </cell>
          <cell r="C1495" t="str">
            <v>BUAH</v>
          </cell>
          <cell r="D1495">
            <v>20600</v>
          </cell>
        </row>
        <row r="1496">
          <cell r="A1496">
            <v>1495</v>
          </cell>
          <cell r="B1496" t="str">
            <v xml:space="preserve">SAKLAR ENGKEL OB BRACO - </v>
          </cell>
          <cell r="C1496" t="str">
            <v>BUAH</v>
          </cell>
          <cell r="D1496">
            <v>20600</v>
          </cell>
        </row>
        <row r="1497">
          <cell r="A1497">
            <v>1496</v>
          </cell>
          <cell r="B1497" t="str">
            <v xml:space="preserve">SAKLAR GANTUNG HP - </v>
          </cell>
          <cell r="C1497" t="str">
            <v>BUAH</v>
          </cell>
          <cell r="D1497">
            <v>9800</v>
          </cell>
        </row>
        <row r="1498">
          <cell r="A1498">
            <v>1497</v>
          </cell>
          <cell r="B1498" t="str">
            <v xml:space="preserve">SAKLAR GANTUNG ON-OF - </v>
          </cell>
          <cell r="C1498" t="str">
            <v>BUAH</v>
          </cell>
          <cell r="D1498">
            <v>20600</v>
          </cell>
        </row>
        <row r="1499">
          <cell r="A1499">
            <v>1498</v>
          </cell>
          <cell r="B1499" t="str">
            <v xml:space="preserve">SAKLAR OB BRACO - </v>
          </cell>
          <cell r="C1499" t="str">
            <v>BUAH</v>
          </cell>
          <cell r="D1499">
            <v>20600</v>
          </cell>
        </row>
        <row r="1500">
          <cell r="A1500">
            <v>1499</v>
          </cell>
          <cell r="B1500" t="str">
            <v xml:space="preserve">SAKLAR SERI  - </v>
          </cell>
          <cell r="C1500" t="str">
            <v>BUAH</v>
          </cell>
          <cell r="D1500">
            <v>22100</v>
          </cell>
        </row>
        <row r="1501">
          <cell r="A1501">
            <v>1500</v>
          </cell>
          <cell r="B1501" t="str">
            <v xml:space="preserve">SAKLAR SERI IB/BRAVO - </v>
          </cell>
          <cell r="C1501" t="str">
            <v>BUAH</v>
          </cell>
          <cell r="D1501">
            <v>22100</v>
          </cell>
        </row>
        <row r="1502">
          <cell r="A1502">
            <v>1501</v>
          </cell>
          <cell r="B1502" t="str">
            <v xml:space="preserve">SAKLAR SERI OB BRACO - </v>
          </cell>
          <cell r="C1502" t="str">
            <v>BUAH</v>
          </cell>
          <cell r="D1502">
            <v>22100</v>
          </cell>
        </row>
        <row r="1503">
          <cell r="A1503">
            <v>1502</v>
          </cell>
          <cell r="B1503" t="str">
            <v>SAKLAR TRIPLE - BRACO</v>
          </cell>
          <cell r="C1503" t="str">
            <v>BUAH</v>
          </cell>
          <cell r="D1503">
            <v>25500</v>
          </cell>
        </row>
        <row r="1504">
          <cell r="A1504">
            <v>1503</v>
          </cell>
          <cell r="B1504" t="str">
            <v xml:space="preserve">STARTER /SINAR - </v>
          </cell>
          <cell r="C1504" t="str">
            <v>BUAH</v>
          </cell>
          <cell r="D1504">
            <v>7000</v>
          </cell>
        </row>
        <row r="1505">
          <cell r="A1505">
            <v>1504</v>
          </cell>
          <cell r="B1505" t="str">
            <v xml:space="preserve">STEKER T. - </v>
          </cell>
          <cell r="C1505" t="str">
            <v>BUAH</v>
          </cell>
          <cell r="D1505">
            <v>37900</v>
          </cell>
        </row>
        <row r="1506">
          <cell r="A1506">
            <v>1505</v>
          </cell>
          <cell r="B1506" t="str">
            <v xml:space="preserve">STOP KONTAK  - </v>
          </cell>
          <cell r="C1506" t="str">
            <v>BUAH</v>
          </cell>
          <cell r="D1506">
            <v>20600</v>
          </cell>
        </row>
        <row r="1507">
          <cell r="A1507">
            <v>1506</v>
          </cell>
          <cell r="B1507" t="str">
            <v xml:space="preserve">STOP KONTAK IB/ - </v>
          </cell>
          <cell r="C1507" t="str">
            <v>BUAH</v>
          </cell>
          <cell r="D1507">
            <v>20600</v>
          </cell>
        </row>
        <row r="1508">
          <cell r="A1508">
            <v>1507</v>
          </cell>
          <cell r="B1508" t="str">
            <v>TERMINAL KABEL  - 4/6 10M</v>
          </cell>
          <cell r="C1508" t="str">
            <v>BUAH</v>
          </cell>
          <cell r="D1508">
            <v>13900</v>
          </cell>
        </row>
        <row r="1509">
          <cell r="A1509">
            <v>1508</v>
          </cell>
          <cell r="B1509" t="str">
            <v>TL  - ELEMEN 10 W LUXSRAM</v>
          </cell>
          <cell r="C1509" t="str">
            <v>BUAH</v>
          </cell>
          <cell r="D1509">
            <v>48200</v>
          </cell>
        </row>
        <row r="1510">
          <cell r="A1510">
            <v>1509</v>
          </cell>
          <cell r="B1510" t="str">
            <v>TL KOMPLIT - 10 WAT</v>
          </cell>
          <cell r="C1510" t="str">
            <v>BUAH</v>
          </cell>
          <cell r="D1510">
            <v>61800</v>
          </cell>
        </row>
        <row r="1511">
          <cell r="A1511">
            <v>1510</v>
          </cell>
          <cell r="B1511" t="str">
            <v>TL KOMPLIT - 15 WAT</v>
          </cell>
          <cell r="C1511" t="str">
            <v>BUAH</v>
          </cell>
          <cell r="D1511">
            <v>75700</v>
          </cell>
        </row>
        <row r="1512">
          <cell r="A1512">
            <v>1511</v>
          </cell>
          <cell r="B1512" t="str">
            <v>TL KOMPLIT -  20 WAT</v>
          </cell>
          <cell r="C1512" t="str">
            <v>BUAH</v>
          </cell>
          <cell r="D1512">
            <v>103000</v>
          </cell>
        </row>
        <row r="1513">
          <cell r="A1513">
            <v>1512</v>
          </cell>
          <cell r="B1513" t="str">
            <v>TRAFO  - MERCURY 125 WATT.</v>
          </cell>
          <cell r="C1513" t="str">
            <v>BUAH</v>
          </cell>
          <cell r="D1513">
            <v>205900</v>
          </cell>
        </row>
        <row r="1514">
          <cell r="A1514">
            <v>1513</v>
          </cell>
          <cell r="B1514" t="str">
            <v>TRAFO  - MERCURY 250 WATT.</v>
          </cell>
          <cell r="C1514" t="str">
            <v>BUAH</v>
          </cell>
          <cell r="D1514">
            <v>199000</v>
          </cell>
        </row>
        <row r="1515">
          <cell r="A1515">
            <v>1514</v>
          </cell>
          <cell r="B1515" t="str">
            <v>TRAFO  - TL 20 WATT.</v>
          </cell>
          <cell r="C1515" t="str">
            <v>BUAH</v>
          </cell>
          <cell r="D1515">
            <v>51700</v>
          </cell>
        </row>
        <row r="1516">
          <cell r="A1516">
            <v>1515</v>
          </cell>
          <cell r="B1516" t="str">
            <v>TRAFO  - TL 20 WAT</v>
          </cell>
          <cell r="C1516" t="str">
            <v>BUAH</v>
          </cell>
          <cell r="D1516">
            <v>55100</v>
          </cell>
        </row>
        <row r="1517">
          <cell r="A1517">
            <v>1516</v>
          </cell>
          <cell r="B1517" t="str">
            <v>TRAFO  - TL PHILIP 10/20/40</v>
          </cell>
          <cell r="C1517" t="str">
            <v>BUAH</v>
          </cell>
          <cell r="D1517">
            <v>55100</v>
          </cell>
        </row>
        <row r="1518">
          <cell r="A1518">
            <v>1517</v>
          </cell>
          <cell r="B1518" t="str">
            <v>BOX KABEL CORDMAN 4,5 M. - 9 Wattt</v>
          </cell>
          <cell r="C1518" t="str">
            <v>BUAH</v>
          </cell>
          <cell r="D1518">
            <v>20600</v>
          </cell>
        </row>
        <row r="1519">
          <cell r="A1519">
            <v>1518</v>
          </cell>
          <cell r="B1519" t="str">
            <v>BOX KABEL CORDMAN 9 M. - 13 Wattt</v>
          </cell>
          <cell r="C1519" t="str">
            <v>BUAH</v>
          </cell>
          <cell r="D1519">
            <v>27600</v>
          </cell>
        </row>
        <row r="1520">
          <cell r="A1520">
            <v>1519</v>
          </cell>
          <cell r="B1520" t="str">
            <v>BOX KABEL MORITA 6 M. - 18 Wattt</v>
          </cell>
          <cell r="C1520" t="str">
            <v>BUAH</v>
          </cell>
          <cell r="D1520">
            <v>20600</v>
          </cell>
        </row>
        <row r="1521">
          <cell r="A1521">
            <v>1520</v>
          </cell>
          <cell r="B1521" t="str">
            <v>BOX KABEL ALINCO 4 M. - 5 Wattt</v>
          </cell>
          <cell r="C1521" t="str">
            <v>BUAH</v>
          </cell>
          <cell r="D1521">
            <v>20600</v>
          </cell>
        </row>
        <row r="1522">
          <cell r="A1522">
            <v>1521</v>
          </cell>
          <cell r="B1522" t="str">
            <v>BOX KABEL BULAT 10M+LAMPU. - 7 Wattt</v>
          </cell>
          <cell r="C1522" t="str">
            <v>BUAH</v>
          </cell>
          <cell r="D1522">
            <v>34500</v>
          </cell>
        </row>
        <row r="1523">
          <cell r="A1523">
            <v>1522</v>
          </cell>
          <cell r="B1523" t="str">
            <v xml:space="preserve">SEKERING OTOMATIS 10/16 A - </v>
          </cell>
          <cell r="C1523" t="str">
            <v>BUAH</v>
          </cell>
          <cell r="D1523">
            <v>27600</v>
          </cell>
        </row>
        <row r="1524">
          <cell r="A1524">
            <v>1523</v>
          </cell>
          <cell r="B1524" t="str">
            <v xml:space="preserve">SELANG GAS + REGULATOR - </v>
          </cell>
          <cell r="C1524" t="str">
            <v>BUAH</v>
          </cell>
          <cell r="D1524">
            <v>61800</v>
          </cell>
        </row>
        <row r="1525">
          <cell r="A1525">
            <v>1524</v>
          </cell>
          <cell r="B1525" t="str">
            <v xml:space="preserve">SOLDER PLASTIK 30/40 WAT - </v>
          </cell>
          <cell r="C1525" t="str">
            <v>BUAH</v>
          </cell>
          <cell r="D1525">
            <v>20600</v>
          </cell>
        </row>
        <row r="1526">
          <cell r="A1526">
            <v>1525</v>
          </cell>
          <cell r="B1526" t="str">
            <v xml:space="preserve">SOLDER KAYU 200 WAT - </v>
          </cell>
          <cell r="C1526" t="str">
            <v>BUAH</v>
          </cell>
          <cell r="D1526">
            <v>116800</v>
          </cell>
        </row>
        <row r="1527">
          <cell r="A1527">
            <v>1526</v>
          </cell>
          <cell r="B1527" t="str">
            <v xml:space="preserve">STEKER BIASA/ - </v>
          </cell>
          <cell r="C1527" t="str">
            <v>BUAH</v>
          </cell>
          <cell r="D1527">
            <v>7000</v>
          </cell>
        </row>
        <row r="1528">
          <cell r="A1528">
            <v>1527</v>
          </cell>
          <cell r="B1528" t="str">
            <v xml:space="preserve">STEKER KARET UTIKON H/P - </v>
          </cell>
          <cell r="C1528" t="str">
            <v>BUAH</v>
          </cell>
          <cell r="D1528">
            <v>7000</v>
          </cell>
        </row>
        <row r="1529">
          <cell r="A1529">
            <v>1528</v>
          </cell>
          <cell r="B1529" t="str">
            <v xml:space="preserve">STEKER ARDE BIASA/LENGKUNG - </v>
          </cell>
          <cell r="C1529" t="str">
            <v>BUAH</v>
          </cell>
          <cell r="D1529">
            <v>13200</v>
          </cell>
        </row>
        <row r="1530">
          <cell r="A1530">
            <v>1529</v>
          </cell>
          <cell r="B1530" t="str">
            <v xml:space="preserve">STEKER ARDE BIASA/UTIKON/BROKO - </v>
          </cell>
          <cell r="C1530" t="str">
            <v>BUAH</v>
          </cell>
          <cell r="D1530">
            <v>7000</v>
          </cell>
        </row>
        <row r="1531">
          <cell r="A1531">
            <v>1530</v>
          </cell>
          <cell r="B1531" t="str">
            <v xml:space="preserve">STEKER T MULTI YAKI/UTIKON </v>
          </cell>
          <cell r="C1531" t="str">
            <v>BUAH</v>
          </cell>
          <cell r="D1531">
            <v>10500</v>
          </cell>
        </row>
        <row r="1532">
          <cell r="A1532">
            <v>1531</v>
          </cell>
          <cell r="B1532" t="str">
            <v xml:space="preserve">STEKER ARDE +LAMPU - </v>
          </cell>
          <cell r="C1532" t="str">
            <v>BUAH</v>
          </cell>
          <cell r="D1532">
            <v>20600</v>
          </cell>
        </row>
        <row r="1533">
          <cell r="A1533">
            <v>1532</v>
          </cell>
          <cell r="B1533" t="str">
            <v xml:space="preserve">STEKER SERBAGUNA - </v>
          </cell>
          <cell r="C1533" t="str">
            <v>BUAH</v>
          </cell>
          <cell r="D1533">
            <v>20600</v>
          </cell>
        </row>
        <row r="1534">
          <cell r="A1534">
            <v>1533</v>
          </cell>
          <cell r="B1534" t="str">
            <v xml:space="preserve">STEKER T - </v>
          </cell>
          <cell r="C1534" t="str">
            <v>BUAH</v>
          </cell>
          <cell r="D1534">
            <v>41200</v>
          </cell>
        </row>
        <row r="1535">
          <cell r="A1535">
            <v>1534</v>
          </cell>
          <cell r="B1535" t="str">
            <v xml:space="preserve">SEKERING OTOMATIS - </v>
          </cell>
          <cell r="C1535" t="str">
            <v>BUAH</v>
          </cell>
          <cell r="D1535">
            <v>27600</v>
          </cell>
        </row>
        <row r="1536">
          <cell r="A1536">
            <v>1535</v>
          </cell>
          <cell r="B1536" t="str">
            <v xml:space="preserve">TASPEN KECIL/TG/BESAR - </v>
          </cell>
          <cell r="C1536" t="str">
            <v>BUAH</v>
          </cell>
          <cell r="D1536">
            <v>13900</v>
          </cell>
        </row>
        <row r="1537">
          <cell r="A1537">
            <v>1536</v>
          </cell>
          <cell r="B1537" t="str">
            <v xml:space="preserve">TESPEN /MEET/GENLITE - </v>
          </cell>
          <cell r="C1537" t="str">
            <v>BUAH</v>
          </cell>
          <cell r="D1537">
            <v>41200</v>
          </cell>
        </row>
        <row r="1538">
          <cell r="A1538">
            <v>1537</v>
          </cell>
          <cell r="B1538" t="str">
            <v xml:space="preserve">SAKLAR ENGKEL IB - </v>
          </cell>
          <cell r="C1538" t="str">
            <v>BUAH</v>
          </cell>
          <cell r="D1538">
            <v>20600</v>
          </cell>
        </row>
        <row r="1539">
          <cell r="A1539">
            <v>1538</v>
          </cell>
          <cell r="B1539" t="str">
            <v xml:space="preserve">SAKLAR SERI I B - </v>
          </cell>
          <cell r="C1539" t="str">
            <v>BUAH</v>
          </cell>
          <cell r="D1539">
            <v>22100</v>
          </cell>
        </row>
        <row r="1540">
          <cell r="A1540">
            <v>1539</v>
          </cell>
          <cell r="B1540" t="str">
            <v xml:space="preserve">SAKLAR TRIPLE I B - </v>
          </cell>
          <cell r="C1540" t="str">
            <v>BUAH</v>
          </cell>
          <cell r="D1540">
            <v>26200</v>
          </cell>
        </row>
        <row r="1541">
          <cell r="A1541">
            <v>1540</v>
          </cell>
          <cell r="B1541" t="str">
            <v xml:space="preserve">STOP KONTAK ARDE OUTBOW PUTIH - </v>
          </cell>
          <cell r="C1541" t="str">
            <v>BUAH</v>
          </cell>
          <cell r="D1541">
            <v>20600</v>
          </cell>
        </row>
        <row r="1542">
          <cell r="A1542">
            <v>1541</v>
          </cell>
          <cell r="B1542" t="str">
            <v xml:space="preserve">STOP KONTAK ARDE OUTBOW HITAM - </v>
          </cell>
          <cell r="C1542" t="str">
            <v>BUAH</v>
          </cell>
          <cell r="D1542">
            <v>20600</v>
          </cell>
        </row>
        <row r="1543">
          <cell r="A1543">
            <v>1542</v>
          </cell>
          <cell r="B1543" t="str">
            <v xml:space="preserve">STOP KONTAK OUTBOW PERSEGI CREAM - </v>
          </cell>
          <cell r="C1543" t="str">
            <v>BUAH</v>
          </cell>
          <cell r="D1543">
            <v>20600</v>
          </cell>
        </row>
        <row r="1544">
          <cell r="A1544">
            <v>1543</v>
          </cell>
          <cell r="B1544" t="str">
            <v xml:space="preserve">STOP KONTAK ARDE OUTBOW PERSEGI MAHAGONI - </v>
          </cell>
          <cell r="C1544" t="str">
            <v>BUAH</v>
          </cell>
          <cell r="D1544">
            <v>20600</v>
          </cell>
        </row>
        <row r="1545">
          <cell r="A1545">
            <v>1544</v>
          </cell>
          <cell r="B1545" t="str">
            <v xml:space="preserve">STOP KONTAK ARDE I B NEW GEE UREA - </v>
          </cell>
          <cell r="C1545" t="str">
            <v>BUAH</v>
          </cell>
          <cell r="D1545">
            <v>20600</v>
          </cell>
        </row>
        <row r="1546">
          <cell r="A1546">
            <v>1545</v>
          </cell>
          <cell r="B1546" t="str">
            <v xml:space="preserve">STOP KONTAK ARDE I B NEW GEE UREA MAHAGONI - </v>
          </cell>
          <cell r="C1546" t="str">
            <v>BUAH</v>
          </cell>
          <cell r="D1546">
            <v>20600</v>
          </cell>
        </row>
        <row r="1547">
          <cell r="A1547">
            <v>1546</v>
          </cell>
          <cell r="B1547" t="str">
            <v xml:space="preserve">STOP KONTAK ARDE IB NEW GEE UREA BRASIL - </v>
          </cell>
          <cell r="C1547" t="str">
            <v>BUAH</v>
          </cell>
          <cell r="D1547">
            <v>20600</v>
          </cell>
        </row>
        <row r="1548">
          <cell r="A1548">
            <v>1547</v>
          </cell>
          <cell r="B1548" t="str">
            <v xml:space="preserve">STOP KONTAK ARDE IB NEW GEE UREA GREY - </v>
          </cell>
          <cell r="C1548" t="str">
            <v>BUAH</v>
          </cell>
          <cell r="D1548">
            <v>20600</v>
          </cell>
        </row>
        <row r="1549">
          <cell r="A1549">
            <v>1548</v>
          </cell>
          <cell r="B1549" t="str">
            <v xml:space="preserve">STOP KONTAK SRDE IB - </v>
          </cell>
          <cell r="C1549" t="str">
            <v>BUAH</v>
          </cell>
          <cell r="D1549">
            <v>20600</v>
          </cell>
        </row>
        <row r="1550">
          <cell r="A1550">
            <v>1549</v>
          </cell>
          <cell r="B1550" t="str">
            <v xml:space="preserve">STOP KONTAK ARDE IB TUTUP - </v>
          </cell>
          <cell r="C1550" t="str">
            <v>BUAH</v>
          </cell>
          <cell r="D1550">
            <v>55100</v>
          </cell>
        </row>
        <row r="1551">
          <cell r="A1551">
            <v>1550</v>
          </cell>
          <cell r="B1551" t="str">
            <v xml:space="preserve">STOP KONTAK  - </v>
          </cell>
          <cell r="C1551" t="str">
            <v>BUAH</v>
          </cell>
          <cell r="D1551">
            <v>20600</v>
          </cell>
        </row>
        <row r="1552">
          <cell r="A1552">
            <v>1551</v>
          </cell>
          <cell r="B1552" t="str">
            <v xml:space="preserve">ARDE 1 LUBANG UTICA - </v>
          </cell>
          <cell r="C1552" t="str">
            <v>BUAH</v>
          </cell>
          <cell r="D1552">
            <v>10500</v>
          </cell>
        </row>
        <row r="1553">
          <cell r="A1553">
            <v>1552</v>
          </cell>
          <cell r="B1553" t="str">
            <v xml:space="preserve">ARDE 2 LUBANG UTICA - </v>
          </cell>
          <cell r="C1553" t="str">
            <v>BUAH</v>
          </cell>
          <cell r="D1553">
            <v>13900</v>
          </cell>
        </row>
        <row r="1554">
          <cell r="A1554">
            <v>1553</v>
          </cell>
          <cell r="B1554" t="str">
            <v xml:space="preserve">ARDE 3 LUBANG UTICA - </v>
          </cell>
          <cell r="C1554" t="str">
            <v>BUAH</v>
          </cell>
          <cell r="D1554">
            <v>24200</v>
          </cell>
        </row>
        <row r="1555">
          <cell r="A1555">
            <v>1554</v>
          </cell>
          <cell r="B1555" t="str">
            <v xml:space="preserve">ARDE 4 LUBANG UTICA - </v>
          </cell>
          <cell r="C1555" t="str">
            <v>BUAH</v>
          </cell>
          <cell r="D1555">
            <v>27600</v>
          </cell>
        </row>
        <row r="1556">
          <cell r="A1556">
            <v>1555</v>
          </cell>
          <cell r="B1556" t="str">
            <v xml:space="preserve">ARDE 5 LUBANG UTICA - </v>
          </cell>
          <cell r="C1556" t="str">
            <v>BUAH</v>
          </cell>
          <cell r="D1556">
            <v>41200</v>
          </cell>
        </row>
        <row r="1557">
          <cell r="A1557">
            <v>1556</v>
          </cell>
          <cell r="B1557" t="str">
            <v xml:space="preserve">STEKER BIASA - </v>
          </cell>
          <cell r="C1557" t="str">
            <v>BUAH</v>
          </cell>
          <cell r="D1557">
            <v>13900</v>
          </cell>
        </row>
        <row r="1558">
          <cell r="A1558">
            <v>1557</v>
          </cell>
          <cell r="B1558" t="str">
            <v xml:space="preserve">STEKER ARDE NEW GEE CREAM - </v>
          </cell>
          <cell r="C1558" t="str">
            <v>BUAH</v>
          </cell>
          <cell r="D1558">
            <v>13900</v>
          </cell>
        </row>
        <row r="1559">
          <cell r="A1559">
            <v>1558</v>
          </cell>
          <cell r="B1559" t="str">
            <v xml:space="preserve">STEKER ARDE BARU - </v>
          </cell>
          <cell r="C1559" t="str">
            <v>BUAH</v>
          </cell>
          <cell r="D1559">
            <v>13900</v>
          </cell>
        </row>
        <row r="1560">
          <cell r="A1560">
            <v>1559</v>
          </cell>
          <cell r="B1560" t="str">
            <v xml:space="preserve">STEKER T ARDE PERSEGI - </v>
          </cell>
          <cell r="C1560" t="str">
            <v>BUAH</v>
          </cell>
          <cell r="D1560">
            <v>41200</v>
          </cell>
        </row>
        <row r="1561">
          <cell r="A1561">
            <v>1560</v>
          </cell>
          <cell r="B1561" t="str">
            <v>OVER STEKER BULAT - 517111</v>
          </cell>
          <cell r="C1561" t="str">
            <v>BUAH</v>
          </cell>
          <cell r="D1561">
            <v>34500</v>
          </cell>
        </row>
        <row r="1562">
          <cell r="A1562">
            <v>1561</v>
          </cell>
          <cell r="B1562" t="str">
            <v>STOP KONTAK AC ARDE IB - 2301</v>
          </cell>
          <cell r="C1562" t="str">
            <v>BUAH</v>
          </cell>
          <cell r="D1562">
            <v>68700</v>
          </cell>
        </row>
        <row r="1563">
          <cell r="A1563">
            <v>1562</v>
          </cell>
          <cell r="B1563" t="str">
            <v>FUSE BOX -  1 GROUP</v>
          </cell>
          <cell r="C1563" t="str">
            <v>BUAH</v>
          </cell>
          <cell r="D1563">
            <v>68700</v>
          </cell>
        </row>
        <row r="1564">
          <cell r="A1564">
            <v>1563</v>
          </cell>
          <cell r="B1564" t="str">
            <v>FUSE BOX - 2 GROUP</v>
          </cell>
          <cell r="C1564" t="str">
            <v>BUAH</v>
          </cell>
          <cell r="D1564">
            <v>82400</v>
          </cell>
        </row>
        <row r="1565">
          <cell r="A1565">
            <v>1564</v>
          </cell>
          <cell r="B1565" t="str">
            <v>FUSE BOX - 3 GROUP</v>
          </cell>
          <cell r="C1565" t="str">
            <v>BUAH</v>
          </cell>
          <cell r="D1565">
            <v>103000</v>
          </cell>
        </row>
        <row r="1566">
          <cell r="A1566">
            <v>1565</v>
          </cell>
          <cell r="B1566" t="str">
            <v>PAR 38 - 80 WAT SPOT</v>
          </cell>
          <cell r="C1566" t="str">
            <v>Pcs</v>
          </cell>
          <cell r="D1566">
            <v>164700</v>
          </cell>
        </row>
        <row r="1567">
          <cell r="A1567">
            <v>1566</v>
          </cell>
          <cell r="B1567" t="str">
            <v>PAR 38 - 120 WAT SPOT</v>
          </cell>
          <cell r="C1567" t="str">
            <v>Pcs</v>
          </cell>
          <cell r="D1567">
            <v>164700</v>
          </cell>
        </row>
        <row r="1568">
          <cell r="A1568">
            <v>1567</v>
          </cell>
          <cell r="B1568" t="str">
            <v>MCB. - MCB 10A 1PHASE</v>
          </cell>
          <cell r="C1568" t="str">
            <v>Pcs</v>
          </cell>
          <cell r="D1568">
            <v>20600</v>
          </cell>
        </row>
        <row r="1569">
          <cell r="A1569">
            <v>1568</v>
          </cell>
          <cell r="B1569" t="str">
            <v>MCB. - MCB 16A 1PHASE</v>
          </cell>
          <cell r="C1569" t="str">
            <v>Pcs</v>
          </cell>
          <cell r="D1569">
            <v>27600</v>
          </cell>
        </row>
        <row r="1570">
          <cell r="A1570">
            <v>1569</v>
          </cell>
          <cell r="B1570" t="str">
            <v>MCB. - MCB 20A 1PHASE</v>
          </cell>
          <cell r="C1570" t="str">
            <v>Pcs</v>
          </cell>
          <cell r="D1570">
            <v>82400</v>
          </cell>
        </row>
        <row r="1571">
          <cell r="A1571">
            <v>1570</v>
          </cell>
          <cell r="B1571" t="str">
            <v>ISOLASI</v>
          </cell>
          <cell r="C1571" t="str">
            <v>Pcs</v>
          </cell>
          <cell r="D1571">
            <v>8400</v>
          </cell>
        </row>
        <row r="1572">
          <cell r="A1572">
            <v>1571</v>
          </cell>
          <cell r="B1572" t="str">
            <v>PHOTO CELL  -  3A</v>
          </cell>
          <cell r="C1572" t="str">
            <v>Pcs</v>
          </cell>
          <cell r="D1572">
            <v>116800</v>
          </cell>
        </row>
        <row r="1573">
          <cell r="A1573">
            <v>1572</v>
          </cell>
          <cell r="B1573" t="str">
            <v xml:space="preserve">TAP CONECTOR - </v>
          </cell>
          <cell r="C1573" t="str">
            <v>Pcs</v>
          </cell>
          <cell r="D1573">
            <v>10500</v>
          </cell>
        </row>
        <row r="1574">
          <cell r="A1574">
            <v>1573</v>
          </cell>
          <cell r="B1574" t="str">
            <v xml:space="preserve">TARIKAN KABEL </v>
          </cell>
          <cell r="C1574" t="str">
            <v>Pcs</v>
          </cell>
          <cell r="D1574">
            <v>8000</v>
          </cell>
        </row>
        <row r="1575">
          <cell r="A1575">
            <v>1574</v>
          </cell>
          <cell r="B1575" t="str">
            <v xml:space="preserve">ISOLASI UNIBEL - </v>
          </cell>
          <cell r="C1575" t="str">
            <v>buah</v>
          </cell>
          <cell r="D1575">
            <v>9800</v>
          </cell>
        </row>
        <row r="1576">
          <cell r="A1576">
            <v>1575</v>
          </cell>
          <cell r="B1576" t="str">
            <v xml:space="preserve">TEE DOSS 3/4 - </v>
          </cell>
          <cell r="C1576" t="str">
            <v>buah</v>
          </cell>
          <cell r="D1576">
            <v>15700</v>
          </cell>
        </row>
        <row r="1577">
          <cell r="A1577">
            <v>1576</v>
          </cell>
          <cell r="B1577" t="str">
            <v xml:space="preserve">TEE DOSS 5/8 - </v>
          </cell>
          <cell r="C1577" t="str">
            <v>buah</v>
          </cell>
          <cell r="D1577">
            <v>11100</v>
          </cell>
        </row>
        <row r="1578">
          <cell r="A1578">
            <v>1577</v>
          </cell>
          <cell r="B1578" t="str">
            <v xml:space="preserve">ARDA BESAR 1,5m - </v>
          </cell>
          <cell r="C1578" t="str">
            <v>buah</v>
          </cell>
          <cell r="D1578">
            <v>61800</v>
          </cell>
        </row>
        <row r="1579">
          <cell r="A1579">
            <v>1578</v>
          </cell>
          <cell r="B1579" t="str">
            <v xml:space="preserve">SLOP OB Lob. 2 Brocco - </v>
          </cell>
          <cell r="C1579" t="str">
            <v>buah</v>
          </cell>
          <cell r="D1579">
            <v>41200</v>
          </cell>
        </row>
        <row r="1580">
          <cell r="A1580">
            <v>1579</v>
          </cell>
          <cell r="B1580" t="str">
            <v xml:space="preserve">BEL LISTRIK - </v>
          </cell>
          <cell r="C1580" t="str">
            <v>Paket</v>
          </cell>
          <cell r="D1580">
            <v>48200</v>
          </cell>
        </row>
        <row r="1581">
          <cell r="A1581">
            <v>1580</v>
          </cell>
          <cell r="B1581" t="str">
            <v xml:space="preserve">BEL MUSIK - </v>
          </cell>
          <cell r="C1581" t="str">
            <v>buah</v>
          </cell>
          <cell r="D1581">
            <v>103000</v>
          </cell>
        </row>
        <row r="1582">
          <cell r="A1582">
            <v>1581</v>
          </cell>
          <cell r="B1582" t="str">
            <v xml:space="preserve">Begel Jepit - </v>
          </cell>
          <cell r="C1582" t="str">
            <v>Set</v>
          </cell>
          <cell r="D1582">
            <v>7000</v>
          </cell>
        </row>
        <row r="1583">
          <cell r="A1583">
            <v>1582</v>
          </cell>
          <cell r="B1583" t="str">
            <v xml:space="preserve">Wedge ass - </v>
          </cell>
          <cell r="C1583" t="str">
            <v>buah</v>
          </cell>
          <cell r="D1583">
            <v>5600</v>
          </cell>
        </row>
        <row r="1584">
          <cell r="A1584">
            <v>1583</v>
          </cell>
          <cell r="B1584" t="str">
            <v xml:space="preserve">Dead and Ass - </v>
          </cell>
          <cell r="C1584" t="str">
            <v>buah</v>
          </cell>
          <cell r="D1584">
            <v>49000</v>
          </cell>
        </row>
        <row r="1585">
          <cell r="A1585">
            <v>1584</v>
          </cell>
          <cell r="B1585" t="str">
            <v xml:space="preserve">Suspention Ass - </v>
          </cell>
          <cell r="C1585" t="str">
            <v>buah</v>
          </cell>
          <cell r="D1585">
            <v>27600</v>
          </cell>
        </row>
        <row r="1586">
          <cell r="A1586">
            <v>1585</v>
          </cell>
          <cell r="B1586" t="str">
            <v xml:space="preserve">Presingklem - </v>
          </cell>
          <cell r="C1586" t="str">
            <v>buah</v>
          </cell>
          <cell r="D1586">
            <v>8400</v>
          </cell>
        </row>
        <row r="1587">
          <cell r="A1587">
            <v>1586</v>
          </cell>
          <cell r="B1587" t="str">
            <v>Magnet Kontaktor - 50 A</v>
          </cell>
          <cell r="C1587" t="str">
            <v>buah</v>
          </cell>
          <cell r="D1587">
            <v>60500</v>
          </cell>
        </row>
        <row r="1588">
          <cell r="A1588">
            <v>1587</v>
          </cell>
          <cell r="B1588" t="str">
            <v xml:space="preserve">Time Swicth - </v>
          </cell>
          <cell r="C1588" t="str">
            <v>buah</v>
          </cell>
          <cell r="D1588">
            <v>343100</v>
          </cell>
        </row>
        <row r="1589">
          <cell r="A1589">
            <v>1588</v>
          </cell>
          <cell r="B1589" t="str">
            <v>BALAST FLOURESCANT 20 - BTA  18 W/220 V</v>
          </cell>
          <cell r="C1589" t="str">
            <v>Pcs</v>
          </cell>
          <cell r="D1589">
            <v>50900</v>
          </cell>
        </row>
        <row r="1590">
          <cell r="A1590">
            <v>1589</v>
          </cell>
          <cell r="B1590" t="str">
            <v>BALAST FLOURESCANT 40 - BTA  36 W/220 V</v>
          </cell>
          <cell r="C1590" t="str">
            <v>Pcs</v>
          </cell>
          <cell r="D1590">
            <v>50900</v>
          </cell>
        </row>
        <row r="1591">
          <cell r="A1591">
            <v>1590</v>
          </cell>
          <cell r="B1591" t="str">
            <v xml:space="preserve">MAGNET KONTRAKTOR LC 1D 25 M7 40A - </v>
          </cell>
          <cell r="C1591" t="str">
            <v>Pcs</v>
          </cell>
          <cell r="D1591">
            <v>583200</v>
          </cell>
        </row>
        <row r="1592">
          <cell r="A1592">
            <v>1591</v>
          </cell>
          <cell r="B1592" t="str">
            <v xml:space="preserve">MAGNET KONTRAKTOR LC 1D 32 M7 50A - </v>
          </cell>
          <cell r="C1592" t="str">
            <v>Pcs</v>
          </cell>
          <cell r="D1592">
            <v>617400</v>
          </cell>
        </row>
        <row r="1593">
          <cell r="A1593">
            <v>1592</v>
          </cell>
          <cell r="B1593" t="str">
            <v xml:space="preserve">MAGNET KONTRAKTOR LC 1D 50 M7 80A - </v>
          </cell>
          <cell r="C1593" t="str">
            <v>Pcs</v>
          </cell>
          <cell r="D1593">
            <v>905400</v>
          </cell>
        </row>
        <row r="1594">
          <cell r="A1594">
            <v>1593</v>
          </cell>
          <cell r="B1594" t="str">
            <v xml:space="preserve">MAGNET KONTRAKTOR LC 1D 80 M7 125A - </v>
          </cell>
          <cell r="C1594" t="str">
            <v>Pcs</v>
          </cell>
          <cell r="D1594">
            <v>905400</v>
          </cell>
        </row>
        <row r="1595">
          <cell r="A1595">
            <v>1594</v>
          </cell>
          <cell r="B1595" t="str">
            <v xml:space="preserve">KABEL TWISTED 2X16 MM - </v>
          </cell>
          <cell r="C1595" t="str">
            <v>METER</v>
          </cell>
          <cell r="D1595">
            <v>11800</v>
          </cell>
        </row>
        <row r="1596">
          <cell r="A1596">
            <v>1595</v>
          </cell>
          <cell r="B1596" t="str">
            <v xml:space="preserve">KABEL TWISTED 2X10 MM - </v>
          </cell>
          <cell r="C1596" t="str">
            <v>METER</v>
          </cell>
          <cell r="D1596">
            <v>7700</v>
          </cell>
        </row>
        <row r="1597">
          <cell r="A1597">
            <v>1596</v>
          </cell>
          <cell r="B1597" t="str">
            <v xml:space="preserve">KABEL NYA 1,5MM - </v>
          </cell>
          <cell r="C1597" t="str">
            <v>METER</v>
          </cell>
          <cell r="D1597">
            <v>343100</v>
          </cell>
        </row>
        <row r="1598">
          <cell r="A1598">
            <v>1597</v>
          </cell>
          <cell r="B1598" t="str">
            <v xml:space="preserve">KABEL NYA 2,5MM - </v>
          </cell>
          <cell r="C1598" t="str">
            <v>METER</v>
          </cell>
          <cell r="D1598">
            <v>493900</v>
          </cell>
        </row>
        <row r="1599">
          <cell r="A1599">
            <v>1598</v>
          </cell>
          <cell r="B1599" t="str">
            <v xml:space="preserve">KABEL NYY 2X2,5 MM - </v>
          </cell>
          <cell r="C1599" t="str">
            <v>METER</v>
          </cell>
          <cell r="D1599">
            <v>164700</v>
          </cell>
        </row>
        <row r="1600">
          <cell r="A1600">
            <v>1599</v>
          </cell>
          <cell r="B1600" t="str">
            <v xml:space="preserve">KABEL NYY 3X2,5 MM - </v>
          </cell>
          <cell r="C1600" t="str">
            <v>METER</v>
          </cell>
          <cell r="D1600">
            <v>20000</v>
          </cell>
        </row>
        <row r="1601">
          <cell r="A1601">
            <v>1600</v>
          </cell>
          <cell r="B1601" t="str">
            <v xml:space="preserve">KABEL NYM 3X2,5 MM - </v>
          </cell>
          <cell r="C1601" t="str">
            <v>METER</v>
          </cell>
          <cell r="D1601">
            <v>20000</v>
          </cell>
        </row>
        <row r="1602">
          <cell r="A1602">
            <v>1601</v>
          </cell>
          <cell r="B1602" t="str">
            <v xml:space="preserve">TIANG KHUSUS PANJANG 07 M - </v>
          </cell>
          <cell r="C1602" t="str">
            <v>UNIT</v>
          </cell>
          <cell r="D1602">
            <v>61800</v>
          </cell>
        </row>
        <row r="1603">
          <cell r="A1603">
            <v>1602</v>
          </cell>
          <cell r="B1603" t="str">
            <v xml:space="preserve">TIANG KHUSUS PANJANG 08 M - </v>
          </cell>
          <cell r="C1603" t="str">
            <v>UNIT</v>
          </cell>
          <cell r="D1603">
            <v>68700</v>
          </cell>
        </row>
        <row r="1604">
          <cell r="A1604">
            <v>1603</v>
          </cell>
          <cell r="B1604" t="str">
            <v>Baterai  - AA</v>
          </cell>
          <cell r="C1604" t="str">
            <v>Buah</v>
          </cell>
          <cell r="D1604">
            <v>9000</v>
          </cell>
        </row>
        <row r="1605">
          <cell r="A1605">
            <v>1604</v>
          </cell>
          <cell r="B1605" t="str">
            <v>Baterai  - AAA</v>
          </cell>
          <cell r="C1605" t="str">
            <v>Buah</v>
          </cell>
          <cell r="D1605">
            <v>11100</v>
          </cell>
        </row>
        <row r="1606">
          <cell r="A1606">
            <v>1605</v>
          </cell>
          <cell r="B1606" t="str">
            <v>Baterai  - Besar</v>
          </cell>
          <cell r="C1606" t="str">
            <v>Buah</v>
          </cell>
          <cell r="D1606">
            <v>41200</v>
          </cell>
        </row>
        <row r="1607">
          <cell r="A1607">
            <v>1606</v>
          </cell>
          <cell r="B1607" t="str">
            <v>Baterai  - Kecil</v>
          </cell>
          <cell r="C1607" t="str">
            <v>Buah</v>
          </cell>
          <cell r="D1607">
            <v>4300</v>
          </cell>
        </row>
        <row r="1608">
          <cell r="A1608">
            <v>1607</v>
          </cell>
          <cell r="B1608" t="str">
            <v xml:space="preserve">BateraiI A23 - </v>
          </cell>
          <cell r="C1608" t="str">
            <v>Buah</v>
          </cell>
          <cell r="D1608">
            <v>36900</v>
          </cell>
        </row>
        <row r="1609">
          <cell r="A1609">
            <v>1608</v>
          </cell>
          <cell r="B1609" t="str">
            <v>Attec</v>
          </cell>
          <cell r="C1609" t="str">
            <v>kg</v>
          </cell>
          <cell r="D1609">
            <v>36300</v>
          </cell>
        </row>
        <row r="1610">
          <cell r="A1610">
            <v>1609</v>
          </cell>
          <cell r="B1610" t="str">
            <v>Autan</v>
          </cell>
          <cell r="C1610" t="str">
            <v>botol</v>
          </cell>
          <cell r="D1610">
            <v>25300</v>
          </cell>
        </row>
        <row r="1611">
          <cell r="A1611">
            <v>1610</v>
          </cell>
          <cell r="B1611" t="str">
            <v>Bayclin</v>
          </cell>
          <cell r="C1611" t="str">
            <v>botol</v>
          </cell>
          <cell r="D1611">
            <v>25100</v>
          </cell>
        </row>
        <row r="1612">
          <cell r="A1612">
            <v>1611</v>
          </cell>
          <cell r="B1612" t="str">
            <v>Baygon pres</v>
          </cell>
          <cell r="C1612" t="str">
            <v>botol</v>
          </cell>
          <cell r="D1612">
            <v>39100</v>
          </cell>
        </row>
        <row r="1613">
          <cell r="A1613">
            <v>1612</v>
          </cell>
          <cell r="B1613" t="str">
            <v>Cairan Cuci Piring</v>
          </cell>
          <cell r="C1613" t="str">
            <v>botol</v>
          </cell>
          <cell r="D1613">
            <v>24200</v>
          </cell>
        </row>
        <row r="1614">
          <cell r="A1614">
            <v>1613</v>
          </cell>
          <cell r="B1614" t="str">
            <v>Cangkul + pati</v>
          </cell>
          <cell r="C1614" t="str">
            <v>Buah</v>
          </cell>
          <cell r="D1614">
            <v>146000</v>
          </cell>
        </row>
        <row r="1615">
          <cell r="A1615">
            <v>1614</v>
          </cell>
          <cell r="B1615" t="str">
            <v>Ember  5 galon</v>
          </cell>
          <cell r="C1615" t="str">
            <v>Buah</v>
          </cell>
          <cell r="D1615">
            <v>48200</v>
          </cell>
        </row>
        <row r="1616">
          <cell r="A1616">
            <v>1615</v>
          </cell>
          <cell r="B1616" t="str">
            <v>Ember plastik 18 galon</v>
          </cell>
          <cell r="C1616" t="str">
            <v>Buah</v>
          </cell>
          <cell r="D1616">
            <v>107100</v>
          </cell>
        </row>
        <row r="1617">
          <cell r="A1617">
            <v>1616</v>
          </cell>
          <cell r="B1617" t="str">
            <v>Ember plastik 2 galon</v>
          </cell>
          <cell r="C1617" t="str">
            <v>Buah</v>
          </cell>
          <cell r="D1617">
            <v>3700</v>
          </cell>
        </row>
        <row r="1618">
          <cell r="A1618">
            <v>1617</v>
          </cell>
          <cell r="B1618" t="str">
            <v>Ember plastik 2 galon</v>
          </cell>
          <cell r="C1618" t="str">
            <v>Buah</v>
          </cell>
          <cell r="D1618">
            <v>13800</v>
          </cell>
        </row>
        <row r="1619">
          <cell r="A1619">
            <v>1618</v>
          </cell>
          <cell r="B1619" t="str">
            <v>Ember plastik 4 galon</v>
          </cell>
          <cell r="C1619" t="str">
            <v>Buah</v>
          </cell>
          <cell r="D1619">
            <v>35000</v>
          </cell>
        </row>
        <row r="1620">
          <cell r="A1620">
            <v>1619</v>
          </cell>
          <cell r="B1620" t="str">
            <v>Ember plastik 6 galon/pakai tutup</v>
          </cell>
          <cell r="C1620" t="str">
            <v>Buah</v>
          </cell>
          <cell r="D1620">
            <v>57500</v>
          </cell>
        </row>
        <row r="1621">
          <cell r="A1621">
            <v>1620</v>
          </cell>
          <cell r="B1621" t="str">
            <v>Ember plastik I galon</v>
          </cell>
          <cell r="C1621" t="str">
            <v>Buah</v>
          </cell>
          <cell r="D1621">
            <v>6400</v>
          </cell>
        </row>
        <row r="1622">
          <cell r="A1622">
            <v>1621</v>
          </cell>
          <cell r="B1622" t="str">
            <v xml:space="preserve">Garu + Pati </v>
          </cell>
          <cell r="C1622" t="str">
            <v>Buah</v>
          </cell>
          <cell r="D1622">
            <v>68400</v>
          </cell>
        </row>
        <row r="1623">
          <cell r="A1623">
            <v>1622</v>
          </cell>
          <cell r="B1623" t="str">
            <v xml:space="preserve">Gayung </v>
          </cell>
          <cell r="C1623" t="str">
            <v>Buah</v>
          </cell>
          <cell r="D1623">
            <v>15600</v>
          </cell>
        </row>
        <row r="1624">
          <cell r="A1624">
            <v>1623</v>
          </cell>
          <cell r="B1624" t="str">
            <v>Gayung jantung besar</v>
          </cell>
          <cell r="C1624" t="str">
            <v>Buah</v>
          </cell>
          <cell r="D1624">
            <v>15600</v>
          </cell>
        </row>
        <row r="1625">
          <cell r="A1625">
            <v>1624</v>
          </cell>
          <cell r="B1625" t="str">
            <v>Gayung jantung biasa</v>
          </cell>
          <cell r="C1625" t="str">
            <v>Buah</v>
          </cell>
          <cell r="D1625">
            <v>15600</v>
          </cell>
        </row>
        <row r="1626">
          <cell r="A1626">
            <v>1625</v>
          </cell>
          <cell r="B1626" t="str">
            <v>Gunting pangkas</v>
          </cell>
          <cell r="C1626" t="str">
            <v>Buah</v>
          </cell>
          <cell r="D1626">
            <v>69000</v>
          </cell>
        </row>
        <row r="1627">
          <cell r="A1627">
            <v>1626</v>
          </cell>
          <cell r="B1627" t="str">
            <v>Gunting rumput kayu</v>
          </cell>
          <cell r="C1627" t="str">
            <v>Buah</v>
          </cell>
          <cell r="D1627">
            <v>165000</v>
          </cell>
        </row>
        <row r="1628">
          <cell r="A1628">
            <v>1627</v>
          </cell>
          <cell r="B1628" t="str">
            <v xml:space="preserve">Handuk besar LN </v>
          </cell>
          <cell r="C1628" t="str">
            <v>Buah</v>
          </cell>
          <cell r="D1628">
            <v>116700</v>
          </cell>
        </row>
        <row r="1629">
          <cell r="A1629">
            <v>1628</v>
          </cell>
          <cell r="B1629" t="str">
            <v>Hit pres</v>
          </cell>
          <cell r="C1629" t="str">
            <v>botol</v>
          </cell>
          <cell r="D1629">
            <v>58700</v>
          </cell>
        </row>
        <row r="1630">
          <cell r="A1630">
            <v>1629</v>
          </cell>
          <cell r="B1630" t="str">
            <v>Kapak</v>
          </cell>
          <cell r="C1630" t="str">
            <v>Buah</v>
          </cell>
          <cell r="D1630">
            <v>87400</v>
          </cell>
        </row>
        <row r="1631">
          <cell r="A1631">
            <v>1630</v>
          </cell>
          <cell r="B1631" t="str">
            <v>Kapur barus warna</v>
          </cell>
          <cell r="C1631" t="str">
            <v>bungkus</v>
          </cell>
          <cell r="D1631">
            <v>20900</v>
          </cell>
        </row>
        <row r="1632">
          <cell r="A1632">
            <v>1631</v>
          </cell>
          <cell r="B1632" t="str">
            <v>Keranjang</v>
          </cell>
          <cell r="C1632" t="str">
            <v>Buah</v>
          </cell>
          <cell r="D1632">
            <v>165300</v>
          </cell>
        </row>
        <row r="1633">
          <cell r="A1633">
            <v>1632</v>
          </cell>
          <cell r="B1633" t="str">
            <v>Keranjang (tempat) sampah plastik kecil</v>
          </cell>
          <cell r="C1633" t="str">
            <v>Buah</v>
          </cell>
          <cell r="D1633">
            <v>19600</v>
          </cell>
        </row>
        <row r="1634">
          <cell r="A1634">
            <v>1633</v>
          </cell>
          <cell r="B1634" t="str">
            <v>Keranjang sampah besar</v>
          </cell>
          <cell r="C1634" t="str">
            <v>Buah</v>
          </cell>
          <cell r="D1634">
            <v>19600</v>
          </cell>
        </row>
        <row r="1635">
          <cell r="A1635">
            <v>1634</v>
          </cell>
          <cell r="B1635" t="str">
            <v>Keranjang sampah kecil</v>
          </cell>
          <cell r="C1635" t="str">
            <v>Buah</v>
          </cell>
          <cell r="D1635">
            <v>13800</v>
          </cell>
        </row>
        <row r="1636">
          <cell r="A1636">
            <v>1635</v>
          </cell>
          <cell r="B1636" t="str">
            <v>Keranjang sampah plastik biasa</v>
          </cell>
          <cell r="C1636" t="str">
            <v>Buah</v>
          </cell>
          <cell r="D1636">
            <v>13300</v>
          </cell>
        </row>
        <row r="1637">
          <cell r="A1637">
            <v>1636</v>
          </cell>
          <cell r="B1637" t="str">
            <v>Keset besi kecil</v>
          </cell>
          <cell r="C1637" t="str">
            <v>Buah</v>
          </cell>
          <cell r="D1637">
            <v>36000</v>
          </cell>
        </row>
        <row r="1638">
          <cell r="A1638">
            <v>1637</v>
          </cell>
          <cell r="B1638" t="str">
            <v>Keset bubut tebal: besaran halus</v>
          </cell>
          <cell r="C1638" t="str">
            <v>Buah</v>
          </cell>
          <cell r="D1638">
            <v>34000</v>
          </cell>
        </row>
        <row r="1639">
          <cell r="A1639">
            <v>1638</v>
          </cell>
          <cell r="B1639" t="str">
            <v>Keset bubut tebal: welcome kecil</v>
          </cell>
          <cell r="C1639" t="str">
            <v>Buah</v>
          </cell>
          <cell r="D1639">
            <v>77600</v>
          </cell>
        </row>
        <row r="1640">
          <cell r="A1640">
            <v>1639</v>
          </cell>
          <cell r="B1640" t="str">
            <v>Keset bubut tipis: welcome besar</v>
          </cell>
          <cell r="C1640" t="str">
            <v>Buah</v>
          </cell>
          <cell r="D1640">
            <v>6100</v>
          </cell>
        </row>
        <row r="1641">
          <cell r="A1641">
            <v>1640</v>
          </cell>
          <cell r="B1641" t="str">
            <v>Keset bubut tipis: welcome kecil</v>
          </cell>
          <cell r="C1641" t="str">
            <v>Buah</v>
          </cell>
          <cell r="D1641">
            <v>58700</v>
          </cell>
        </row>
        <row r="1642">
          <cell r="A1642">
            <v>1641</v>
          </cell>
          <cell r="B1642" t="str">
            <v>Keset bubut: H</v>
          </cell>
          <cell r="C1642" t="str">
            <v>Buah</v>
          </cell>
          <cell r="D1642">
            <v>3700</v>
          </cell>
        </row>
        <row r="1643">
          <cell r="A1643">
            <v>1642</v>
          </cell>
          <cell r="B1643" t="str">
            <v>Keset bubut: kecilan</v>
          </cell>
          <cell r="C1643" t="str">
            <v>Buah</v>
          </cell>
          <cell r="D1643">
            <v>15900</v>
          </cell>
        </row>
        <row r="1644">
          <cell r="A1644">
            <v>1643</v>
          </cell>
          <cell r="B1644" t="str">
            <v>Keset karpet anti slip</v>
          </cell>
          <cell r="C1644" t="str">
            <v>Buah</v>
          </cell>
          <cell r="D1644">
            <v>46600</v>
          </cell>
        </row>
        <row r="1645">
          <cell r="A1645">
            <v>1644</v>
          </cell>
          <cell r="B1645" t="str">
            <v>Keset karpet crystal</v>
          </cell>
          <cell r="C1645" t="str">
            <v>Buah</v>
          </cell>
          <cell r="D1645">
            <v>46600</v>
          </cell>
        </row>
        <row r="1646">
          <cell r="A1646">
            <v>1645</v>
          </cell>
          <cell r="B1646" t="str">
            <v>Keset karpet warna/crystal/anti slip</v>
          </cell>
          <cell r="C1646" t="str">
            <v>Buah</v>
          </cell>
          <cell r="D1646">
            <v>46600</v>
          </cell>
        </row>
        <row r="1647">
          <cell r="A1647">
            <v>1646</v>
          </cell>
          <cell r="B1647" t="str">
            <v>Keset sabut 1 1/5 m</v>
          </cell>
          <cell r="C1647" t="str">
            <v>Buah</v>
          </cell>
          <cell r="D1647">
            <v>146600</v>
          </cell>
        </row>
        <row r="1648">
          <cell r="A1648">
            <v>1647</v>
          </cell>
          <cell r="B1648" t="str">
            <v>Keset sabut tipis K</v>
          </cell>
          <cell r="C1648" t="str">
            <v>Buah</v>
          </cell>
          <cell r="D1648">
            <v>19600</v>
          </cell>
        </row>
        <row r="1649">
          <cell r="A1649">
            <v>1648</v>
          </cell>
          <cell r="B1649" t="str">
            <v>Keset serabut dobel halus K</v>
          </cell>
          <cell r="C1649" t="str">
            <v>Buah</v>
          </cell>
          <cell r="D1649">
            <v>27600</v>
          </cell>
        </row>
        <row r="1650">
          <cell r="A1650">
            <v>1649</v>
          </cell>
          <cell r="B1650" t="str">
            <v>Keset welcome tebal 1M</v>
          </cell>
          <cell r="C1650" t="str">
            <v>Buah</v>
          </cell>
          <cell r="D1650">
            <v>97200</v>
          </cell>
        </row>
        <row r="1651">
          <cell r="A1651">
            <v>1650</v>
          </cell>
          <cell r="B1651" t="str">
            <v>Keset welcome tipis 1M</v>
          </cell>
          <cell r="C1651" t="str">
            <v>Buah</v>
          </cell>
          <cell r="D1651">
            <v>6400</v>
          </cell>
        </row>
        <row r="1652">
          <cell r="A1652">
            <v>1651</v>
          </cell>
          <cell r="B1652" t="str">
            <v>Keset wool besar</v>
          </cell>
          <cell r="C1652" t="str">
            <v>Buah</v>
          </cell>
          <cell r="D1652">
            <v>39100</v>
          </cell>
        </row>
        <row r="1653">
          <cell r="A1653">
            <v>1652</v>
          </cell>
          <cell r="B1653" t="str">
            <v>Keset wool kecil</v>
          </cell>
          <cell r="C1653" t="str">
            <v>Buah</v>
          </cell>
          <cell r="D1653">
            <v>15600</v>
          </cell>
        </row>
        <row r="1654">
          <cell r="A1654">
            <v>1653</v>
          </cell>
          <cell r="B1654" t="str">
            <v>Lap  Kain</v>
          </cell>
          <cell r="C1654" t="str">
            <v>Buah</v>
          </cell>
          <cell r="D1654">
            <v>19600</v>
          </cell>
        </row>
        <row r="1655">
          <cell r="A1655">
            <v>1654</v>
          </cell>
          <cell r="B1655" t="str">
            <v>Lap Kanebo</v>
          </cell>
          <cell r="C1655" t="str">
            <v>Buah</v>
          </cell>
          <cell r="D1655">
            <v>101200</v>
          </cell>
        </row>
        <row r="1656">
          <cell r="A1656">
            <v>1655</v>
          </cell>
          <cell r="B1656" t="str">
            <v>Lap Kuning Besar</v>
          </cell>
          <cell r="C1656" t="str">
            <v>Buah</v>
          </cell>
          <cell r="D1656">
            <v>15600</v>
          </cell>
        </row>
        <row r="1657">
          <cell r="A1657">
            <v>1656</v>
          </cell>
          <cell r="B1657" t="str">
            <v>Lap Kuning Kecil</v>
          </cell>
          <cell r="C1657" t="str">
            <v>Buah</v>
          </cell>
          <cell r="D1657">
            <v>8100</v>
          </cell>
        </row>
        <row r="1658">
          <cell r="A1658">
            <v>1657</v>
          </cell>
          <cell r="B1658" t="str">
            <v>Lap Kuning Tanggung</v>
          </cell>
          <cell r="C1658" t="str">
            <v>Buah</v>
          </cell>
          <cell r="D1658">
            <v>12100</v>
          </cell>
        </row>
        <row r="1659">
          <cell r="A1659">
            <v>1658</v>
          </cell>
          <cell r="B1659" t="str">
            <v>Lap makan kotak-kotak (K)</v>
          </cell>
          <cell r="C1659" t="str">
            <v>Buah</v>
          </cell>
          <cell r="D1659">
            <v>7500</v>
          </cell>
        </row>
        <row r="1660">
          <cell r="A1660">
            <v>1659</v>
          </cell>
          <cell r="B1660" t="str">
            <v>Lap makan Large</v>
          </cell>
          <cell r="C1660" t="str">
            <v>Lembar</v>
          </cell>
          <cell r="D1660">
            <v>29900</v>
          </cell>
        </row>
        <row r="1661">
          <cell r="A1661">
            <v>1660</v>
          </cell>
          <cell r="B1661" t="str">
            <v>Lap Mobil</v>
          </cell>
          <cell r="C1661" t="str">
            <v>Buah</v>
          </cell>
          <cell r="D1661">
            <v>126500</v>
          </cell>
        </row>
        <row r="1662">
          <cell r="A1662">
            <v>1661</v>
          </cell>
          <cell r="B1662" t="str">
            <v>Lap Pel G A biru/putih</v>
          </cell>
          <cell r="C1662" t="str">
            <v>Buah</v>
          </cell>
          <cell r="D1662">
            <v>13300</v>
          </cell>
        </row>
        <row r="1663">
          <cell r="A1663">
            <v>1662</v>
          </cell>
          <cell r="B1663" t="str">
            <v>Lap pel Putri Bali</v>
          </cell>
          <cell r="C1663" t="str">
            <v>Buah</v>
          </cell>
          <cell r="D1663">
            <v>13300</v>
          </cell>
        </row>
        <row r="1664">
          <cell r="A1664">
            <v>1663</v>
          </cell>
          <cell r="B1664" t="str">
            <v>Mama lemon</v>
          </cell>
          <cell r="C1664" t="str">
            <v>botol</v>
          </cell>
          <cell r="D1664">
            <v>31100</v>
          </cell>
        </row>
        <row r="1665">
          <cell r="A1665">
            <v>1664</v>
          </cell>
          <cell r="B1665" t="str">
            <v>Molto ultra</v>
          </cell>
          <cell r="C1665" t="str">
            <v>botol</v>
          </cell>
          <cell r="D1665">
            <v>43700</v>
          </cell>
        </row>
        <row r="1666">
          <cell r="A1666">
            <v>1665</v>
          </cell>
          <cell r="B1666" t="str">
            <v>Obat Pembasmi Nyamuk</v>
          </cell>
          <cell r="C1666" t="str">
            <v>botol</v>
          </cell>
          <cell r="D1666">
            <v>65600</v>
          </cell>
        </row>
        <row r="1667">
          <cell r="A1667">
            <v>1666</v>
          </cell>
          <cell r="B1667" t="str">
            <v>Pembasmi serangga</v>
          </cell>
          <cell r="C1667" t="str">
            <v>Botol</v>
          </cell>
          <cell r="D1667">
            <v>66100</v>
          </cell>
        </row>
        <row r="1668">
          <cell r="A1668">
            <v>1667</v>
          </cell>
          <cell r="B1668" t="str">
            <v>Pembersih dasboard</v>
          </cell>
          <cell r="C1668" t="str">
            <v>Buah</v>
          </cell>
          <cell r="D1668">
            <v>43200</v>
          </cell>
        </row>
        <row r="1669">
          <cell r="A1669">
            <v>1668</v>
          </cell>
          <cell r="B1669" t="str">
            <v>Pembersih kaca</v>
          </cell>
          <cell r="C1669" t="str">
            <v>Botol</v>
          </cell>
          <cell r="D1669">
            <v>19600</v>
          </cell>
        </row>
        <row r="1670">
          <cell r="A1670">
            <v>1669</v>
          </cell>
          <cell r="B1670" t="str">
            <v>Pembersih keramik</v>
          </cell>
          <cell r="C1670" t="str">
            <v>Botol</v>
          </cell>
          <cell r="D1670">
            <v>27600</v>
          </cell>
        </row>
        <row r="1671">
          <cell r="A1671">
            <v>1670</v>
          </cell>
          <cell r="B1671" t="str">
            <v>Pembersih keramik</v>
          </cell>
          <cell r="C1671" t="str">
            <v>Botol</v>
          </cell>
          <cell r="D1671">
            <v>31100</v>
          </cell>
        </row>
        <row r="1672">
          <cell r="A1672">
            <v>1671</v>
          </cell>
          <cell r="B1672" t="str">
            <v>Pembersih lantai</v>
          </cell>
          <cell r="C1672" t="str">
            <v>Botol</v>
          </cell>
          <cell r="D1672">
            <v>19600</v>
          </cell>
        </row>
        <row r="1673">
          <cell r="A1673">
            <v>1672</v>
          </cell>
          <cell r="B1673" t="str">
            <v>Pemutih pakaian</v>
          </cell>
          <cell r="C1673" t="str">
            <v>Botol</v>
          </cell>
          <cell r="D1673">
            <v>4300</v>
          </cell>
        </row>
        <row r="1674">
          <cell r="A1674">
            <v>1673</v>
          </cell>
          <cell r="B1674" t="str">
            <v>Pemutih pakaian</v>
          </cell>
          <cell r="C1674" t="str">
            <v>Botol</v>
          </cell>
          <cell r="D1674">
            <v>6100</v>
          </cell>
        </row>
        <row r="1675">
          <cell r="A1675">
            <v>1674</v>
          </cell>
          <cell r="B1675" t="str">
            <v>Pemutih pakaian</v>
          </cell>
          <cell r="C1675" t="str">
            <v>Botol</v>
          </cell>
          <cell r="D1675">
            <v>10600</v>
          </cell>
        </row>
        <row r="1676">
          <cell r="A1676">
            <v>1675</v>
          </cell>
          <cell r="B1676" t="str">
            <v>Pengepelan sumbu</v>
          </cell>
          <cell r="C1676" t="str">
            <v>Buah</v>
          </cell>
          <cell r="D1676">
            <v>62100</v>
          </cell>
        </row>
        <row r="1677">
          <cell r="A1677">
            <v>1676</v>
          </cell>
          <cell r="B1677" t="str">
            <v>Pengharum Mobil</v>
          </cell>
          <cell r="C1677" t="str">
            <v>Buah</v>
          </cell>
          <cell r="D1677">
            <v>58700</v>
          </cell>
        </row>
        <row r="1678">
          <cell r="A1678">
            <v>1677</v>
          </cell>
          <cell r="B1678" t="str">
            <v>Pengharum Mobil botol</v>
          </cell>
          <cell r="C1678" t="str">
            <v>Buah</v>
          </cell>
          <cell r="D1678">
            <v>59800</v>
          </cell>
        </row>
        <row r="1679">
          <cell r="A1679">
            <v>1678</v>
          </cell>
          <cell r="B1679" t="str">
            <v>Pengharum mobil gantung</v>
          </cell>
          <cell r="C1679" t="str">
            <v>Buah</v>
          </cell>
          <cell r="D1679">
            <v>24800</v>
          </cell>
        </row>
        <row r="1680">
          <cell r="A1680">
            <v>1679</v>
          </cell>
          <cell r="B1680" t="str">
            <v>Pengharum ruangan</v>
          </cell>
          <cell r="C1680" t="str">
            <v>botol</v>
          </cell>
          <cell r="D1680">
            <v>36300</v>
          </cell>
        </row>
        <row r="1681">
          <cell r="A1681">
            <v>1680</v>
          </cell>
          <cell r="B1681" t="str">
            <v>Pepsoden</v>
          </cell>
          <cell r="C1681" t="str">
            <v>buah</v>
          </cell>
          <cell r="D1681">
            <v>15000</v>
          </cell>
        </row>
        <row r="1682">
          <cell r="A1682">
            <v>1681</v>
          </cell>
          <cell r="B1682" t="str">
            <v>Pewangi</v>
          </cell>
          <cell r="C1682" t="str">
            <v>Kaleng</v>
          </cell>
          <cell r="D1682">
            <v>27600</v>
          </cell>
        </row>
        <row r="1683">
          <cell r="A1683">
            <v>1682</v>
          </cell>
          <cell r="B1683" t="str">
            <v>Piring makan halus</v>
          </cell>
          <cell r="C1683" t="str">
            <v>Lusin</v>
          </cell>
          <cell r="D1683">
            <v>291400</v>
          </cell>
        </row>
        <row r="1684">
          <cell r="A1684">
            <v>1683</v>
          </cell>
          <cell r="B1684" t="str">
            <v>Prostek</v>
          </cell>
          <cell r="C1684" t="str">
            <v>botol</v>
          </cell>
          <cell r="D1684">
            <v>31100</v>
          </cell>
        </row>
        <row r="1685">
          <cell r="A1685">
            <v>1684</v>
          </cell>
          <cell r="B1685" t="str">
            <v>Rapika</v>
          </cell>
          <cell r="C1685" t="str">
            <v>botol</v>
          </cell>
          <cell r="D1685">
            <v>25300</v>
          </cell>
        </row>
        <row r="1686">
          <cell r="A1686">
            <v>1685</v>
          </cell>
          <cell r="B1686" t="str">
            <v>Reffil pembersih lantai</v>
          </cell>
          <cell r="C1686" t="str">
            <v>Bungkus</v>
          </cell>
          <cell r="D1686">
            <v>19600</v>
          </cell>
        </row>
        <row r="1687">
          <cell r="A1687">
            <v>1686</v>
          </cell>
          <cell r="B1687" t="str">
            <v>Sabit</v>
          </cell>
          <cell r="C1687" t="str">
            <v>Buah</v>
          </cell>
          <cell r="D1687">
            <v>68400</v>
          </cell>
        </row>
        <row r="1688">
          <cell r="A1688">
            <v>1687</v>
          </cell>
          <cell r="B1688" t="str">
            <v>Sabun camay</v>
          </cell>
          <cell r="C1688" t="str">
            <v>buah</v>
          </cell>
          <cell r="D1688">
            <v>7500</v>
          </cell>
        </row>
        <row r="1689">
          <cell r="A1689">
            <v>1688</v>
          </cell>
          <cell r="B1689" t="str">
            <v>Sabun lux</v>
          </cell>
          <cell r="C1689" t="str">
            <v>buah</v>
          </cell>
          <cell r="D1689">
            <v>5800</v>
          </cell>
        </row>
        <row r="1690">
          <cell r="A1690">
            <v>1689</v>
          </cell>
          <cell r="B1690" t="str">
            <v>Sabun nivea</v>
          </cell>
          <cell r="C1690" t="str">
            <v>botol</v>
          </cell>
          <cell r="D1690">
            <v>77100</v>
          </cell>
        </row>
        <row r="1691">
          <cell r="A1691">
            <v>1690</v>
          </cell>
          <cell r="B1691" t="str">
            <v>Sabun Tangan</v>
          </cell>
          <cell r="C1691" t="str">
            <v>botol</v>
          </cell>
          <cell r="D1691">
            <v>54700</v>
          </cell>
        </row>
        <row r="1692">
          <cell r="A1692">
            <v>1691</v>
          </cell>
          <cell r="B1692" t="str">
            <v>Sampho natur</v>
          </cell>
          <cell r="C1692" t="str">
            <v>botol</v>
          </cell>
          <cell r="D1692">
            <v>40300</v>
          </cell>
        </row>
        <row r="1693">
          <cell r="A1693">
            <v>1692</v>
          </cell>
          <cell r="B1693" t="str">
            <v>Sampo sunsilk</v>
          </cell>
          <cell r="C1693" t="str">
            <v>botol</v>
          </cell>
          <cell r="D1693">
            <v>40300</v>
          </cell>
        </row>
        <row r="1694">
          <cell r="A1694">
            <v>1693</v>
          </cell>
          <cell r="B1694" t="str">
            <v>Sapu bulu</v>
          </cell>
          <cell r="C1694" t="str">
            <v>Buah</v>
          </cell>
          <cell r="D1694">
            <v>27600</v>
          </cell>
        </row>
        <row r="1695">
          <cell r="A1695">
            <v>1694</v>
          </cell>
          <cell r="B1695" t="str">
            <v>Sapu bulu</v>
          </cell>
          <cell r="C1695" t="str">
            <v>Buah</v>
          </cell>
          <cell r="D1695">
            <v>19600</v>
          </cell>
        </row>
        <row r="1696">
          <cell r="A1696">
            <v>1695</v>
          </cell>
          <cell r="B1696" t="str">
            <v>Sapu bulu ayam biasa</v>
          </cell>
          <cell r="C1696" t="str">
            <v>Buah</v>
          </cell>
          <cell r="D1696">
            <v>27600</v>
          </cell>
        </row>
        <row r="1697">
          <cell r="A1697">
            <v>1696</v>
          </cell>
          <cell r="B1697" t="str">
            <v>Sapu bulu ayam super</v>
          </cell>
          <cell r="C1697" t="str">
            <v>Buah</v>
          </cell>
          <cell r="D1697">
            <v>35100</v>
          </cell>
        </row>
        <row r="1698">
          <cell r="A1698">
            <v>1697</v>
          </cell>
          <cell r="B1698" t="str">
            <v>Sapu Bulu Kecilan RRT</v>
          </cell>
          <cell r="C1698" t="str">
            <v>Buah</v>
          </cell>
          <cell r="D1698">
            <v>21900</v>
          </cell>
        </row>
        <row r="1699">
          <cell r="A1699">
            <v>1698</v>
          </cell>
          <cell r="B1699" t="str">
            <v>Sapu bulu tali rafia / plastik</v>
          </cell>
          <cell r="C1699" t="str">
            <v>Buah</v>
          </cell>
          <cell r="D1699">
            <v>19600</v>
          </cell>
        </row>
        <row r="1700">
          <cell r="A1700">
            <v>1699</v>
          </cell>
          <cell r="B1700" t="str">
            <v>Sapu ijuk piala kayu</v>
          </cell>
          <cell r="C1700" t="str">
            <v>Buah</v>
          </cell>
          <cell r="D1700">
            <v>4600</v>
          </cell>
        </row>
        <row r="1701">
          <cell r="A1701">
            <v>1700</v>
          </cell>
          <cell r="B1701" t="str">
            <v>Sapu ijuk piala kayu halus</v>
          </cell>
          <cell r="C1701" t="str">
            <v>Buah</v>
          </cell>
          <cell r="D1701">
            <v>4600</v>
          </cell>
        </row>
        <row r="1702">
          <cell r="A1702">
            <v>1701</v>
          </cell>
          <cell r="B1702" t="str">
            <v>Sapu ijuk plastik kelelawar</v>
          </cell>
          <cell r="C1702" t="str">
            <v>Buah</v>
          </cell>
          <cell r="D1702">
            <v>13800</v>
          </cell>
        </row>
        <row r="1703">
          <cell r="A1703">
            <v>1702</v>
          </cell>
          <cell r="B1703" t="str">
            <v>Sapu ijuk plastik kipas</v>
          </cell>
          <cell r="C1703" t="str">
            <v>Buah</v>
          </cell>
          <cell r="D1703">
            <v>54700</v>
          </cell>
        </row>
        <row r="1704">
          <cell r="A1704">
            <v>1703</v>
          </cell>
          <cell r="B1704" t="str">
            <v>Sapu ijuk plastik palang A</v>
          </cell>
          <cell r="C1704" t="str">
            <v>Buah</v>
          </cell>
          <cell r="D1704">
            <v>5800</v>
          </cell>
        </row>
        <row r="1705">
          <cell r="A1705">
            <v>1704</v>
          </cell>
          <cell r="B1705" t="str">
            <v>Sapu ijuk plastik palang dua gajah</v>
          </cell>
          <cell r="C1705" t="str">
            <v>Buah</v>
          </cell>
          <cell r="D1705">
            <v>8100</v>
          </cell>
        </row>
        <row r="1706">
          <cell r="A1706">
            <v>1705</v>
          </cell>
          <cell r="B1706" t="str">
            <v>Sapu lidi biasa</v>
          </cell>
          <cell r="C1706" t="str">
            <v>Buah</v>
          </cell>
          <cell r="D1706">
            <v>10400</v>
          </cell>
        </row>
        <row r="1707">
          <cell r="A1707">
            <v>1706</v>
          </cell>
          <cell r="B1707" t="str">
            <v>Sapu lidi roon</v>
          </cell>
          <cell r="C1707" t="str">
            <v>Buah</v>
          </cell>
          <cell r="D1707">
            <v>8100</v>
          </cell>
        </row>
        <row r="1708">
          <cell r="A1708">
            <v>1707</v>
          </cell>
          <cell r="B1708" t="str">
            <v>Sapu lidi taman</v>
          </cell>
          <cell r="C1708" t="str">
            <v>Buah</v>
          </cell>
          <cell r="D1708">
            <v>27600</v>
          </cell>
        </row>
        <row r="1709">
          <cell r="A1709">
            <v>1708</v>
          </cell>
          <cell r="B1709" t="str">
            <v>Sekrop</v>
          </cell>
          <cell r="C1709" t="str">
            <v>Buah</v>
          </cell>
          <cell r="D1709">
            <v>146000</v>
          </cell>
        </row>
        <row r="1710">
          <cell r="A1710">
            <v>1709</v>
          </cell>
          <cell r="B1710" t="str">
            <v>Selang spiral</v>
          </cell>
          <cell r="C1710" t="str">
            <v>Buah</v>
          </cell>
          <cell r="D1710">
            <v>172500</v>
          </cell>
        </row>
        <row r="1711">
          <cell r="A1711">
            <v>1710</v>
          </cell>
          <cell r="B1711" t="str">
            <v>Semir ban semprot</v>
          </cell>
          <cell r="C1711" t="str">
            <v>Buah</v>
          </cell>
          <cell r="D1711">
            <v>69000</v>
          </cell>
        </row>
        <row r="1712">
          <cell r="A1712">
            <v>1711</v>
          </cell>
          <cell r="B1712" t="str">
            <v>Serok Sampah Plastik</v>
          </cell>
          <cell r="C1712" t="str">
            <v>Buah</v>
          </cell>
          <cell r="D1712">
            <v>58700</v>
          </cell>
        </row>
        <row r="1713">
          <cell r="A1713">
            <v>1712</v>
          </cell>
          <cell r="B1713" t="str">
            <v>Serok sampah plastik</v>
          </cell>
          <cell r="C1713" t="str">
            <v>Buah</v>
          </cell>
          <cell r="D1713">
            <v>19600</v>
          </cell>
        </row>
        <row r="1714">
          <cell r="A1714">
            <v>1713</v>
          </cell>
          <cell r="B1714" t="str">
            <v>Serok sampah plastik halus</v>
          </cell>
          <cell r="C1714" t="str">
            <v>Buah</v>
          </cell>
          <cell r="D1714">
            <v>48900</v>
          </cell>
        </row>
        <row r="1715">
          <cell r="A1715">
            <v>1714</v>
          </cell>
          <cell r="B1715" t="str">
            <v>Shampo Mobil Botol</v>
          </cell>
          <cell r="C1715" t="str">
            <v>Buah</v>
          </cell>
          <cell r="D1715">
            <v>39100</v>
          </cell>
        </row>
        <row r="1716">
          <cell r="A1716">
            <v>1715</v>
          </cell>
          <cell r="B1716" t="str">
            <v>Sikat cuci eterna</v>
          </cell>
          <cell r="C1716" t="str">
            <v>Buah</v>
          </cell>
          <cell r="D1716">
            <v>4100</v>
          </cell>
        </row>
        <row r="1717">
          <cell r="A1717">
            <v>1716</v>
          </cell>
          <cell r="B1717" t="str">
            <v>Sikat ijuk tangkai</v>
          </cell>
          <cell r="C1717" t="str">
            <v>Buah</v>
          </cell>
          <cell r="D1717">
            <v>58700</v>
          </cell>
        </row>
        <row r="1718">
          <cell r="A1718">
            <v>1717</v>
          </cell>
          <cell r="B1718" t="str">
            <v>Sikat ijuk tangkai panjang</v>
          </cell>
          <cell r="C1718" t="str">
            <v>Buah</v>
          </cell>
          <cell r="D1718">
            <v>63300</v>
          </cell>
        </row>
        <row r="1719">
          <cell r="A1719">
            <v>1718</v>
          </cell>
          <cell r="B1719" t="str">
            <v>Sikat WC biasa</v>
          </cell>
          <cell r="C1719" t="str">
            <v>Buah</v>
          </cell>
          <cell r="D1719">
            <v>19600</v>
          </cell>
        </row>
        <row r="1720">
          <cell r="A1720">
            <v>1719</v>
          </cell>
          <cell r="B1720" t="str">
            <v>Sikat WC ijuk kecil no.28</v>
          </cell>
          <cell r="C1720" t="str">
            <v>Buah</v>
          </cell>
          <cell r="D1720">
            <v>24800</v>
          </cell>
        </row>
        <row r="1721">
          <cell r="A1721">
            <v>1720</v>
          </cell>
          <cell r="B1721" t="str">
            <v>Sikat WC plastik tangkai</v>
          </cell>
          <cell r="C1721" t="str">
            <v>Buah</v>
          </cell>
          <cell r="D1721">
            <v>19600</v>
          </cell>
        </row>
        <row r="1722">
          <cell r="A1722">
            <v>1721</v>
          </cell>
          <cell r="B1722" t="str">
            <v>Sumbu tangkai pel</v>
          </cell>
          <cell r="C1722" t="str">
            <v>Buah</v>
          </cell>
          <cell r="D1722">
            <v>62100</v>
          </cell>
        </row>
        <row r="1723">
          <cell r="A1723">
            <v>1722</v>
          </cell>
          <cell r="B1723" t="str">
            <v>Super pel</v>
          </cell>
          <cell r="C1723" t="str">
            <v>botol</v>
          </cell>
          <cell r="D1723">
            <v>19600</v>
          </cell>
        </row>
        <row r="1724">
          <cell r="A1724">
            <v>1723</v>
          </cell>
          <cell r="B1724" t="str">
            <v>Supersol</v>
          </cell>
          <cell r="C1724" t="str">
            <v>botol</v>
          </cell>
          <cell r="D1724">
            <v>18400</v>
          </cell>
        </row>
        <row r="1725">
          <cell r="A1725">
            <v>1724</v>
          </cell>
          <cell r="B1725" t="str">
            <v>Tas kresek hitam tanggung</v>
          </cell>
          <cell r="C1725" t="str">
            <v>Bungkus</v>
          </cell>
          <cell r="D1725">
            <v>19600</v>
          </cell>
        </row>
        <row r="1726">
          <cell r="A1726">
            <v>1725</v>
          </cell>
          <cell r="B1726" t="str">
            <v>Tas kresek loreng besar</v>
          </cell>
          <cell r="C1726" t="str">
            <v>Bungkus</v>
          </cell>
          <cell r="D1726">
            <v>39100</v>
          </cell>
        </row>
        <row r="1727">
          <cell r="A1727">
            <v>1726</v>
          </cell>
          <cell r="B1727" t="str">
            <v>Tas kresek merah besar</v>
          </cell>
          <cell r="C1727" t="str">
            <v>Bungkus</v>
          </cell>
          <cell r="D1727">
            <v>48900</v>
          </cell>
        </row>
        <row r="1728">
          <cell r="A1728">
            <v>1727</v>
          </cell>
          <cell r="B1728" t="str">
            <v>Tempat sampah ada tutup 201</v>
          </cell>
          <cell r="C1728" t="str">
            <v>Buah</v>
          </cell>
          <cell r="D1728">
            <v>68400</v>
          </cell>
        </row>
        <row r="1729">
          <cell r="A1729">
            <v>1728</v>
          </cell>
          <cell r="B1729" t="str">
            <v>Tempat sampah ada tutup 202</v>
          </cell>
          <cell r="C1729" t="str">
            <v>Buah</v>
          </cell>
          <cell r="D1729">
            <v>116700</v>
          </cell>
        </row>
        <row r="1730">
          <cell r="A1730">
            <v>1729</v>
          </cell>
          <cell r="B1730" t="str">
            <v>Tempat sampah ada tutup 203</v>
          </cell>
          <cell r="C1730" t="str">
            <v>Buah</v>
          </cell>
          <cell r="D1730">
            <v>147800</v>
          </cell>
        </row>
        <row r="1731">
          <cell r="A1731">
            <v>1730</v>
          </cell>
          <cell r="B1731" t="str">
            <v>Tempat sampah GI 203</v>
          </cell>
          <cell r="C1731" t="str">
            <v>Buah</v>
          </cell>
          <cell r="D1731">
            <v>57500</v>
          </cell>
        </row>
        <row r="1732">
          <cell r="A1732">
            <v>1731</v>
          </cell>
          <cell r="B1732" t="str">
            <v>Tempat Sampah Kranjang</v>
          </cell>
          <cell r="C1732" t="str">
            <v>Buah</v>
          </cell>
          <cell r="D1732">
            <v>13300</v>
          </cell>
        </row>
        <row r="1733">
          <cell r="A1733">
            <v>1732</v>
          </cell>
          <cell r="B1733" t="str">
            <v>Tissu gulung</v>
          </cell>
          <cell r="C1733" t="str">
            <v>gulung</v>
          </cell>
          <cell r="D1733">
            <v>5800</v>
          </cell>
        </row>
        <row r="1734">
          <cell r="A1734">
            <v>1733</v>
          </cell>
          <cell r="B1734" t="str">
            <v>Tissu halus</v>
          </cell>
          <cell r="C1734" t="str">
            <v>kotak</v>
          </cell>
          <cell r="D1734">
            <v>15600</v>
          </cell>
        </row>
        <row r="1735">
          <cell r="A1735">
            <v>1734</v>
          </cell>
          <cell r="B1735" t="str">
            <v>Tissue Kotak Besar</v>
          </cell>
          <cell r="C1735" t="str">
            <v>Kotak</v>
          </cell>
          <cell r="D1735">
            <v>14400</v>
          </cell>
        </row>
        <row r="1736">
          <cell r="A1736">
            <v>1735</v>
          </cell>
          <cell r="B1736" t="str">
            <v>Tissue kotak tebal</v>
          </cell>
          <cell r="C1736" t="str">
            <v>Kotak</v>
          </cell>
          <cell r="D1736">
            <v>13300</v>
          </cell>
        </row>
        <row r="1737">
          <cell r="A1737">
            <v>1736</v>
          </cell>
          <cell r="B1737" t="str">
            <v>Tissue kotak tipis</v>
          </cell>
          <cell r="C1737" t="str">
            <v>Kotak</v>
          </cell>
          <cell r="D1737">
            <v>10400</v>
          </cell>
        </row>
        <row r="1738">
          <cell r="A1738">
            <v>1737</v>
          </cell>
          <cell r="B1738" t="str">
            <v>Tissue makan</v>
          </cell>
          <cell r="C1738" t="str">
            <v>Kotak</v>
          </cell>
          <cell r="D1738">
            <v>4100</v>
          </cell>
        </row>
        <row r="1739">
          <cell r="A1739">
            <v>1738</v>
          </cell>
          <cell r="B1739" t="str">
            <v>Tissue Parfum TL-05 (200 sheet)</v>
          </cell>
          <cell r="C1739" t="str">
            <v>Buah</v>
          </cell>
          <cell r="D1739">
            <v>23000</v>
          </cell>
        </row>
        <row r="1740">
          <cell r="A1740">
            <v>1739</v>
          </cell>
          <cell r="B1740" t="str">
            <v>Tissue Parfum TL-07 (180 sheet)</v>
          </cell>
          <cell r="C1740" t="str">
            <v>Buah</v>
          </cell>
          <cell r="D1740">
            <v>17300</v>
          </cell>
        </row>
        <row r="1741">
          <cell r="A1741">
            <v>1740</v>
          </cell>
          <cell r="B1741" t="str">
            <v>Tissue Parfum TS-05 (60 sheet)</v>
          </cell>
          <cell r="C1741" t="str">
            <v>Buah</v>
          </cell>
          <cell r="D1741">
            <v>10400</v>
          </cell>
        </row>
        <row r="1742">
          <cell r="A1742">
            <v>1741</v>
          </cell>
          <cell r="B1742" t="str">
            <v xml:space="preserve">Tissue roll </v>
          </cell>
          <cell r="C1742" t="str">
            <v>Gulung</v>
          </cell>
          <cell r="D1742">
            <v>13300</v>
          </cell>
        </row>
        <row r="1743">
          <cell r="A1743">
            <v>1742</v>
          </cell>
          <cell r="B1743" t="str">
            <v>Tisu basah</v>
          </cell>
          <cell r="C1743" t="str">
            <v>Kotak</v>
          </cell>
          <cell r="D1743">
            <v>23600</v>
          </cell>
        </row>
        <row r="1744">
          <cell r="A1744">
            <v>1743</v>
          </cell>
          <cell r="B1744" t="str">
            <v>Total harum</v>
          </cell>
          <cell r="C1744" t="str">
            <v>kg</v>
          </cell>
          <cell r="D1744">
            <v>19600</v>
          </cell>
        </row>
        <row r="1745">
          <cell r="A1745">
            <v>1744</v>
          </cell>
          <cell r="B1745" t="str">
            <v>Perjalanan Dinas Ke Kecamatan</v>
          </cell>
          <cell r="C1745" t="str">
            <v>OH</v>
          </cell>
          <cell r="D1745">
            <v>50000</v>
          </cell>
        </row>
        <row r="1746">
          <cell r="A1746">
            <v>1745</v>
          </cell>
          <cell r="B1746" t="str">
            <v>Perjalanan Dinas Ke Kabupaten</v>
          </cell>
          <cell r="C1746" t="str">
            <v>OH</v>
          </cell>
          <cell r="D1746">
            <v>75000</v>
          </cell>
        </row>
        <row r="1747">
          <cell r="A1747">
            <v>1746</v>
          </cell>
          <cell r="B1747" t="str">
            <v>Perjalanan Dinas Ke Provinsi</v>
          </cell>
          <cell r="C1747" t="str">
            <v>OH</v>
          </cell>
          <cell r="D1747">
            <v>150000</v>
          </cell>
        </row>
        <row r="1748">
          <cell r="A1748">
            <v>1747</v>
          </cell>
          <cell r="B1748" t="str">
            <v>Perjalanan Dinas Perbekel ke Provinsi</v>
          </cell>
          <cell r="C1748" t="str">
            <v>OH</v>
          </cell>
          <cell r="D1748">
            <v>200000</v>
          </cell>
        </row>
        <row r="1749">
          <cell r="A1749">
            <v>1748</v>
          </cell>
          <cell r="B1749" t="str">
            <v>Perjalanan Dinas Sekdes ke Provinsi</v>
          </cell>
          <cell r="C1749" t="str">
            <v>OH</v>
          </cell>
          <cell r="D1749">
            <v>200000</v>
          </cell>
        </row>
        <row r="1750">
          <cell r="A1750">
            <v>1749</v>
          </cell>
          <cell r="B1750" t="str">
            <v>Belanja Listrik</v>
          </cell>
          <cell r="C1750" t="str">
            <v>Bulan</v>
          </cell>
          <cell r="D1750">
            <v>200000</v>
          </cell>
        </row>
        <row r="1751">
          <cell r="A1751">
            <v>1750</v>
          </cell>
          <cell r="B1751" t="str">
            <v>Belanja Internet</v>
          </cell>
          <cell r="C1751" t="str">
            <v>Bulan</v>
          </cell>
          <cell r="D1751">
            <v>600000</v>
          </cell>
        </row>
        <row r="1752">
          <cell r="A1752">
            <v>1751</v>
          </cell>
          <cell r="B1752" t="str">
            <v>Canang</v>
          </cell>
          <cell r="C1752" t="str">
            <v>1 Bungkus (15 Biji)</v>
          </cell>
          <cell r="D1752">
            <v>5000</v>
          </cell>
        </row>
        <row r="1753">
          <cell r="A1753">
            <v>1752</v>
          </cell>
          <cell r="B1753" t="str">
            <v>Air Mineral Gelas Aqua</v>
          </cell>
          <cell r="C1753" t="str">
            <v>Dus</v>
          </cell>
          <cell r="D1753">
            <v>35000</v>
          </cell>
        </row>
        <row r="1754">
          <cell r="A1754">
            <v>1753</v>
          </cell>
          <cell r="B1754" t="str">
            <v>Air Mineral Gelas</v>
          </cell>
          <cell r="C1754" t="str">
            <v>Dus</v>
          </cell>
          <cell r="D1754">
            <v>25000</v>
          </cell>
        </row>
        <row r="1755">
          <cell r="A1755">
            <v>1754</v>
          </cell>
          <cell r="B1755" t="str">
            <v>Air Mineral Gelas Atria</v>
          </cell>
          <cell r="C1755" t="str">
            <v>Dus</v>
          </cell>
          <cell r="D1755">
            <v>20000</v>
          </cell>
        </row>
        <row r="1756">
          <cell r="A1756">
            <v>1755</v>
          </cell>
          <cell r="B1756" t="str">
            <v>Air Mineral Galon Aqua</v>
          </cell>
          <cell r="C1756" t="str">
            <v>Galon</v>
          </cell>
          <cell r="D1756">
            <v>21000</v>
          </cell>
        </row>
        <row r="1757">
          <cell r="A1757">
            <v>1756</v>
          </cell>
          <cell r="B1757" t="str">
            <v>Kue Bungkus</v>
          </cell>
          <cell r="C1757" t="str">
            <v>Bungkus</v>
          </cell>
          <cell r="D1757">
            <v>1500</v>
          </cell>
        </row>
        <row r="1758">
          <cell r="A1758">
            <v>1757</v>
          </cell>
          <cell r="B1758" t="str">
            <v>Kue Kotak</v>
          </cell>
          <cell r="C1758" t="str">
            <v>Kotak</v>
          </cell>
          <cell r="D1758">
            <v>5000</v>
          </cell>
        </row>
        <row r="1759">
          <cell r="A1759">
            <v>1758</v>
          </cell>
          <cell r="B1759" t="str">
            <v>Nasi Bungkus</v>
          </cell>
          <cell r="C1759" t="str">
            <v>Bungkus</v>
          </cell>
          <cell r="D1759">
            <v>15000</v>
          </cell>
        </row>
        <row r="1760">
          <cell r="A1760">
            <v>1759</v>
          </cell>
          <cell r="B1760" t="str">
            <v>Nasi Kotak</v>
          </cell>
          <cell r="C1760" t="str">
            <v>Kotak</v>
          </cell>
          <cell r="D1760">
            <v>20000</v>
          </cell>
        </row>
        <row r="1761">
          <cell r="A1761">
            <v>1760</v>
          </cell>
          <cell r="B1761" t="str">
            <v xml:space="preserve">Banner Transparansi APBDES </v>
          </cell>
          <cell r="C1761" t="str">
            <v>Meter</v>
          </cell>
          <cell r="D1761">
            <v>20000</v>
          </cell>
        </row>
        <row r="1762">
          <cell r="A1762">
            <v>1761</v>
          </cell>
          <cell r="B1762" t="str">
            <v>Gas</v>
          </cell>
          <cell r="C1762" t="str">
            <v>Tabung</v>
          </cell>
        </row>
        <row r="1763">
          <cell r="A1763">
            <v>1762</v>
          </cell>
          <cell r="B1763" t="str">
            <v>Pertamax</v>
          </cell>
          <cell r="C1763" t="str">
            <v>Liter</v>
          </cell>
        </row>
        <row r="1764">
          <cell r="A1764">
            <v>1763</v>
          </cell>
          <cell r="B1764" t="str">
            <v>Kopi</v>
          </cell>
          <cell r="C1764" t="str">
            <v>Bungkus</v>
          </cell>
        </row>
        <row r="1765">
          <cell r="A1765">
            <v>1764</v>
          </cell>
          <cell r="B1765" t="str">
            <v>Gula</v>
          </cell>
          <cell r="C1765" t="str">
            <v>Bungkus</v>
          </cell>
        </row>
        <row r="1766">
          <cell r="A1766">
            <v>1765</v>
          </cell>
          <cell r="B1766" t="str">
            <v xml:space="preserve">Teh </v>
          </cell>
          <cell r="C1766" t="str">
            <v>Kotak</v>
          </cell>
        </row>
        <row r="1767">
          <cell r="A1767">
            <v>1766</v>
          </cell>
        </row>
        <row r="1768">
          <cell r="A1768">
            <v>1767</v>
          </cell>
        </row>
      </sheetData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9"/>
  <sheetViews>
    <sheetView zoomScale="80" zoomScaleNormal="80" workbookViewId="0">
      <selection activeCell="E218" sqref="E218:E219"/>
    </sheetView>
  </sheetViews>
  <sheetFormatPr defaultRowHeight="15" x14ac:dyDescent="0.25"/>
  <cols>
    <col min="1" max="3" width="5.42578125" style="699" customWidth="1"/>
    <col min="4" max="4" width="49.42578125" style="684" customWidth="1"/>
    <col min="5" max="5" width="16.5703125" style="684" customWidth="1"/>
    <col min="6" max="6" width="10.28515625" style="684" customWidth="1"/>
    <col min="7" max="7" width="13" style="684" customWidth="1"/>
    <col min="8" max="8" width="16.7109375" style="684" customWidth="1"/>
    <col min="9" max="9" width="19.42578125" style="684" customWidth="1"/>
    <col min="10" max="10" width="12.5703125" style="699" customWidth="1"/>
    <col min="11" max="11" width="18.5703125" style="684" customWidth="1"/>
    <col min="12" max="12" width="9.42578125" style="699" customWidth="1"/>
    <col min="13" max="13" width="11.85546875" style="684" customWidth="1"/>
    <col min="14" max="14" width="11.7109375" style="684" customWidth="1"/>
    <col min="15" max="16384" width="9.140625" style="684"/>
  </cols>
  <sheetData>
    <row r="1" spans="1:14" ht="15.75" x14ac:dyDescent="0.25">
      <c r="A1" s="934" t="s">
        <v>2660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</row>
    <row r="3" spans="1:14" s="686" customFormat="1" ht="30.75" customHeight="1" x14ac:dyDescent="0.25">
      <c r="A3" s="936" t="s">
        <v>3</v>
      </c>
      <c r="B3" s="936"/>
      <c r="C3" s="936"/>
      <c r="D3" s="936" t="s">
        <v>4</v>
      </c>
      <c r="E3" s="936" t="s">
        <v>2643</v>
      </c>
      <c r="F3" s="936" t="s">
        <v>2644</v>
      </c>
      <c r="G3" s="936" t="s">
        <v>2645</v>
      </c>
      <c r="H3" s="936" t="s">
        <v>2646</v>
      </c>
      <c r="I3" s="937" t="s">
        <v>2647</v>
      </c>
      <c r="J3" s="938"/>
      <c r="K3" s="936" t="s">
        <v>2649</v>
      </c>
      <c r="L3" s="936" t="s">
        <v>2650</v>
      </c>
      <c r="M3" s="936"/>
      <c r="N3" s="936"/>
    </row>
    <row r="4" spans="1:14" s="686" customFormat="1" ht="60" customHeight="1" x14ac:dyDescent="0.25">
      <c r="A4" s="936"/>
      <c r="B4" s="936"/>
      <c r="C4" s="936"/>
      <c r="D4" s="936"/>
      <c r="E4" s="936"/>
      <c r="F4" s="936"/>
      <c r="G4" s="936"/>
      <c r="H4" s="936"/>
      <c r="I4" s="836" t="s">
        <v>215</v>
      </c>
      <c r="J4" s="837" t="s">
        <v>2648</v>
      </c>
      <c r="K4" s="936"/>
      <c r="L4" s="837" t="s">
        <v>2651</v>
      </c>
      <c r="M4" s="837" t="s">
        <v>2652</v>
      </c>
      <c r="N4" s="837" t="s">
        <v>2653</v>
      </c>
    </row>
    <row r="5" spans="1:14" s="686" customFormat="1" ht="25.5" x14ac:dyDescent="0.25">
      <c r="A5" s="790">
        <v>1</v>
      </c>
      <c r="B5" s="790"/>
      <c r="C5" s="790"/>
      <c r="D5" s="685" t="s">
        <v>5</v>
      </c>
      <c r="E5" s="685"/>
      <c r="F5" s="685"/>
      <c r="G5" s="685"/>
      <c r="H5" s="685"/>
      <c r="I5" s="688">
        <f>I7+I14+I16+I23</f>
        <v>891319260</v>
      </c>
      <c r="J5" s="790"/>
      <c r="K5" s="685"/>
      <c r="L5" s="790"/>
      <c r="M5" s="685"/>
      <c r="N5" s="685"/>
    </row>
    <row r="6" spans="1:14" ht="60" hidden="1" x14ac:dyDescent="0.25">
      <c r="A6" s="835"/>
      <c r="B6" s="835"/>
      <c r="C6" s="835"/>
      <c r="D6" s="690" t="s">
        <v>153</v>
      </c>
      <c r="E6" s="690"/>
      <c r="F6" s="690"/>
      <c r="G6" s="690"/>
      <c r="H6" s="690"/>
      <c r="I6" s="691"/>
      <c r="J6" s="835"/>
      <c r="K6" s="690"/>
      <c r="L6" s="835"/>
      <c r="M6" s="690"/>
      <c r="N6" s="690"/>
    </row>
    <row r="7" spans="1:14" ht="60" x14ac:dyDescent="0.25">
      <c r="A7" s="835">
        <v>1</v>
      </c>
      <c r="B7" s="835">
        <v>1</v>
      </c>
      <c r="C7" s="835"/>
      <c r="D7" s="690" t="s">
        <v>154</v>
      </c>
      <c r="E7" s="690"/>
      <c r="F7" s="690"/>
      <c r="G7" s="690"/>
      <c r="H7" s="690"/>
      <c r="I7" s="691">
        <f>SUM(I8:I13)</f>
        <v>648065260</v>
      </c>
      <c r="J7" s="835"/>
      <c r="K7" s="690" t="s">
        <v>2276</v>
      </c>
      <c r="L7" s="835" t="s">
        <v>2655</v>
      </c>
      <c r="M7" s="690"/>
      <c r="N7" s="690"/>
    </row>
    <row r="8" spans="1:14" ht="30" x14ac:dyDescent="0.25">
      <c r="A8" s="835">
        <v>1</v>
      </c>
      <c r="B8" s="835">
        <v>1</v>
      </c>
      <c r="C8" s="835">
        <v>1</v>
      </c>
      <c r="D8" s="690" t="s">
        <v>6</v>
      </c>
      <c r="E8" s="690" t="s">
        <v>227</v>
      </c>
      <c r="F8" s="690"/>
      <c r="G8" s="690"/>
      <c r="H8" s="690" t="s">
        <v>2654</v>
      </c>
      <c r="I8" s="691">
        <f>PEMERINTAHAN!Q38</f>
        <v>70128000</v>
      </c>
      <c r="J8" s="835"/>
      <c r="K8" s="690" t="s">
        <v>2276</v>
      </c>
      <c r="L8" s="835" t="s">
        <v>2655</v>
      </c>
      <c r="M8" s="690"/>
      <c r="N8" s="690"/>
    </row>
    <row r="9" spans="1:14" ht="30" x14ac:dyDescent="0.25">
      <c r="A9" s="835">
        <v>1</v>
      </c>
      <c r="B9" s="835">
        <v>1</v>
      </c>
      <c r="C9" s="835">
        <v>2</v>
      </c>
      <c r="D9" s="690" t="s">
        <v>7</v>
      </c>
      <c r="E9" s="690" t="s">
        <v>227</v>
      </c>
      <c r="F9" s="690"/>
      <c r="G9" s="690"/>
      <c r="H9" s="690" t="s">
        <v>2654</v>
      </c>
      <c r="I9" s="691">
        <f>PEMERINTAHAN!Q152</f>
        <v>469854000</v>
      </c>
      <c r="J9" s="835"/>
      <c r="K9" s="690" t="s">
        <v>2276</v>
      </c>
      <c r="L9" s="835" t="s">
        <v>2655</v>
      </c>
      <c r="M9" s="690"/>
      <c r="N9" s="690"/>
    </row>
    <row r="10" spans="1:14" ht="30" x14ac:dyDescent="0.25">
      <c r="A10" s="835">
        <v>1</v>
      </c>
      <c r="B10" s="835">
        <v>1</v>
      </c>
      <c r="C10" s="835">
        <v>3</v>
      </c>
      <c r="D10" s="690" t="s">
        <v>8</v>
      </c>
      <c r="E10" s="690" t="s">
        <v>227</v>
      </c>
      <c r="F10" s="690"/>
      <c r="G10" s="690"/>
      <c r="H10" s="690" t="s">
        <v>2654</v>
      </c>
      <c r="I10" s="691">
        <f>PEMERINTAHAN!Q258</f>
        <v>16199460</v>
      </c>
      <c r="J10" s="835"/>
      <c r="K10" s="690" t="s">
        <v>2276</v>
      </c>
      <c r="L10" s="835" t="s">
        <v>2655</v>
      </c>
      <c r="M10" s="690"/>
      <c r="N10" s="690"/>
    </row>
    <row r="11" spans="1:14" ht="61.5" customHeight="1" x14ac:dyDescent="0.25">
      <c r="A11" s="835">
        <v>1</v>
      </c>
      <c r="B11" s="835">
        <v>1</v>
      </c>
      <c r="C11" s="835">
        <v>4</v>
      </c>
      <c r="D11" s="690" t="s">
        <v>155</v>
      </c>
      <c r="E11" s="690" t="s">
        <v>227</v>
      </c>
      <c r="F11" s="690"/>
      <c r="G11" s="690"/>
      <c r="H11" s="690" t="s">
        <v>2654</v>
      </c>
      <c r="I11" s="691">
        <f>'OPERASIONAL DESA'!Q63</f>
        <v>43350000</v>
      </c>
      <c r="J11" s="835"/>
      <c r="K11" s="690" t="s">
        <v>2276</v>
      </c>
      <c r="L11" s="835" t="s">
        <v>2655</v>
      </c>
      <c r="M11" s="690"/>
      <c r="N11" s="690"/>
    </row>
    <row r="12" spans="1:14" x14ac:dyDescent="0.25">
      <c r="A12" s="835">
        <v>1</v>
      </c>
      <c r="B12" s="835">
        <v>1</v>
      </c>
      <c r="C12" s="835">
        <v>5</v>
      </c>
      <c r="D12" s="690" t="s">
        <v>9</v>
      </c>
      <c r="E12" s="690" t="s">
        <v>227</v>
      </c>
      <c r="F12" s="690"/>
      <c r="G12" s="690"/>
      <c r="H12" s="690" t="s">
        <v>2654</v>
      </c>
      <c r="I12" s="691">
        <f>PEMERINTAHAN!Q381</f>
        <v>45650000</v>
      </c>
      <c r="J12" s="835"/>
      <c r="K12" s="690" t="s">
        <v>2276</v>
      </c>
      <c r="L12" s="835" t="s">
        <v>2655</v>
      </c>
      <c r="M12" s="690"/>
      <c r="N12" s="690"/>
    </row>
    <row r="13" spans="1:14" ht="58.5" customHeight="1" x14ac:dyDescent="0.25">
      <c r="A13" s="835">
        <v>1</v>
      </c>
      <c r="B13" s="835">
        <v>1</v>
      </c>
      <c r="C13" s="835">
        <v>6</v>
      </c>
      <c r="D13" s="690" t="s">
        <v>156</v>
      </c>
      <c r="E13" s="690" t="s">
        <v>227</v>
      </c>
      <c r="F13" s="690"/>
      <c r="G13" s="690"/>
      <c r="H13" s="690" t="s">
        <v>2654</v>
      </c>
      <c r="I13" s="691">
        <f>'OPERASIONAL BPD'!Q53</f>
        <v>2883800</v>
      </c>
      <c r="J13" s="835"/>
      <c r="K13" s="690" t="s">
        <v>2276</v>
      </c>
      <c r="L13" s="835" t="s">
        <v>2655</v>
      </c>
      <c r="M13" s="690"/>
      <c r="N13" s="690"/>
    </row>
    <row r="14" spans="1:14" ht="30" x14ac:dyDescent="0.25">
      <c r="A14" s="835">
        <v>1</v>
      </c>
      <c r="B14" s="835">
        <v>2</v>
      </c>
      <c r="C14" s="835"/>
      <c r="D14" s="690" t="s">
        <v>11</v>
      </c>
      <c r="E14" s="690" t="s">
        <v>227</v>
      </c>
      <c r="F14" s="690"/>
      <c r="G14" s="690"/>
      <c r="H14" s="690" t="s">
        <v>2654</v>
      </c>
      <c r="I14" s="691">
        <f>I15</f>
        <v>21128600</v>
      </c>
      <c r="J14" s="835"/>
      <c r="K14" s="690" t="s">
        <v>2276</v>
      </c>
      <c r="L14" s="835" t="s">
        <v>2655</v>
      </c>
      <c r="M14" s="690"/>
      <c r="N14" s="690"/>
    </row>
    <row r="15" spans="1:14" x14ac:dyDescent="0.25">
      <c r="A15" s="835">
        <v>1</v>
      </c>
      <c r="B15" s="835">
        <v>2</v>
      </c>
      <c r="C15" s="835">
        <v>2</v>
      </c>
      <c r="D15" s="690" t="s">
        <v>13</v>
      </c>
      <c r="E15" s="690" t="s">
        <v>227</v>
      </c>
      <c r="F15" s="690"/>
      <c r="G15" s="690"/>
      <c r="H15" s="690" t="s">
        <v>2654</v>
      </c>
      <c r="I15" s="691">
        <f>PEMERINTAHAN!Q504</f>
        <v>21128600</v>
      </c>
      <c r="J15" s="835"/>
      <c r="K15" s="690" t="s">
        <v>2276</v>
      </c>
      <c r="L15" s="835" t="s">
        <v>2655</v>
      </c>
      <c r="M15" s="690"/>
      <c r="N15" s="690"/>
    </row>
    <row r="16" spans="1:14" ht="30" x14ac:dyDescent="0.25">
      <c r="A16" s="835">
        <v>1</v>
      </c>
      <c r="B16" s="835">
        <v>3</v>
      </c>
      <c r="C16" s="835"/>
      <c r="D16" s="690" t="s">
        <v>14</v>
      </c>
      <c r="E16" s="690" t="s">
        <v>227</v>
      </c>
      <c r="F16" s="690"/>
      <c r="G16" s="690"/>
      <c r="H16" s="690" t="s">
        <v>2654</v>
      </c>
      <c r="I16" s="694">
        <f>SUM(I17:I18)</f>
        <v>8154600</v>
      </c>
      <c r="J16" s="835"/>
      <c r="K16" s="690" t="s">
        <v>2276</v>
      </c>
      <c r="L16" s="835" t="s">
        <v>2655</v>
      </c>
      <c r="M16" s="690"/>
      <c r="N16" s="690"/>
    </row>
    <row r="17" spans="1:14" ht="45" x14ac:dyDescent="0.25">
      <c r="A17" s="835">
        <v>1</v>
      </c>
      <c r="B17" s="835">
        <v>3</v>
      </c>
      <c r="C17" s="835">
        <v>1</v>
      </c>
      <c r="D17" s="690" t="s">
        <v>157</v>
      </c>
      <c r="E17" s="690" t="s">
        <v>227</v>
      </c>
      <c r="F17" s="690"/>
      <c r="G17" s="690"/>
      <c r="H17" s="690" t="s">
        <v>2654</v>
      </c>
      <c r="I17" s="694">
        <f>PEMERINTAHAN!Q729</f>
        <v>7854600</v>
      </c>
      <c r="J17" s="835"/>
      <c r="K17" s="690" t="s">
        <v>2276</v>
      </c>
      <c r="L17" s="835" t="s">
        <v>2655</v>
      </c>
      <c r="M17" s="690"/>
      <c r="N17" s="690"/>
    </row>
    <row r="18" spans="1:14" ht="30" x14ac:dyDescent="0.25">
      <c r="A18" s="835">
        <v>1</v>
      </c>
      <c r="B18" s="835">
        <v>3</v>
      </c>
      <c r="C18" s="835">
        <v>2</v>
      </c>
      <c r="D18" s="690" t="s">
        <v>158</v>
      </c>
      <c r="E18" s="690" t="s">
        <v>227</v>
      </c>
      <c r="F18" s="690"/>
      <c r="G18" s="690"/>
      <c r="H18" s="690" t="s">
        <v>2654</v>
      </c>
      <c r="I18" s="694">
        <f>PEMERINTAHAN!Q598</f>
        <v>300000</v>
      </c>
      <c r="J18" s="835"/>
      <c r="K18" s="690" t="s">
        <v>2276</v>
      </c>
      <c r="L18" s="835" t="s">
        <v>2655</v>
      </c>
      <c r="M18" s="690"/>
      <c r="N18" s="690"/>
    </row>
    <row r="19" spans="1:14" ht="30" hidden="1" x14ac:dyDescent="0.25">
      <c r="A19" s="835">
        <v>1</v>
      </c>
      <c r="B19" s="835">
        <v>3</v>
      </c>
      <c r="C19" s="835">
        <v>3</v>
      </c>
      <c r="D19" s="690" t="s">
        <v>15</v>
      </c>
      <c r="E19" s="690" t="s">
        <v>227</v>
      </c>
      <c r="F19" s="690"/>
      <c r="G19" s="690"/>
      <c r="H19" s="690" t="s">
        <v>2654</v>
      </c>
      <c r="I19" s="693"/>
      <c r="J19" s="835" t="s">
        <v>233</v>
      </c>
      <c r="K19" s="690"/>
      <c r="L19" s="835" t="s">
        <v>2655</v>
      </c>
      <c r="M19" s="690"/>
      <c r="N19" s="690"/>
    </row>
    <row r="20" spans="1:14" ht="30" hidden="1" x14ac:dyDescent="0.25">
      <c r="A20" s="835">
        <v>1</v>
      </c>
      <c r="B20" s="835">
        <v>3</v>
      </c>
      <c r="C20" s="835">
        <v>4</v>
      </c>
      <c r="D20" s="690" t="s">
        <v>16</v>
      </c>
      <c r="E20" s="690" t="s">
        <v>227</v>
      </c>
      <c r="F20" s="690"/>
      <c r="G20" s="690"/>
      <c r="H20" s="690" t="s">
        <v>2654</v>
      </c>
      <c r="I20" s="693"/>
      <c r="J20" s="835" t="s">
        <v>233</v>
      </c>
      <c r="K20" s="690"/>
      <c r="L20" s="835" t="s">
        <v>2655</v>
      </c>
      <c r="M20" s="690"/>
      <c r="N20" s="690"/>
    </row>
    <row r="21" spans="1:14" ht="30" hidden="1" x14ac:dyDescent="0.25">
      <c r="A21" s="835">
        <v>1</v>
      </c>
      <c r="B21" s="835">
        <v>3</v>
      </c>
      <c r="C21" s="835">
        <v>5</v>
      </c>
      <c r="D21" s="690" t="s">
        <v>17</v>
      </c>
      <c r="E21" s="690" t="s">
        <v>227</v>
      </c>
      <c r="F21" s="690"/>
      <c r="G21" s="690"/>
      <c r="H21" s="690" t="s">
        <v>2654</v>
      </c>
      <c r="I21" s="693"/>
      <c r="J21" s="835" t="s">
        <v>233</v>
      </c>
      <c r="K21" s="690"/>
      <c r="L21" s="835" t="s">
        <v>2655</v>
      </c>
      <c r="M21" s="690"/>
      <c r="N21" s="690"/>
    </row>
    <row r="22" spans="1:14" ht="45" hidden="1" x14ac:dyDescent="0.25">
      <c r="A22" s="835">
        <v>1</v>
      </c>
      <c r="B22" s="835">
        <v>3</v>
      </c>
      <c r="C22" s="835" t="s">
        <v>10</v>
      </c>
      <c r="D22" s="690" t="s">
        <v>159</v>
      </c>
      <c r="E22" s="690" t="s">
        <v>227</v>
      </c>
      <c r="F22" s="690"/>
      <c r="G22" s="690"/>
      <c r="H22" s="690" t="s">
        <v>2654</v>
      </c>
      <c r="I22" s="693"/>
      <c r="J22" s="835" t="s">
        <v>233</v>
      </c>
      <c r="K22" s="690"/>
      <c r="L22" s="835" t="s">
        <v>2655</v>
      </c>
      <c r="M22" s="690"/>
      <c r="N22" s="690"/>
    </row>
    <row r="23" spans="1:14" ht="30" x14ac:dyDescent="0.25">
      <c r="A23" s="835">
        <v>1</v>
      </c>
      <c r="B23" s="835">
        <v>4</v>
      </c>
      <c r="C23" s="835"/>
      <c r="D23" s="690" t="s">
        <v>18</v>
      </c>
      <c r="E23" s="690" t="s">
        <v>227</v>
      </c>
      <c r="F23" s="690"/>
      <c r="G23" s="690"/>
      <c r="H23" s="690" t="s">
        <v>2654</v>
      </c>
      <c r="I23" s="694">
        <f>SUM(I24:I34)</f>
        <v>213970800</v>
      </c>
      <c r="J23" s="835"/>
      <c r="K23" s="690"/>
      <c r="L23" s="835" t="s">
        <v>2655</v>
      </c>
      <c r="M23" s="690"/>
      <c r="N23" s="690"/>
    </row>
    <row r="24" spans="1:14" ht="58.5" customHeight="1" x14ac:dyDescent="0.25">
      <c r="A24" s="835">
        <v>1</v>
      </c>
      <c r="B24" s="835">
        <v>4</v>
      </c>
      <c r="C24" s="835">
        <v>1</v>
      </c>
      <c r="D24" s="690" t="s">
        <v>160</v>
      </c>
      <c r="E24" s="690" t="s">
        <v>227</v>
      </c>
      <c r="F24" s="690"/>
      <c r="G24" s="690"/>
      <c r="H24" s="690" t="s">
        <v>2654</v>
      </c>
      <c r="I24" s="694">
        <f>PEMERINTAHAN!Q814</f>
        <v>2496100</v>
      </c>
      <c r="J24" s="835"/>
      <c r="K24" s="690" t="s">
        <v>2656</v>
      </c>
      <c r="L24" s="835" t="s">
        <v>2655</v>
      </c>
      <c r="M24" s="690"/>
      <c r="N24" s="690"/>
    </row>
    <row r="25" spans="1:14" ht="48" customHeight="1" x14ac:dyDescent="0.25">
      <c r="A25" s="835">
        <v>1</v>
      </c>
      <c r="B25" s="835">
        <v>4</v>
      </c>
      <c r="C25" s="835">
        <v>2</v>
      </c>
      <c r="D25" s="690" t="s">
        <v>161</v>
      </c>
      <c r="E25" s="690" t="s">
        <v>227</v>
      </c>
      <c r="F25" s="690"/>
      <c r="G25" s="690"/>
      <c r="H25" s="690" t="s">
        <v>2654</v>
      </c>
      <c r="I25" s="694">
        <f>PEMERINTAHAN!Q915</f>
        <v>805000</v>
      </c>
      <c r="J25" s="835"/>
      <c r="K25" s="690" t="s">
        <v>2656</v>
      </c>
      <c r="L25" s="835" t="s">
        <v>2655</v>
      </c>
      <c r="M25" s="690"/>
      <c r="N25" s="690"/>
    </row>
    <row r="26" spans="1:14" ht="30" x14ac:dyDescent="0.25">
      <c r="A26" s="835">
        <v>1</v>
      </c>
      <c r="B26" s="835">
        <v>4</v>
      </c>
      <c r="C26" s="835">
        <v>3</v>
      </c>
      <c r="D26" s="690" t="s">
        <v>19</v>
      </c>
      <c r="E26" s="690" t="s">
        <v>227</v>
      </c>
      <c r="F26" s="690"/>
      <c r="G26" s="690"/>
      <c r="H26" s="690" t="s">
        <v>2654</v>
      </c>
      <c r="I26" s="691">
        <f>PEMERINTAHAN!Q1042</f>
        <v>4711300</v>
      </c>
      <c r="J26" s="835"/>
      <c r="K26" s="690" t="s">
        <v>2656</v>
      </c>
      <c r="L26" s="835" t="s">
        <v>2655</v>
      </c>
      <c r="M26" s="690"/>
      <c r="N26" s="690"/>
    </row>
    <row r="27" spans="1:14" ht="48.75" customHeight="1" x14ac:dyDescent="0.25">
      <c r="A27" s="835">
        <v>1</v>
      </c>
      <c r="B27" s="835">
        <v>4</v>
      </c>
      <c r="C27" s="835">
        <v>4</v>
      </c>
      <c r="D27" s="690" t="s">
        <v>162</v>
      </c>
      <c r="E27" s="690" t="s">
        <v>227</v>
      </c>
      <c r="F27" s="690"/>
      <c r="G27" s="690"/>
      <c r="H27" s="690" t="s">
        <v>2654</v>
      </c>
      <c r="I27" s="694">
        <f>PEMERINTAHAN!Q1186</f>
        <v>6033900</v>
      </c>
      <c r="J27" s="835"/>
      <c r="K27" s="690" t="s">
        <v>2656</v>
      </c>
      <c r="L27" s="835" t="s">
        <v>2655</v>
      </c>
      <c r="M27" s="690"/>
      <c r="N27" s="690"/>
    </row>
    <row r="28" spans="1:14" ht="15.75" hidden="1" customHeight="1" x14ac:dyDescent="0.25">
      <c r="A28" s="835">
        <v>1</v>
      </c>
      <c r="B28" s="834">
        <v>4</v>
      </c>
      <c r="C28" s="835">
        <v>5</v>
      </c>
      <c r="D28" s="690" t="s">
        <v>20</v>
      </c>
      <c r="E28" s="690" t="s">
        <v>227</v>
      </c>
      <c r="F28" s="690"/>
      <c r="G28" s="690"/>
      <c r="H28" s="690" t="s">
        <v>2654</v>
      </c>
      <c r="I28" s="693"/>
      <c r="J28" s="835" t="s">
        <v>233</v>
      </c>
      <c r="K28" s="690"/>
      <c r="L28" s="835" t="s">
        <v>2655</v>
      </c>
      <c r="M28" s="690"/>
      <c r="N28" s="690"/>
    </row>
    <row r="29" spans="1:14" ht="55.5" customHeight="1" x14ac:dyDescent="0.25">
      <c r="A29" s="835">
        <v>1</v>
      </c>
      <c r="B29" s="835">
        <v>4</v>
      </c>
      <c r="C29" s="835">
        <v>6</v>
      </c>
      <c r="D29" s="690" t="s">
        <v>163</v>
      </c>
      <c r="E29" s="690" t="s">
        <v>227</v>
      </c>
      <c r="F29" s="690"/>
      <c r="G29" s="690"/>
      <c r="H29" s="690" t="s">
        <v>2654</v>
      </c>
      <c r="I29" s="691">
        <f>PEMERINTAHAN!Q1303</f>
        <v>685000</v>
      </c>
      <c r="J29" s="835"/>
      <c r="K29" s="690" t="s">
        <v>2656</v>
      </c>
      <c r="L29" s="835" t="s">
        <v>2655</v>
      </c>
      <c r="M29" s="690"/>
      <c r="N29" s="690"/>
    </row>
    <row r="30" spans="1:14" ht="78" customHeight="1" x14ac:dyDescent="0.25">
      <c r="A30" s="834">
        <v>1</v>
      </c>
      <c r="B30" s="835">
        <v>4</v>
      </c>
      <c r="C30" s="835">
        <v>7</v>
      </c>
      <c r="D30" s="690" t="s">
        <v>164</v>
      </c>
      <c r="E30" s="690" t="s">
        <v>227</v>
      </c>
      <c r="F30" s="690"/>
      <c r="G30" s="690"/>
      <c r="H30" s="690" t="s">
        <v>2654</v>
      </c>
      <c r="I30" s="691">
        <f>PEMERINTAHAN!Q1455</f>
        <v>2839500</v>
      </c>
      <c r="J30" s="835"/>
      <c r="K30" s="690" t="s">
        <v>2656</v>
      </c>
      <c r="L30" s="835" t="s">
        <v>2655</v>
      </c>
      <c r="M30" s="690"/>
      <c r="N30" s="690"/>
    </row>
    <row r="31" spans="1:14" x14ac:dyDescent="0.25">
      <c r="A31" s="835">
        <v>1</v>
      </c>
      <c r="B31" s="835">
        <v>4</v>
      </c>
      <c r="C31" s="835">
        <v>8</v>
      </c>
      <c r="D31" s="690" t="s">
        <v>21</v>
      </c>
      <c r="E31" s="690" t="s">
        <v>227</v>
      </c>
      <c r="F31" s="690"/>
      <c r="G31" s="690"/>
      <c r="H31" s="690" t="s">
        <v>2654</v>
      </c>
      <c r="I31" s="691">
        <f>PEMERINTAHAN!Q1522</f>
        <v>26400000</v>
      </c>
      <c r="J31" s="835"/>
      <c r="K31" s="690" t="s">
        <v>2276</v>
      </c>
      <c r="L31" s="835" t="s">
        <v>2655</v>
      </c>
      <c r="M31" s="690"/>
      <c r="N31" s="690"/>
    </row>
    <row r="32" spans="1:14" ht="45" hidden="1" x14ac:dyDescent="0.25">
      <c r="A32" s="835">
        <v>1</v>
      </c>
      <c r="B32" s="835">
        <v>4</v>
      </c>
      <c r="C32" s="835">
        <v>9</v>
      </c>
      <c r="D32" s="690" t="s">
        <v>165</v>
      </c>
      <c r="E32" s="690" t="s">
        <v>227</v>
      </c>
      <c r="F32" s="690"/>
      <c r="G32" s="690"/>
      <c r="H32" s="690" t="s">
        <v>2654</v>
      </c>
      <c r="I32" s="693"/>
      <c r="J32" s="835" t="s">
        <v>233</v>
      </c>
      <c r="K32" s="690" t="s">
        <v>2276</v>
      </c>
      <c r="L32" s="835" t="s">
        <v>2655</v>
      </c>
      <c r="M32" s="690"/>
      <c r="N32" s="690"/>
    </row>
    <row r="33" spans="1:14" ht="48.75" customHeight="1" x14ac:dyDescent="0.25">
      <c r="A33" s="835">
        <v>1</v>
      </c>
      <c r="B33" s="835">
        <v>4</v>
      </c>
      <c r="C33" s="835">
        <v>10</v>
      </c>
      <c r="D33" s="690" t="s">
        <v>166</v>
      </c>
      <c r="E33" s="690" t="s">
        <v>227</v>
      </c>
      <c r="F33" s="690"/>
      <c r="G33" s="690"/>
      <c r="H33" s="690" t="s">
        <v>2654</v>
      </c>
      <c r="I33" s="691">
        <f>PEMERINTAHAN!Q1600</f>
        <v>20000000</v>
      </c>
      <c r="J33" s="835"/>
      <c r="K33" s="690" t="s">
        <v>2276</v>
      </c>
      <c r="L33" s="835" t="s">
        <v>2655</v>
      </c>
      <c r="M33" s="690"/>
      <c r="N33" s="690"/>
    </row>
    <row r="34" spans="1:14" ht="45.75" customHeight="1" x14ac:dyDescent="0.25">
      <c r="A34" s="835">
        <v>1</v>
      </c>
      <c r="B34" s="835">
        <v>4</v>
      </c>
      <c r="C34" s="835">
        <v>11</v>
      </c>
      <c r="D34" s="690" t="s">
        <v>167</v>
      </c>
      <c r="E34" s="690" t="s">
        <v>227</v>
      </c>
      <c r="F34" s="690"/>
      <c r="G34" s="690"/>
      <c r="H34" s="690" t="s">
        <v>2654</v>
      </c>
      <c r="I34" s="691">
        <f>PEMERINTAHAN!Q1679</f>
        <v>150000000</v>
      </c>
      <c r="J34" s="835"/>
      <c r="K34" s="690" t="s">
        <v>2276</v>
      </c>
      <c r="L34" s="835" t="s">
        <v>2655</v>
      </c>
      <c r="M34" s="690"/>
      <c r="N34" s="690"/>
    </row>
    <row r="35" spans="1:14" ht="45" hidden="1" x14ac:dyDescent="0.25">
      <c r="A35" s="835">
        <v>1</v>
      </c>
      <c r="B35" s="835">
        <v>4</v>
      </c>
      <c r="C35" s="835" t="s">
        <v>10</v>
      </c>
      <c r="D35" s="690" t="s">
        <v>168</v>
      </c>
      <c r="E35" s="690" t="s">
        <v>227</v>
      </c>
      <c r="F35" s="690"/>
      <c r="G35" s="690"/>
      <c r="H35" s="690" t="s">
        <v>2654</v>
      </c>
      <c r="I35" s="693"/>
      <c r="J35" s="835" t="s">
        <v>233</v>
      </c>
      <c r="K35" s="690"/>
      <c r="L35" s="835" t="s">
        <v>2655</v>
      </c>
      <c r="M35" s="690"/>
      <c r="N35" s="690"/>
    </row>
    <row r="36" spans="1:14" hidden="1" x14ac:dyDescent="0.25">
      <c r="A36" s="835">
        <v>1</v>
      </c>
      <c r="B36" s="835">
        <v>5</v>
      </c>
      <c r="C36" s="835"/>
      <c r="D36" s="690" t="s">
        <v>22</v>
      </c>
      <c r="E36" s="690" t="s">
        <v>227</v>
      </c>
      <c r="F36" s="690"/>
      <c r="G36" s="690"/>
      <c r="H36" s="690" t="s">
        <v>2654</v>
      </c>
      <c r="I36" s="693"/>
      <c r="J36" s="835" t="s">
        <v>233</v>
      </c>
      <c r="K36" s="690"/>
      <c r="L36" s="835" t="s">
        <v>2655</v>
      </c>
      <c r="M36" s="690"/>
      <c r="N36" s="690"/>
    </row>
    <row r="37" spans="1:14" hidden="1" x14ac:dyDescent="0.25">
      <c r="A37" s="835">
        <v>1</v>
      </c>
      <c r="B37" s="835">
        <v>5</v>
      </c>
      <c r="C37" s="835">
        <v>1</v>
      </c>
      <c r="D37" s="690" t="s">
        <v>23</v>
      </c>
      <c r="E37" s="690" t="s">
        <v>227</v>
      </c>
      <c r="F37" s="690"/>
      <c r="G37" s="690"/>
      <c r="H37" s="690" t="s">
        <v>2654</v>
      </c>
      <c r="I37" s="693"/>
      <c r="J37" s="835" t="s">
        <v>233</v>
      </c>
      <c r="K37" s="690"/>
      <c r="L37" s="835" t="s">
        <v>2655</v>
      </c>
      <c r="M37" s="690"/>
      <c r="N37" s="690"/>
    </row>
    <row r="38" spans="1:14" ht="30" hidden="1" x14ac:dyDescent="0.25">
      <c r="A38" s="835">
        <v>1</v>
      </c>
      <c r="B38" s="835">
        <v>5</v>
      </c>
      <c r="C38" s="835">
        <v>2</v>
      </c>
      <c r="D38" s="690" t="s">
        <v>169</v>
      </c>
      <c r="E38" s="690" t="s">
        <v>227</v>
      </c>
      <c r="F38" s="690"/>
      <c r="G38" s="690"/>
      <c r="H38" s="690" t="s">
        <v>2654</v>
      </c>
      <c r="I38" s="693"/>
      <c r="J38" s="835" t="s">
        <v>233</v>
      </c>
      <c r="K38" s="690"/>
      <c r="L38" s="835" t="s">
        <v>2655</v>
      </c>
      <c r="M38" s="690"/>
      <c r="N38" s="690"/>
    </row>
    <row r="39" spans="1:14" ht="30" hidden="1" x14ac:dyDescent="0.25">
      <c r="A39" s="835">
        <v>1</v>
      </c>
      <c r="B39" s="835">
        <v>5</v>
      </c>
      <c r="C39" s="835">
        <v>3</v>
      </c>
      <c r="D39" s="690" t="s">
        <v>24</v>
      </c>
      <c r="E39" s="690" t="s">
        <v>227</v>
      </c>
      <c r="F39" s="690"/>
      <c r="G39" s="690"/>
      <c r="H39" s="690" t="s">
        <v>2654</v>
      </c>
      <c r="I39" s="693"/>
      <c r="J39" s="835" t="s">
        <v>233</v>
      </c>
      <c r="K39" s="690"/>
      <c r="L39" s="835" t="s">
        <v>2655</v>
      </c>
      <c r="M39" s="690"/>
      <c r="N39" s="690"/>
    </row>
    <row r="40" spans="1:14" hidden="1" x14ac:dyDescent="0.25">
      <c r="A40" s="835">
        <v>1</v>
      </c>
      <c r="B40" s="835">
        <v>5</v>
      </c>
      <c r="C40" s="835">
        <v>4</v>
      </c>
      <c r="D40" s="690" t="s">
        <v>25</v>
      </c>
      <c r="E40" s="690" t="s">
        <v>227</v>
      </c>
      <c r="F40" s="690"/>
      <c r="G40" s="690"/>
      <c r="H40" s="690" t="s">
        <v>2654</v>
      </c>
      <c r="I40" s="693"/>
      <c r="J40" s="835" t="s">
        <v>233</v>
      </c>
      <c r="K40" s="690"/>
      <c r="L40" s="835" t="s">
        <v>2655</v>
      </c>
      <c r="M40" s="690"/>
      <c r="N40" s="690"/>
    </row>
    <row r="41" spans="1:14" hidden="1" x14ac:dyDescent="0.25">
      <c r="A41" s="835">
        <v>1</v>
      </c>
      <c r="B41" s="835">
        <v>5</v>
      </c>
      <c r="C41" s="835">
        <v>5</v>
      </c>
      <c r="D41" s="690" t="s">
        <v>26</v>
      </c>
      <c r="E41" s="690" t="s">
        <v>227</v>
      </c>
      <c r="F41" s="690"/>
      <c r="G41" s="690"/>
      <c r="H41" s="690" t="s">
        <v>2654</v>
      </c>
      <c r="I41" s="693"/>
      <c r="J41" s="835" t="s">
        <v>233</v>
      </c>
      <c r="K41" s="690"/>
      <c r="L41" s="835" t="s">
        <v>2655</v>
      </c>
      <c r="M41" s="690"/>
      <c r="N41" s="690"/>
    </row>
    <row r="42" spans="1:14" hidden="1" x14ac:dyDescent="0.25">
      <c r="A42" s="835">
        <v>1</v>
      </c>
      <c r="B42" s="835">
        <v>5</v>
      </c>
      <c r="C42" s="835">
        <v>6</v>
      </c>
      <c r="D42" s="690" t="s">
        <v>27</v>
      </c>
      <c r="E42" s="690" t="s">
        <v>227</v>
      </c>
      <c r="F42" s="690"/>
      <c r="G42" s="690"/>
      <c r="H42" s="690" t="s">
        <v>2654</v>
      </c>
      <c r="I42" s="693"/>
      <c r="J42" s="835" t="s">
        <v>233</v>
      </c>
      <c r="K42" s="690"/>
      <c r="L42" s="835" t="s">
        <v>2655</v>
      </c>
      <c r="M42" s="690"/>
      <c r="N42" s="690"/>
    </row>
    <row r="43" spans="1:14" ht="30" hidden="1" x14ac:dyDescent="0.25">
      <c r="A43" s="835">
        <v>1</v>
      </c>
      <c r="B43" s="835">
        <v>5</v>
      </c>
      <c r="C43" s="835">
        <v>7</v>
      </c>
      <c r="D43" s="690" t="s">
        <v>28</v>
      </c>
      <c r="E43" s="690" t="s">
        <v>227</v>
      </c>
      <c r="F43" s="690"/>
      <c r="G43" s="690"/>
      <c r="H43" s="690" t="s">
        <v>2654</v>
      </c>
      <c r="I43" s="693"/>
      <c r="J43" s="835" t="s">
        <v>233</v>
      </c>
      <c r="K43" s="690"/>
      <c r="L43" s="835" t="s">
        <v>2655</v>
      </c>
      <c r="M43" s="690"/>
      <c r="N43" s="690"/>
    </row>
    <row r="44" spans="1:14" ht="30" hidden="1" x14ac:dyDescent="0.25">
      <c r="A44" s="835">
        <v>1</v>
      </c>
      <c r="B44" s="835">
        <v>5</v>
      </c>
      <c r="C44" s="835" t="s">
        <v>10</v>
      </c>
      <c r="D44" s="690" t="s">
        <v>29</v>
      </c>
      <c r="E44" s="690" t="s">
        <v>227</v>
      </c>
      <c r="F44" s="690"/>
      <c r="G44" s="690"/>
      <c r="H44" s="690" t="s">
        <v>2654</v>
      </c>
      <c r="I44" s="693"/>
      <c r="J44" s="835" t="s">
        <v>233</v>
      </c>
      <c r="K44" s="690"/>
      <c r="L44" s="835" t="s">
        <v>2655</v>
      </c>
      <c r="M44" s="690"/>
      <c r="N44" s="690"/>
    </row>
    <row r="45" spans="1:14" s="686" customFormat="1" ht="12.75" x14ac:dyDescent="0.25">
      <c r="A45" s="790">
        <v>2</v>
      </c>
      <c r="B45" s="790"/>
      <c r="C45" s="790"/>
      <c r="D45" s="685" t="s">
        <v>30</v>
      </c>
      <c r="E45" s="685" t="s">
        <v>227</v>
      </c>
      <c r="F45" s="685"/>
      <c r="G45" s="685"/>
      <c r="H45" s="685" t="s">
        <v>2654</v>
      </c>
      <c r="I45" s="692">
        <f>I47+I59+I70+I93+I117</f>
        <v>1392807100</v>
      </c>
      <c r="J45" s="790"/>
      <c r="K45" s="685"/>
      <c r="L45" s="790" t="s">
        <v>2655</v>
      </c>
      <c r="M45" s="685"/>
      <c r="N45" s="685"/>
    </row>
    <row r="46" spans="1:14" ht="105" hidden="1" x14ac:dyDescent="0.25">
      <c r="A46" s="835"/>
      <c r="B46" s="835"/>
      <c r="C46" s="835"/>
      <c r="D46" s="690" t="s">
        <v>170</v>
      </c>
      <c r="E46" s="690" t="s">
        <v>227</v>
      </c>
      <c r="F46" s="690"/>
      <c r="G46" s="690"/>
      <c r="H46" s="690" t="s">
        <v>2654</v>
      </c>
      <c r="I46" s="693"/>
      <c r="J46" s="835"/>
      <c r="K46" s="690"/>
      <c r="L46" s="835" t="s">
        <v>2655</v>
      </c>
      <c r="M46" s="690"/>
      <c r="N46" s="690"/>
    </row>
    <row r="47" spans="1:14" x14ac:dyDescent="0.25">
      <c r="A47" s="835">
        <v>2</v>
      </c>
      <c r="B47" s="835">
        <v>1</v>
      </c>
      <c r="C47" s="835"/>
      <c r="D47" s="690" t="s">
        <v>31</v>
      </c>
      <c r="E47" s="690" t="s">
        <v>227</v>
      </c>
      <c r="F47" s="690"/>
      <c r="G47" s="690"/>
      <c r="H47" s="690" t="s">
        <v>2654</v>
      </c>
      <c r="I47" s="691">
        <f>SUM(I48:I56)</f>
        <v>44231400</v>
      </c>
      <c r="J47" s="835"/>
      <c r="K47" s="690"/>
      <c r="L47" s="835" t="s">
        <v>2655</v>
      </c>
      <c r="M47" s="690"/>
      <c r="N47" s="690"/>
    </row>
    <row r="48" spans="1:14" ht="65.25" customHeight="1" x14ac:dyDescent="0.25">
      <c r="A48" s="835">
        <v>2</v>
      </c>
      <c r="B48" s="835">
        <v>1</v>
      </c>
      <c r="C48" s="835">
        <v>1</v>
      </c>
      <c r="D48" s="690" t="s">
        <v>2659</v>
      </c>
      <c r="E48" s="690" t="s">
        <v>227</v>
      </c>
      <c r="F48" s="690"/>
      <c r="G48" s="690"/>
      <c r="H48" s="690" t="s">
        <v>2654</v>
      </c>
      <c r="I48" s="691">
        <f>PEMBANGUNAN!Q49</f>
        <v>34231400</v>
      </c>
      <c r="J48" s="835"/>
      <c r="K48" s="690" t="s">
        <v>2658</v>
      </c>
      <c r="L48" s="835" t="s">
        <v>2655</v>
      </c>
      <c r="M48" s="690"/>
      <c r="N48" s="690"/>
    </row>
    <row r="49" spans="1:14" ht="38.25" hidden="1" customHeight="1" x14ac:dyDescent="0.25">
      <c r="A49" s="835">
        <v>2</v>
      </c>
      <c r="B49" s="835">
        <v>1</v>
      </c>
      <c r="C49" s="835">
        <v>2</v>
      </c>
      <c r="D49" s="690" t="s">
        <v>32</v>
      </c>
      <c r="E49" s="690" t="s">
        <v>227</v>
      </c>
      <c r="F49" s="690"/>
      <c r="G49" s="690"/>
      <c r="H49" s="690" t="s">
        <v>2654</v>
      </c>
      <c r="I49" s="691"/>
      <c r="J49" s="835"/>
      <c r="K49" s="690" t="s">
        <v>2658</v>
      </c>
      <c r="L49" s="835" t="s">
        <v>2655</v>
      </c>
      <c r="M49" s="690"/>
      <c r="N49" s="690"/>
    </row>
    <row r="50" spans="1:14" ht="30" hidden="1" x14ac:dyDescent="0.25">
      <c r="A50" s="835">
        <v>2</v>
      </c>
      <c r="B50" s="835">
        <v>1</v>
      </c>
      <c r="C50" s="835">
        <v>3</v>
      </c>
      <c r="D50" s="690" t="s">
        <v>33</v>
      </c>
      <c r="E50" s="690" t="s">
        <v>227</v>
      </c>
      <c r="F50" s="690"/>
      <c r="G50" s="690"/>
      <c r="H50" s="690" t="s">
        <v>2654</v>
      </c>
      <c r="I50" s="693"/>
      <c r="J50" s="835"/>
      <c r="K50" s="690" t="s">
        <v>2658</v>
      </c>
      <c r="L50" s="835" t="s">
        <v>2655</v>
      </c>
      <c r="M50" s="690"/>
      <c r="N50" s="690"/>
    </row>
    <row r="51" spans="1:14" ht="45" hidden="1" x14ac:dyDescent="0.25">
      <c r="A51" s="835">
        <v>2</v>
      </c>
      <c r="B51" s="835">
        <v>1</v>
      </c>
      <c r="C51" s="835">
        <v>4</v>
      </c>
      <c r="D51" s="690" t="s">
        <v>172</v>
      </c>
      <c r="E51" s="690" t="s">
        <v>227</v>
      </c>
      <c r="F51" s="690"/>
      <c r="G51" s="690"/>
      <c r="H51" s="690" t="s">
        <v>2654</v>
      </c>
      <c r="I51" s="693"/>
      <c r="J51" s="835"/>
      <c r="K51" s="690" t="s">
        <v>2658</v>
      </c>
      <c r="L51" s="835" t="s">
        <v>2655</v>
      </c>
      <c r="M51" s="690"/>
      <c r="N51" s="690"/>
    </row>
    <row r="52" spans="1:14" ht="45" hidden="1" x14ac:dyDescent="0.25">
      <c r="A52" s="835">
        <v>2</v>
      </c>
      <c r="B52" s="835">
        <v>1</v>
      </c>
      <c r="C52" s="835">
        <v>5</v>
      </c>
      <c r="D52" s="690" t="s">
        <v>173</v>
      </c>
      <c r="E52" s="690" t="s">
        <v>227</v>
      </c>
      <c r="F52" s="690"/>
      <c r="G52" s="690"/>
      <c r="H52" s="690" t="s">
        <v>2654</v>
      </c>
      <c r="I52" s="693"/>
      <c r="J52" s="835"/>
      <c r="K52" s="690" t="s">
        <v>2658</v>
      </c>
      <c r="L52" s="835" t="s">
        <v>2655</v>
      </c>
      <c r="M52" s="690"/>
      <c r="N52" s="690"/>
    </row>
    <row r="53" spans="1:14" ht="60" hidden="1" x14ac:dyDescent="0.25">
      <c r="A53" s="835">
        <v>2</v>
      </c>
      <c r="B53" s="835">
        <v>1</v>
      </c>
      <c r="C53" s="835">
        <v>6</v>
      </c>
      <c r="D53" s="690" t="s">
        <v>174</v>
      </c>
      <c r="E53" s="690" t="s">
        <v>227</v>
      </c>
      <c r="F53" s="690"/>
      <c r="G53" s="690"/>
      <c r="H53" s="690" t="s">
        <v>2654</v>
      </c>
      <c r="I53" s="693"/>
      <c r="J53" s="835"/>
      <c r="K53" s="690" t="s">
        <v>2658</v>
      </c>
      <c r="L53" s="835" t="s">
        <v>2655</v>
      </c>
      <c r="M53" s="690"/>
      <c r="N53" s="690"/>
    </row>
    <row r="54" spans="1:14" ht="45" hidden="1" x14ac:dyDescent="0.25">
      <c r="A54" s="835">
        <v>2</v>
      </c>
      <c r="B54" s="835">
        <v>1</v>
      </c>
      <c r="C54" s="835">
        <v>7</v>
      </c>
      <c r="D54" s="690" t="s">
        <v>175</v>
      </c>
      <c r="E54" s="690" t="s">
        <v>227</v>
      </c>
      <c r="F54" s="690"/>
      <c r="G54" s="690"/>
      <c r="H54" s="690" t="s">
        <v>2654</v>
      </c>
      <c r="I54" s="693"/>
      <c r="J54" s="835"/>
      <c r="K54" s="690" t="s">
        <v>2658</v>
      </c>
      <c r="L54" s="835" t="s">
        <v>2655</v>
      </c>
      <c r="M54" s="690"/>
      <c r="N54" s="690"/>
    </row>
    <row r="55" spans="1:14" ht="45" hidden="1" x14ac:dyDescent="0.25">
      <c r="A55" s="835">
        <v>2</v>
      </c>
      <c r="B55" s="835">
        <v>1</v>
      </c>
      <c r="C55" s="835">
        <v>8</v>
      </c>
      <c r="D55" s="690" t="s">
        <v>176</v>
      </c>
      <c r="E55" s="690" t="s">
        <v>227</v>
      </c>
      <c r="F55" s="690"/>
      <c r="G55" s="690"/>
      <c r="H55" s="690" t="s">
        <v>2654</v>
      </c>
      <c r="I55" s="693"/>
      <c r="J55" s="835"/>
      <c r="K55" s="690" t="s">
        <v>2658</v>
      </c>
      <c r="L55" s="835" t="s">
        <v>2655</v>
      </c>
      <c r="M55" s="690"/>
      <c r="N55" s="690"/>
    </row>
    <row r="56" spans="1:14" ht="31.5" customHeight="1" x14ac:dyDescent="0.25">
      <c r="A56" s="835">
        <v>2</v>
      </c>
      <c r="B56" s="835">
        <v>1</v>
      </c>
      <c r="C56" s="835">
        <v>9</v>
      </c>
      <c r="D56" s="690" t="s">
        <v>34</v>
      </c>
      <c r="E56" s="690" t="s">
        <v>227</v>
      </c>
      <c r="F56" s="690"/>
      <c r="G56" s="690"/>
      <c r="H56" s="690" t="s">
        <v>2654</v>
      </c>
      <c r="I56" s="691">
        <f>PEMBANGUNAN!Q243</f>
        <v>10000000</v>
      </c>
      <c r="J56" s="835"/>
      <c r="K56" s="690" t="s">
        <v>2658</v>
      </c>
      <c r="L56" s="835" t="s">
        <v>2655</v>
      </c>
      <c r="M56" s="690"/>
      <c r="N56" s="690"/>
    </row>
    <row r="57" spans="1:14" ht="30" hidden="1" x14ac:dyDescent="0.25">
      <c r="A57" s="835">
        <v>2</v>
      </c>
      <c r="B57" s="835">
        <v>1</v>
      </c>
      <c r="C57" s="835">
        <v>10</v>
      </c>
      <c r="D57" s="690" t="s">
        <v>35</v>
      </c>
      <c r="E57" s="690" t="s">
        <v>227</v>
      </c>
      <c r="F57" s="690"/>
      <c r="G57" s="690"/>
      <c r="H57" s="690" t="s">
        <v>2654</v>
      </c>
      <c r="I57" s="693"/>
      <c r="J57" s="835"/>
      <c r="K57" s="690" t="s">
        <v>2658</v>
      </c>
      <c r="L57" s="835" t="s">
        <v>2655</v>
      </c>
      <c r="M57" s="690"/>
      <c r="N57" s="690"/>
    </row>
    <row r="58" spans="1:14" ht="30" hidden="1" x14ac:dyDescent="0.25">
      <c r="A58" s="835">
        <v>2</v>
      </c>
      <c r="B58" s="835">
        <v>1</v>
      </c>
      <c r="C58" s="835" t="s">
        <v>10</v>
      </c>
      <c r="D58" s="690" t="s">
        <v>36</v>
      </c>
      <c r="E58" s="690" t="s">
        <v>227</v>
      </c>
      <c r="F58" s="690"/>
      <c r="G58" s="690"/>
      <c r="H58" s="690" t="s">
        <v>2654</v>
      </c>
      <c r="I58" s="693"/>
      <c r="J58" s="835"/>
      <c r="K58" s="690" t="s">
        <v>2658</v>
      </c>
      <c r="L58" s="835" t="s">
        <v>2655</v>
      </c>
      <c r="M58" s="690"/>
      <c r="N58" s="690"/>
    </row>
    <row r="59" spans="1:14" x14ac:dyDescent="0.25">
      <c r="A59" s="835">
        <v>2</v>
      </c>
      <c r="B59" s="835">
        <v>2</v>
      </c>
      <c r="C59" s="835"/>
      <c r="D59" s="690" t="s">
        <v>37</v>
      </c>
      <c r="E59" s="690" t="s">
        <v>227</v>
      </c>
      <c r="F59" s="690"/>
      <c r="G59" s="690"/>
      <c r="H59" s="690" t="s">
        <v>2654</v>
      </c>
      <c r="I59" s="691">
        <f>SUM(I61:I65)</f>
        <v>50146000</v>
      </c>
      <c r="J59" s="835"/>
      <c r="K59" s="690" t="s">
        <v>2658</v>
      </c>
      <c r="L59" s="835" t="s">
        <v>2655</v>
      </c>
      <c r="M59" s="690"/>
      <c r="N59" s="690"/>
    </row>
    <row r="60" spans="1:14" ht="80.25" hidden="1" customHeight="1" x14ac:dyDescent="0.25">
      <c r="A60" s="835">
        <v>2</v>
      </c>
      <c r="B60" s="835">
        <v>2</v>
      </c>
      <c r="C60" s="835">
        <v>1</v>
      </c>
      <c r="D60" s="690" t="s">
        <v>177</v>
      </c>
      <c r="E60" s="690" t="s">
        <v>227</v>
      </c>
      <c r="F60" s="690"/>
      <c r="G60" s="690"/>
      <c r="H60" s="690" t="s">
        <v>2654</v>
      </c>
      <c r="I60" s="691"/>
      <c r="J60" s="835"/>
      <c r="K60" s="690" t="s">
        <v>2658</v>
      </c>
      <c r="L60" s="835" t="s">
        <v>2655</v>
      </c>
      <c r="M60" s="690"/>
      <c r="N60" s="690"/>
    </row>
    <row r="61" spans="1:14" ht="46.5" customHeight="1" x14ac:dyDescent="0.25">
      <c r="A61" s="835">
        <v>2</v>
      </c>
      <c r="B61" s="835">
        <v>2</v>
      </c>
      <c r="C61" s="835">
        <v>2</v>
      </c>
      <c r="D61" s="690" t="s">
        <v>178</v>
      </c>
      <c r="E61" s="690" t="s">
        <v>227</v>
      </c>
      <c r="F61" s="690"/>
      <c r="G61" s="690"/>
      <c r="H61" s="690" t="s">
        <v>2654</v>
      </c>
      <c r="I61" s="691">
        <f>PEMBANGUNAN!Q367</f>
        <v>42946000</v>
      </c>
      <c r="J61" s="835"/>
      <c r="K61" s="690" t="s">
        <v>2658</v>
      </c>
      <c r="L61" s="835" t="s">
        <v>2655</v>
      </c>
      <c r="M61" s="690"/>
      <c r="N61" s="690"/>
    </row>
    <row r="62" spans="1:14" ht="45" hidden="1" x14ac:dyDescent="0.25">
      <c r="A62" s="835">
        <v>2</v>
      </c>
      <c r="B62" s="835">
        <v>2</v>
      </c>
      <c r="C62" s="835">
        <v>3</v>
      </c>
      <c r="D62" s="690" t="s">
        <v>179</v>
      </c>
      <c r="E62" s="690" t="s">
        <v>227</v>
      </c>
      <c r="F62" s="690"/>
      <c r="G62" s="690"/>
      <c r="H62" s="690" t="s">
        <v>2654</v>
      </c>
      <c r="I62" s="693"/>
      <c r="J62" s="835"/>
      <c r="K62" s="690" t="s">
        <v>2658</v>
      </c>
      <c r="L62" s="835" t="s">
        <v>2655</v>
      </c>
      <c r="M62" s="690"/>
      <c r="N62" s="690"/>
    </row>
    <row r="63" spans="1:14" hidden="1" x14ac:dyDescent="0.25">
      <c r="A63" s="835">
        <v>2</v>
      </c>
      <c r="B63" s="835">
        <v>2</v>
      </c>
      <c r="C63" s="835">
        <v>4</v>
      </c>
      <c r="D63" s="690" t="s">
        <v>38</v>
      </c>
      <c r="E63" s="690" t="s">
        <v>227</v>
      </c>
      <c r="F63" s="690"/>
      <c r="G63" s="690"/>
      <c r="H63" s="690" t="s">
        <v>2654</v>
      </c>
      <c r="I63" s="693"/>
      <c r="J63" s="835"/>
      <c r="K63" s="690" t="s">
        <v>2658</v>
      </c>
      <c r="L63" s="835" t="s">
        <v>2655</v>
      </c>
      <c r="M63" s="690"/>
      <c r="N63" s="690"/>
    </row>
    <row r="64" spans="1:14" ht="30" hidden="1" x14ac:dyDescent="0.25">
      <c r="A64" s="835">
        <v>2</v>
      </c>
      <c r="B64" s="835">
        <v>2</v>
      </c>
      <c r="C64" s="835">
        <v>5</v>
      </c>
      <c r="D64" s="690" t="s">
        <v>39</v>
      </c>
      <c r="E64" s="690" t="s">
        <v>227</v>
      </c>
      <c r="F64" s="690"/>
      <c r="G64" s="690"/>
      <c r="H64" s="690" t="s">
        <v>2654</v>
      </c>
      <c r="I64" s="693"/>
      <c r="J64" s="835"/>
      <c r="K64" s="690" t="s">
        <v>2658</v>
      </c>
      <c r="L64" s="835" t="s">
        <v>2655</v>
      </c>
      <c r="M64" s="690"/>
      <c r="N64" s="690"/>
    </row>
    <row r="65" spans="1:14" ht="30" x14ac:dyDescent="0.25">
      <c r="A65" s="835">
        <v>2</v>
      </c>
      <c r="B65" s="835">
        <v>2</v>
      </c>
      <c r="C65" s="835">
        <v>6</v>
      </c>
      <c r="D65" s="690" t="s">
        <v>40</v>
      </c>
      <c r="E65" s="690" t="s">
        <v>227</v>
      </c>
      <c r="F65" s="690"/>
      <c r="G65" s="690"/>
      <c r="H65" s="690" t="s">
        <v>2654</v>
      </c>
      <c r="I65" s="691">
        <f>PEMBANGUNAN!Q458</f>
        <v>7200000</v>
      </c>
      <c r="J65" s="835"/>
      <c r="K65" s="690" t="s">
        <v>2658</v>
      </c>
      <c r="L65" s="835" t="s">
        <v>2655</v>
      </c>
      <c r="M65" s="690"/>
      <c r="N65" s="690"/>
    </row>
    <row r="66" spans="1:14" ht="30" hidden="1" x14ac:dyDescent="0.25">
      <c r="A66" s="835">
        <v>2</v>
      </c>
      <c r="B66" s="835">
        <v>2</v>
      </c>
      <c r="C66" s="835">
        <v>7</v>
      </c>
      <c r="D66" s="690" t="s">
        <v>41</v>
      </c>
      <c r="E66" s="690" t="s">
        <v>227</v>
      </c>
      <c r="F66" s="690"/>
      <c r="G66" s="690"/>
      <c r="H66" s="690" t="s">
        <v>2654</v>
      </c>
      <c r="I66" s="693"/>
      <c r="J66" s="835"/>
      <c r="K66" s="690" t="s">
        <v>2658</v>
      </c>
      <c r="L66" s="835" t="s">
        <v>2655</v>
      </c>
      <c r="M66" s="690"/>
      <c r="N66" s="690"/>
    </row>
    <row r="67" spans="1:14" ht="30" hidden="1" x14ac:dyDescent="0.25">
      <c r="A67" s="835">
        <v>2</v>
      </c>
      <c r="B67" s="835">
        <v>2</v>
      </c>
      <c r="C67" s="835">
        <v>8</v>
      </c>
      <c r="D67" s="690" t="s">
        <v>42</v>
      </c>
      <c r="E67" s="690" t="s">
        <v>227</v>
      </c>
      <c r="F67" s="690"/>
      <c r="G67" s="690"/>
      <c r="H67" s="690" t="s">
        <v>2654</v>
      </c>
      <c r="I67" s="693"/>
      <c r="J67" s="835"/>
      <c r="K67" s="690" t="s">
        <v>2658</v>
      </c>
      <c r="L67" s="835" t="s">
        <v>2655</v>
      </c>
      <c r="M67" s="690"/>
      <c r="N67" s="690"/>
    </row>
    <row r="68" spans="1:14" ht="45" hidden="1" x14ac:dyDescent="0.25">
      <c r="A68" s="835">
        <v>2</v>
      </c>
      <c r="B68" s="835">
        <v>2</v>
      </c>
      <c r="C68" s="835">
        <v>9</v>
      </c>
      <c r="D68" s="690" t="s">
        <v>180</v>
      </c>
      <c r="E68" s="690" t="s">
        <v>227</v>
      </c>
      <c r="F68" s="690"/>
      <c r="G68" s="690"/>
      <c r="H68" s="690" t="s">
        <v>2654</v>
      </c>
      <c r="I68" s="693"/>
      <c r="J68" s="835"/>
      <c r="K68" s="690" t="s">
        <v>2658</v>
      </c>
      <c r="L68" s="835" t="s">
        <v>2655</v>
      </c>
      <c r="M68" s="690"/>
      <c r="N68" s="690"/>
    </row>
    <row r="69" spans="1:14" ht="30" hidden="1" x14ac:dyDescent="0.25">
      <c r="A69" s="835">
        <v>2</v>
      </c>
      <c r="B69" s="835">
        <v>2</v>
      </c>
      <c r="C69" s="835" t="s">
        <v>10</v>
      </c>
      <c r="D69" s="690" t="s">
        <v>43</v>
      </c>
      <c r="E69" s="690" t="s">
        <v>227</v>
      </c>
      <c r="F69" s="690"/>
      <c r="G69" s="690"/>
      <c r="H69" s="690" t="s">
        <v>2654</v>
      </c>
      <c r="I69" s="693"/>
      <c r="J69" s="835"/>
      <c r="K69" s="690" t="s">
        <v>2658</v>
      </c>
      <c r="L69" s="835" t="s">
        <v>2655</v>
      </c>
      <c r="M69" s="690"/>
      <c r="N69" s="690"/>
    </row>
    <row r="70" spans="1:14" ht="30" x14ac:dyDescent="0.25">
      <c r="A70" s="835">
        <v>2</v>
      </c>
      <c r="B70" s="835">
        <v>3</v>
      </c>
      <c r="C70" s="835"/>
      <c r="D70" s="690" t="s">
        <v>44</v>
      </c>
      <c r="E70" s="690" t="s">
        <v>227</v>
      </c>
      <c r="F70" s="690"/>
      <c r="G70" s="690"/>
      <c r="H70" s="690" t="s">
        <v>2654</v>
      </c>
      <c r="I70" s="691">
        <f>I80</f>
        <v>250000000</v>
      </c>
      <c r="J70" s="835"/>
      <c r="K70" s="690" t="s">
        <v>2658</v>
      </c>
      <c r="L70" s="835" t="s">
        <v>2655</v>
      </c>
      <c r="M70" s="690"/>
      <c r="N70" s="690"/>
    </row>
    <row r="71" spans="1:14" hidden="1" x14ac:dyDescent="0.25">
      <c r="A71" s="835">
        <v>2</v>
      </c>
      <c r="B71" s="835">
        <v>3</v>
      </c>
      <c r="C71" s="835">
        <v>1</v>
      </c>
      <c r="D71" s="690" t="s">
        <v>45</v>
      </c>
      <c r="E71" s="690" t="s">
        <v>227</v>
      </c>
      <c r="F71" s="690"/>
      <c r="G71" s="690"/>
      <c r="H71" s="690" t="s">
        <v>2654</v>
      </c>
      <c r="I71" s="693"/>
      <c r="J71" s="835"/>
      <c r="K71" s="690" t="s">
        <v>2658</v>
      </c>
      <c r="L71" s="835" t="s">
        <v>2655</v>
      </c>
      <c r="M71" s="690"/>
      <c r="N71" s="690"/>
    </row>
    <row r="72" spans="1:14" ht="30" hidden="1" x14ac:dyDescent="0.25">
      <c r="A72" s="835">
        <v>2</v>
      </c>
      <c r="B72" s="835">
        <v>3</v>
      </c>
      <c r="C72" s="835">
        <v>2</v>
      </c>
      <c r="D72" s="690" t="s">
        <v>46</v>
      </c>
      <c r="E72" s="690" t="s">
        <v>227</v>
      </c>
      <c r="F72" s="690"/>
      <c r="G72" s="690"/>
      <c r="H72" s="690" t="s">
        <v>2654</v>
      </c>
      <c r="I72" s="693"/>
      <c r="J72" s="835"/>
      <c r="K72" s="690" t="s">
        <v>2658</v>
      </c>
      <c r="L72" s="835" t="s">
        <v>2655</v>
      </c>
      <c r="M72" s="690"/>
      <c r="N72" s="690"/>
    </row>
    <row r="73" spans="1:14" hidden="1" x14ac:dyDescent="0.25">
      <c r="A73" s="835">
        <v>2</v>
      </c>
      <c r="B73" s="835">
        <v>3</v>
      </c>
      <c r="C73" s="835">
        <v>3</v>
      </c>
      <c r="D73" s="690" t="s">
        <v>47</v>
      </c>
      <c r="E73" s="690" t="s">
        <v>227</v>
      </c>
      <c r="F73" s="690"/>
      <c r="G73" s="690"/>
      <c r="H73" s="690" t="s">
        <v>2654</v>
      </c>
      <c r="I73" s="693"/>
      <c r="J73" s="835"/>
      <c r="K73" s="690" t="s">
        <v>2658</v>
      </c>
      <c r="L73" s="835" t="s">
        <v>2655</v>
      </c>
      <c r="M73" s="690"/>
      <c r="N73" s="690"/>
    </row>
    <row r="74" spans="1:14" hidden="1" x14ac:dyDescent="0.25">
      <c r="A74" s="835">
        <v>2</v>
      </c>
      <c r="B74" s="835">
        <v>3</v>
      </c>
      <c r="C74" s="835">
        <v>4</v>
      </c>
      <c r="D74" s="690" t="s">
        <v>48</v>
      </c>
      <c r="E74" s="690" t="s">
        <v>227</v>
      </c>
      <c r="F74" s="690"/>
      <c r="G74" s="690"/>
      <c r="H74" s="690" t="s">
        <v>2654</v>
      </c>
      <c r="I74" s="693"/>
      <c r="J74" s="835"/>
      <c r="K74" s="690" t="s">
        <v>2658</v>
      </c>
      <c r="L74" s="835" t="s">
        <v>2655</v>
      </c>
      <c r="M74" s="690"/>
      <c r="N74" s="690"/>
    </row>
    <row r="75" spans="1:14" ht="45" hidden="1" x14ac:dyDescent="0.25">
      <c r="A75" s="835">
        <v>2</v>
      </c>
      <c r="B75" s="835">
        <v>3</v>
      </c>
      <c r="C75" s="835">
        <v>5</v>
      </c>
      <c r="D75" s="690" t="s">
        <v>181</v>
      </c>
      <c r="E75" s="690" t="s">
        <v>227</v>
      </c>
      <c r="F75" s="690"/>
      <c r="G75" s="690"/>
      <c r="H75" s="690" t="s">
        <v>2654</v>
      </c>
      <c r="I75" s="693"/>
      <c r="J75" s="835"/>
      <c r="K75" s="690" t="s">
        <v>2658</v>
      </c>
      <c r="L75" s="835" t="s">
        <v>2655</v>
      </c>
      <c r="M75" s="690"/>
      <c r="N75" s="690"/>
    </row>
    <row r="76" spans="1:14" ht="30" hidden="1" x14ac:dyDescent="0.25">
      <c r="A76" s="835">
        <v>2</v>
      </c>
      <c r="B76" s="835">
        <v>3</v>
      </c>
      <c r="C76" s="835">
        <v>6</v>
      </c>
      <c r="D76" s="690" t="s">
        <v>49</v>
      </c>
      <c r="E76" s="690" t="s">
        <v>227</v>
      </c>
      <c r="F76" s="690"/>
      <c r="G76" s="690"/>
      <c r="H76" s="690" t="s">
        <v>2654</v>
      </c>
      <c r="I76" s="693"/>
      <c r="J76" s="835"/>
      <c r="K76" s="690" t="s">
        <v>2658</v>
      </c>
      <c r="L76" s="835" t="s">
        <v>2655</v>
      </c>
      <c r="M76" s="690"/>
      <c r="N76" s="690"/>
    </row>
    <row r="77" spans="1:14" ht="30" hidden="1" x14ac:dyDescent="0.25">
      <c r="A77" s="835">
        <v>2</v>
      </c>
      <c r="B77" s="835">
        <v>3</v>
      </c>
      <c r="C77" s="835">
        <v>7</v>
      </c>
      <c r="D77" s="690" t="s">
        <v>50</v>
      </c>
      <c r="E77" s="690" t="s">
        <v>227</v>
      </c>
      <c r="F77" s="690"/>
      <c r="G77" s="690"/>
      <c r="H77" s="690" t="s">
        <v>2654</v>
      </c>
      <c r="I77" s="693"/>
      <c r="J77" s="835"/>
      <c r="K77" s="690" t="s">
        <v>2658</v>
      </c>
      <c r="L77" s="835" t="s">
        <v>2655</v>
      </c>
      <c r="M77" s="690"/>
      <c r="N77" s="690"/>
    </row>
    <row r="78" spans="1:14" hidden="1" x14ac:dyDescent="0.25">
      <c r="A78" s="835">
        <v>2</v>
      </c>
      <c r="B78" s="835">
        <v>3</v>
      </c>
      <c r="C78" s="835">
        <v>8</v>
      </c>
      <c r="D78" s="690" t="s">
        <v>51</v>
      </c>
      <c r="E78" s="690" t="s">
        <v>227</v>
      </c>
      <c r="F78" s="690"/>
      <c r="G78" s="690"/>
      <c r="H78" s="690" t="s">
        <v>2654</v>
      </c>
      <c r="I78" s="693"/>
      <c r="J78" s="835"/>
      <c r="K78" s="690" t="s">
        <v>2658</v>
      </c>
      <c r="L78" s="835" t="s">
        <v>2655</v>
      </c>
      <c r="M78" s="690"/>
      <c r="N78" s="690"/>
    </row>
    <row r="79" spans="1:14" hidden="1" x14ac:dyDescent="0.25">
      <c r="A79" s="835">
        <v>2</v>
      </c>
      <c r="B79" s="835">
        <v>3</v>
      </c>
      <c r="C79" s="835">
        <v>9</v>
      </c>
      <c r="D79" s="690" t="s">
        <v>52</v>
      </c>
      <c r="E79" s="690" t="s">
        <v>227</v>
      </c>
      <c r="F79" s="690"/>
      <c r="G79" s="690"/>
      <c r="H79" s="690" t="s">
        <v>2654</v>
      </c>
      <c r="I79" s="693"/>
      <c r="J79" s="835"/>
      <c r="K79" s="690" t="s">
        <v>2658</v>
      </c>
      <c r="L79" s="835" t="s">
        <v>2655</v>
      </c>
      <c r="M79" s="690"/>
      <c r="N79" s="690"/>
    </row>
    <row r="80" spans="1:14" ht="32.25" customHeight="1" x14ac:dyDescent="0.25">
      <c r="A80" s="835">
        <v>2</v>
      </c>
      <c r="B80" s="835">
        <v>3</v>
      </c>
      <c r="C80" s="835">
        <v>10</v>
      </c>
      <c r="D80" s="690" t="s">
        <v>53</v>
      </c>
      <c r="E80" s="690" t="s">
        <v>227</v>
      </c>
      <c r="F80" s="690"/>
      <c r="G80" s="690"/>
      <c r="H80" s="690" t="s">
        <v>2654</v>
      </c>
      <c r="I80" s="691">
        <f>PEMBANGUNAN!Q515</f>
        <v>250000000</v>
      </c>
      <c r="J80" s="835"/>
      <c r="K80" s="690" t="s">
        <v>2658</v>
      </c>
      <c r="L80" s="835" t="s">
        <v>2655</v>
      </c>
      <c r="M80" s="690"/>
      <c r="N80" s="690"/>
    </row>
    <row r="81" spans="1:14" ht="30" hidden="1" x14ac:dyDescent="0.25">
      <c r="A81" s="835">
        <v>2</v>
      </c>
      <c r="B81" s="835">
        <v>3</v>
      </c>
      <c r="C81" s="835">
        <v>11</v>
      </c>
      <c r="D81" s="690" t="s">
        <v>54</v>
      </c>
      <c r="E81" s="690" t="s">
        <v>227</v>
      </c>
      <c r="F81" s="690"/>
      <c r="G81" s="690"/>
      <c r="H81" s="690" t="s">
        <v>2654</v>
      </c>
      <c r="I81" s="693"/>
      <c r="J81" s="835"/>
      <c r="K81" s="690"/>
      <c r="L81" s="835" t="s">
        <v>2655</v>
      </c>
      <c r="M81" s="690"/>
      <c r="N81" s="690"/>
    </row>
    <row r="82" spans="1:14" hidden="1" x14ac:dyDescent="0.25">
      <c r="A82" s="835"/>
      <c r="B82" s="835"/>
      <c r="C82" s="835"/>
      <c r="D82" s="690" t="s">
        <v>55</v>
      </c>
      <c r="E82" s="690" t="s">
        <v>227</v>
      </c>
      <c r="F82" s="690"/>
      <c r="G82" s="690"/>
      <c r="H82" s="690" t="s">
        <v>2654</v>
      </c>
      <c r="I82" s="693"/>
      <c r="J82" s="835"/>
      <c r="K82" s="690"/>
      <c r="L82" s="835" t="s">
        <v>2655</v>
      </c>
      <c r="M82" s="690"/>
      <c r="N82" s="690"/>
    </row>
    <row r="83" spans="1:14" ht="30" hidden="1" x14ac:dyDescent="0.25">
      <c r="A83" s="835">
        <v>2</v>
      </c>
      <c r="B83" s="835">
        <v>3</v>
      </c>
      <c r="C83" s="835">
        <v>12</v>
      </c>
      <c r="D83" s="690" t="s">
        <v>56</v>
      </c>
      <c r="E83" s="690" t="s">
        <v>227</v>
      </c>
      <c r="F83" s="690"/>
      <c r="G83" s="690"/>
      <c r="H83" s="690" t="s">
        <v>2654</v>
      </c>
      <c r="I83" s="693"/>
      <c r="J83" s="835"/>
      <c r="K83" s="690"/>
      <c r="L83" s="835" t="s">
        <v>2655</v>
      </c>
      <c r="M83" s="690"/>
      <c r="N83" s="690"/>
    </row>
    <row r="84" spans="1:14" ht="30" hidden="1" x14ac:dyDescent="0.25">
      <c r="A84" s="835">
        <v>2</v>
      </c>
      <c r="B84" s="835">
        <v>3</v>
      </c>
      <c r="C84" s="835">
        <v>13</v>
      </c>
      <c r="D84" s="690" t="s">
        <v>57</v>
      </c>
      <c r="E84" s="690" t="s">
        <v>227</v>
      </c>
      <c r="F84" s="690"/>
      <c r="G84" s="690"/>
      <c r="H84" s="690" t="s">
        <v>2654</v>
      </c>
      <c r="I84" s="693"/>
      <c r="J84" s="835"/>
      <c r="K84" s="690"/>
      <c r="L84" s="835" t="s">
        <v>2655</v>
      </c>
      <c r="M84" s="690"/>
      <c r="N84" s="690"/>
    </row>
    <row r="85" spans="1:14" ht="60" hidden="1" x14ac:dyDescent="0.25">
      <c r="A85" s="835">
        <v>2</v>
      </c>
      <c r="B85" s="835">
        <v>3</v>
      </c>
      <c r="C85" s="835">
        <v>14</v>
      </c>
      <c r="D85" s="690" t="s">
        <v>182</v>
      </c>
      <c r="E85" s="690" t="s">
        <v>227</v>
      </c>
      <c r="F85" s="690"/>
      <c r="G85" s="690"/>
      <c r="H85" s="690" t="s">
        <v>2654</v>
      </c>
      <c r="I85" s="693"/>
      <c r="J85" s="835"/>
      <c r="K85" s="690"/>
      <c r="L85" s="835" t="s">
        <v>2655</v>
      </c>
      <c r="M85" s="690"/>
      <c r="N85" s="690"/>
    </row>
    <row r="86" spans="1:14" ht="30" hidden="1" x14ac:dyDescent="0.25">
      <c r="A86" s="835">
        <v>2</v>
      </c>
      <c r="B86" s="835">
        <v>3</v>
      </c>
      <c r="C86" s="835">
        <v>15</v>
      </c>
      <c r="D86" s="690" t="s">
        <v>58</v>
      </c>
      <c r="E86" s="690" t="s">
        <v>227</v>
      </c>
      <c r="F86" s="690"/>
      <c r="G86" s="690"/>
      <c r="H86" s="690" t="s">
        <v>2654</v>
      </c>
      <c r="I86" s="693"/>
      <c r="J86" s="835"/>
      <c r="K86" s="690"/>
      <c r="L86" s="835" t="s">
        <v>2655</v>
      </c>
      <c r="M86" s="690"/>
      <c r="N86" s="690"/>
    </row>
    <row r="87" spans="1:14" ht="45" hidden="1" x14ac:dyDescent="0.25">
      <c r="A87" s="835">
        <v>2</v>
      </c>
      <c r="B87" s="835">
        <v>3</v>
      </c>
      <c r="C87" s="835">
        <v>16</v>
      </c>
      <c r="D87" s="690" t="s">
        <v>183</v>
      </c>
      <c r="E87" s="690" t="s">
        <v>227</v>
      </c>
      <c r="F87" s="690"/>
      <c r="G87" s="690"/>
      <c r="H87" s="690" t="s">
        <v>2654</v>
      </c>
      <c r="I87" s="693"/>
      <c r="J87" s="835"/>
      <c r="K87" s="690"/>
      <c r="L87" s="835" t="s">
        <v>2655</v>
      </c>
      <c r="M87" s="690"/>
      <c r="N87" s="690"/>
    </row>
    <row r="88" spans="1:14" ht="30" hidden="1" x14ac:dyDescent="0.25">
      <c r="A88" s="835">
        <v>2</v>
      </c>
      <c r="B88" s="835">
        <v>3</v>
      </c>
      <c r="C88" s="835">
        <v>17</v>
      </c>
      <c r="D88" s="690" t="s">
        <v>59</v>
      </c>
      <c r="E88" s="690" t="s">
        <v>227</v>
      </c>
      <c r="F88" s="690"/>
      <c r="G88" s="690"/>
      <c r="H88" s="690" t="s">
        <v>2654</v>
      </c>
      <c r="I88" s="693"/>
      <c r="J88" s="835"/>
      <c r="K88" s="690"/>
      <c r="L88" s="835" t="s">
        <v>2655</v>
      </c>
      <c r="M88" s="690"/>
      <c r="N88" s="690"/>
    </row>
    <row r="89" spans="1:14" ht="30" hidden="1" x14ac:dyDescent="0.25">
      <c r="A89" s="835">
        <v>2</v>
      </c>
      <c r="B89" s="835">
        <v>3</v>
      </c>
      <c r="C89" s="835">
        <v>18</v>
      </c>
      <c r="D89" s="690" t="s">
        <v>60</v>
      </c>
      <c r="E89" s="690" t="s">
        <v>227</v>
      </c>
      <c r="F89" s="690"/>
      <c r="G89" s="690"/>
      <c r="H89" s="690" t="s">
        <v>2654</v>
      </c>
      <c r="I89" s="693"/>
      <c r="J89" s="835"/>
      <c r="K89" s="690"/>
      <c r="L89" s="835" t="s">
        <v>2655</v>
      </c>
      <c r="M89" s="690"/>
      <c r="N89" s="690"/>
    </row>
    <row r="90" spans="1:14" ht="30" hidden="1" x14ac:dyDescent="0.25">
      <c r="A90" s="835">
        <v>2</v>
      </c>
      <c r="B90" s="835">
        <v>3</v>
      </c>
      <c r="C90" s="835">
        <v>19</v>
      </c>
      <c r="D90" s="690" t="s">
        <v>61</v>
      </c>
      <c r="E90" s="690" t="s">
        <v>227</v>
      </c>
      <c r="F90" s="690"/>
      <c r="G90" s="690"/>
      <c r="H90" s="690" t="s">
        <v>2654</v>
      </c>
      <c r="I90" s="693"/>
      <c r="J90" s="835"/>
      <c r="K90" s="690"/>
      <c r="L90" s="835" t="s">
        <v>2655</v>
      </c>
      <c r="M90" s="690"/>
      <c r="N90" s="690"/>
    </row>
    <row r="91" spans="1:14" ht="30" hidden="1" x14ac:dyDescent="0.25">
      <c r="A91" s="835">
        <v>2</v>
      </c>
      <c r="B91" s="835">
        <v>3</v>
      </c>
      <c r="C91" s="835">
        <v>20</v>
      </c>
      <c r="D91" s="690" t="s">
        <v>62</v>
      </c>
      <c r="E91" s="690" t="s">
        <v>227</v>
      </c>
      <c r="F91" s="690"/>
      <c r="G91" s="690"/>
      <c r="H91" s="690" t="s">
        <v>2654</v>
      </c>
      <c r="I91" s="693"/>
      <c r="J91" s="835"/>
      <c r="K91" s="690"/>
      <c r="L91" s="835" t="s">
        <v>2655</v>
      </c>
      <c r="M91" s="690"/>
      <c r="N91" s="690"/>
    </row>
    <row r="92" spans="1:14" ht="30" hidden="1" x14ac:dyDescent="0.25">
      <c r="A92" s="835">
        <v>2</v>
      </c>
      <c r="B92" s="835">
        <v>3</v>
      </c>
      <c r="C92" s="835" t="s">
        <v>10</v>
      </c>
      <c r="D92" s="690" t="s">
        <v>63</v>
      </c>
      <c r="E92" s="690" t="s">
        <v>227</v>
      </c>
      <c r="F92" s="690"/>
      <c r="G92" s="690"/>
      <c r="H92" s="690" t="s">
        <v>2654</v>
      </c>
      <c r="I92" s="693"/>
      <c r="J92" s="835"/>
      <c r="K92" s="690"/>
      <c r="L92" s="835" t="s">
        <v>2655</v>
      </c>
      <c r="M92" s="690"/>
      <c r="N92" s="690"/>
    </row>
    <row r="93" spans="1:14" x14ac:dyDescent="0.25">
      <c r="A93" s="835">
        <v>2</v>
      </c>
      <c r="B93" s="835">
        <v>4</v>
      </c>
      <c r="C93" s="835"/>
      <c r="D93" s="690" t="s">
        <v>64</v>
      </c>
      <c r="E93" s="690" t="s">
        <v>227</v>
      </c>
      <c r="F93" s="690"/>
      <c r="G93" s="690"/>
      <c r="H93" s="690" t="s">
        <v>2654</v>
      </c>
      <c r="I93" s="691">
        <f>SUM(I96:I108)</f>
        <v>1048069700</v>
      </c>
      <c r="J93" s="835"/>
      <c r="K93" s="690"/>
      <c r="L93" s="835" t="s">
        <v>2655</v>
      </c>
      <c r="M93" s="690"/>
      <c r="N93" s="690"/>
    </row>
    <row r="94" spans="1:14" ht="45" hidden="1" x14ac:dyDescent="0.25">
      <c r="A94" s="835">
        <v>2</v>
      </c>
      <c r="B94" s="835">
        <v>4</v>
      </c>
      <c r="C94" s="835">
        <v>1</v>
      </c>
      <c r="D94" s="690" t="s">
        <v>184</v>
      </c>
      <c r="E94" s="690" t="s">
        <v>227</v>
      </c>
      <c r="F94" s="690"/>
      <c r="G94" s="690"/>
      <c r="H94" s="690" t="s">
        <v>2654</v>
      </c>
      <c r="I94" s="693"/>
      <c r="J94" s="835"/>
      <c r="K94" s="690"/>
      <c r="L94" s="835" t="s">
        <v>2655</v>
      </c>
      <c r="M94" s="690"/>
      <c r="N94" s="690"/>
    </row>
    <row r="95" spans="1:14" hidden="1" x14ac:dyDescent="0.25">
      <c r="A95" s="835">
        <v>2</v>
      </c>
      <c r="B95" s="835">
        <v>4</v>
      </c>
      <c r="C95" s="835">
        <v>2</v>
      </c>
      <c r="D95" s="690" t="s">
        <v>65</v>
      </c>
      <c r="E95" s="690" t="s">
        <v>227</v>
      </c>
      <c r="F95" s="690"/>
      <c r="G95" s="690"/>
      <c r="H95" s="690" t="s">
        <v>2654</v>
      </c>
      <c r="I95" s="693"/>
      <c r="J95" s="835"/>
      <c r="K95" s="690"/>
      <c r="L95" s="835" t="s">
        <v>2655</v>
      </c>
      <c r="M95" s="690"/>
      <c r="N95" s="690"/>
    </row>
    <row r="96" spans="1:14" ht="45" x14ac:dyDescent="0.25">
      <c r="A96" s="835">
        <v>2</v>
      </c>
      <c r="B96" s="835">
        <v>4</v>
      </c>
      <c r="C96" s="835">
        <v>3</v>
      </c>
      <c r="D96" s="690" t="s">
        <v>185</v>
      </c>
      <c r="E96" s="690" t="s">
        <v>227</v>
      </c>
      <c r="F96" s="690"/>
      <c r="G96" s="690"/>
      <c r="H96" s="690" t="s">
        <v>2654</v>
      </c>
      <c r="I96" s="691">
        <f>PEMBANGUNAN!Q839</f>
        <v>30000000</v>
      </c>
      <c r="J96" s="835"/>
      <c r="K96" s="690" t="s">
        <v>2313</v>
      </c>
      <c r="L96" s="835" t="s">
        <v>2655</v>
      </c>
      <c r="M96" s="690"/>
      <c r="N96" s="690"/>
    </row>
    <row r="97" spans="1:14" ht="30" hidden="1" x14ac:dyDescent="0.25">
      <c r="A97" s="835">
        <v>2</v>
      </c>
      <c r="B97" s="835">
        <v>4</v>
      </c>
      <c r="C97" s="835">
        <v>4</v>
      </c>
      <c r="D97" s="690" t="s">
        <v>66</v>
      </c>
      <c r="E97" s="690" t="s">
        <v>227</v>
      </c>
      <c r="F97" s="690"/>
      <c r="G97" s="690"/>
      <c r="H97" s="690" t="s">
        <v>2654</v>
      </c>
      <c r="I97" s="693"/>
      <c r="J97" s="835"/>
      <c r="K97" s="690" t="s">
        <v>2313</v>
      </c>
      <c r="L97" s="835" t="s">
        <v>2655</v>
      </c>
      <c r="M97" s="690"/>
      <c r="N97" s="690"/>
    </row>
    <row r="98" spans="1:14" ht="45" hidden="1" x14ac:dyDescent="0.25">
      <c r="A98" s="835">
        <v>2</v>
      </c>
      <c r="B98" s="835">
        <v>4</v>
      </c>
      <c r="C98" s="835">
        <v>5</v>
      </c>
      <c r="D98" s="690" t="s">
        <v>186</v>
      </c>
      <c r="E98" s="690" t="s">
        <v>227</v>
      </c>
      <c r="F98" s="690"/>
      <c r="G98" s="690"/>
      <c r="H98" s="690" t="s">
        <v>2654</v>
      </c>
      <c r="I98" s="693"/>
      <c r="J98" s="835"/>
      <c r="K98" s="690" t="s">
        <v>2313</v>
      </c>
      <c r="L98" s="835" t="s">
        <v>2655</v>
      </c>
      <c r="M98" s="690"/>
      <c r="N98" s="690"/>
    </row>
    <row r="99" spans="1:14" ht="30" hidden="1" x14ac:dyDescent="0.25">
      <c r="A99" s="835">
        <v>2</v>
      </c>
      <c r="B99" s="835">
        <v>4</v>
      </c>
      <c r="C99" s="835">
        <v>6</v>
      </c>
      <c r="D99" s="690" t="s">
        <v>67</v>
      </c>
      <c r="E99" s="690" t="s">
        <v>227</v>
      </c>
      <c r="F99" s="690"/>
      <c r="G99" s="690"/>
      <c r="H99" s="690" t="s">
        <v>2654</v>
      </c>
      <c r="I99" s="693"/>
      <c r="J99" s="835"/>
      <c r="K99" s="690" t="s">
        <v>2313</v>
      </c>
      <c r="L99" s="835" t="s">
        <v>2655</v>
      </c>
      <c r="M99" s="690"/>
      <c r="N99" s="690"/>
    </row>
    <row r="100" spans="1:14" ht="45" hidden="1" x14ac:dyDescent="0.25">
      <c r="A100" s="835">
        <v>2</v>
      </c>
      <c r="B100" s="835">
        <v>4</v>
      </c>
      <c r="C100" s="835">
        <v>7</v>
      </c>
      <c r="D100" s="690" t="s">
        <v>187</v>
      </c>
      <c r="E100" s="690" t="s">
        <v>227</v>
      </c>
      <c r="F100" s="690"/>
      <c r="G100" s="690"/>
      <c r="H100" s="690" t="s">
        <v>2654</v>
      </c>
      <c r="I100" s="693"/>
      <c r="J100" s="835"/>
      <c r="K100" s="690" t="s">
        <v>2313</v>
      </c>
      <c r="L100" s="835" t="s">
        <v>2655</v>
      </c>
      <c r="M100" s="690"/>
      <c r="N100" s="690"/>
    </row>
    <row r="101" spans="1:14" ht="30" hidden="1" x14ac:dyDescent="0.25">
      <c r="A101" s="835">
        <v>2</v>
      </c>
      <c r="B101" s="835">
        <v>4</v>
      </c>
      <c r="C101" s="835">
        <v>8</v>
      </c>
      <c r="D101" s="690" t="s">
        <v>68</v>
      </c>
      <c r="E101" s="690" t="s">
        <v>227</v>
      </c>
      <c r="F101" s="690"/>
      <c r="G101" s="690"/>
      <c r="H101" s="690" t="s">
        <v>2654</v>
      </c>
      <c r="I101" s="693"/>
      <c r="J101" s="835"/>
      <c r="K101" s="690" t="s">
        <v>2313</v>
      </c>
      <c r="L101" s="835" t="s">
        <v>2655</v>
      </c>
      <c r="M101" s="690"/>
      <c r="N101" s="690"/>
    </row>
    <row r="102" spans="1:14" ht="30" hidden="1" x14ac:dyDescent="0.25">
      <c r="A102" s="835">
        <v>2</v>
      </c>
      <c r="B102" s="835">
        <v>4</v>
      </c>
      <c r="C102" s="835">
        <v>9</v>
      </c>
      <c r="D102" s="690" t="s">
        <v>69</v>
      </c>
      <c r="E102" s="690" t="s">
        <v>227</v>
      </c>
      <c r="F102" s="690"/>
      <c r="G102" s="690"/>
      <c r="H102" s="690" t="s">
        <v>2654</v>
      </c>
      <c r="I102" s="693"/>
      <c r="J102" s="835"/>
      <c r="K102" s="690" t="s">
        <v>2313</v>
      </c>
      <c r="L102" s="835" t="s">
        <v>2655</v>
      </c>
      <c r="M102" s="690"/>
      <c r="N102" s="690"/>
    </row>
    <row r="103" spans="1:14" ht="18" hidden="1" customHeight="1" x14ac:dyDescent="0.25">
      <c r="A103" s="835">
        <v>2</v>
      </c>
      <c r="B103" s="835">
        <v>4</v>
      </c>
      <c r="C103" s="835">
        <v>10</v>
      </c>
      <c r="D103" s="690" t="s">
        <v>70</v>
      </c>
      <c r="E103" s="690" t="s">
        <v>227</v>
      </c>
      <c r="F103" s="690"/>
      <c r="G103" s="690"/>
      <c r="H103" s="690" t="s">
        <v>2654</v>
      </c>
      <c r="I103" s="693"/>
      <c r="J103" s="835"/>
      <c r="K103" s="690" t="s">
        <v>2313</v>
      </c>
      <c r="L103" s="835" t="s">
        <v>2655</v>
      </c>
      <c r="M103" s="690"/>
      <c r="N103" s="690"/>
    </row>
    <row r="104" spans="1:14" ht="49.5" hidden="1" customHeight="1" x14ac:dyDescent="0.25">
      <c r="A104" s="835">
        <v>2</v>
      </c>
      <c r="B104" s="835">
        <v>4</v>
      </c>
      <c r="C104" s="835">
        <v>11</v>
      </c>
      <c r="D104" s="690" t="s">
        <v>188</v>
      </c>
      <c r="E104" s="690" t="s">
        <v>227</v>
      </c>
      <c r="F104" s="690"/>
      <c r="G104" s="690"/>
      <c r="H104" s="690" t="s">
        <v>2654</v>
      </c>
      <c r="I104" s="691"/>
      <c r="J104" s="835"/>
      <c r="K104" s="690" t="s">
        <v>2313</v>
      </c>
      <c r="L104" s="835" t="s">
        <v>2655</v>
      </c>
      <c r="M104" s="690"/>
      <c r="N104" s="690"/>
    </row>
    <row r="105" spans="1:14" ht="45" x14ac:dyDescent="0.25">
      <c r="A105" s="835">
        <v>2</v>
      </c>
      <c r="B105" s="835">
        <v>4</v>
      </c>
      <c r="C105" s="835">
        <v>12</v>
      </c>
      <c r="D105" s="690" t="s">
        <v>189</v>
      </c>
      <c r="E105" s="690" t="s">
        <v>227</v>
      </c>
      <c r="F105" s="690"/>
      <c r="G105" s="690"/>
      <c r="H105" s="690" t="s">
        <v>2654</v>
      </c>
      <c r="I105" s="691">
        <f>PEMBANGUNAN!Q903</f>
        <v>991069700</v>
      </c>
      <c r="J105" s="835"/>
      <c r="K105" s="690" t="s">
        <v>2313</v>
      </c>
      <c r="L105" s="835" t="s">
        <v>2655</v>
      </c>
      <c r="M105" s="690"/>
      <c r="N105" s="690"/>
    </row>
    <row r="106" spans="1:14" ht="45" hidden="1" x14ac:dyDescent="0.25">
      <c r="A106" s="835">
        <v>2</v>
      </c>
      <c r="B106" s="835">
        <v>4</v>
      </c>
      <c r="C106" s="835">
        <v>13</v>
      </c>
      <c r="D106" s="690" t="s">
        <v>190</v>
      </c>
      <c r="E106" s="690" t="s">
        <v>227</v>
      </c>
      <c r="F106" s="690"/>
      <c r="G106" s="690"/>
      <c r="H106" s="690" t="s">
        <v>2654</v>
      </c>
      <c r="I106" s="693"/>
      <c r="J106" s="835"/>
      <c r="K106" s="690" t="s">
        <v>2313</v>
      </c>
      <c r="L106" s="835" t="s">
        <v>2655</v>
      </c>
      <c r="M106" s="690"/>
      <c r="N106" s="690"/>
    </row>
    <row r="107" spans="1:14" ht="30" hidden="1" x14ac:dyDescent="0.25">
      <c r="A107" s="835">
        <v>2</v>
      </c>
      <c r="B107" s="835">
        <v>4</v>
      </c>
      <c r="C107" s="835">
        <v>14</v>
      </c>
      <c r="D107" s="690" t="s">
        <v>71</v>
      </c>
      <c r="E107" s="690" t="s">
        <v>227</v>
      </c>
      <c r="F107" s="690"/>
      <c r="G107" s="690"/>
      <c r="H107" s="690" t="s">
        <v>2654</v>
      </c>
      <c r="I107" s="693"/>
      <c r="J107" s="835"/>
      <c r="K107" s="690" t="s">
        <v>2313</v>
      </c>
      <c r="L107" s="835" t="s">
        <v>2655</v>
      </c>
      <c r="M107" s="690"/>
      <c r="N107" s="690"/>
    </row>
    <row r="108" spans="1:14" ht="60" x14ac:dyDescent="0.25">
      <c r="A108" s="835">
        <v>2</v>
      </c>
      <c r="B108" s="835">
        <v>4</v>
      </c>
      <c r="C108" s="835">
        <v>15</v>
      </c>
      <c r="D108" s="690" t="s">
        <v>191</v>
      </c>
      <c r="E108" s="690" t="s">
        <v>227</v>
      </c>
      <c r="F108" s="690"/>
      <c r="G108" s="690"/>
      <c r="H108" s="690" t="s">
        <v>2654</v>
      </c>
      <c r="I108" s="691">
        <f>PEMBANGUNAN!Q620</f>
        <v>27000000</v>
      </c>
      <c r="J108" s="835"/>
      <c r="K108" s="690" t="s">
        <v>2313</v>
      </c>
      <c r="L108" s="835" t="s">
        <v>2655</v>
      </c>
      <c r="M108" s="690"/>
      <c r="N108" s="690"/>
    </row>
    <row r="109" spans="1:14" ht="45" hidden="1" x14ac:dyDescent="0.25">
      <c r="A109" s="835">
        <v>2</v>
      </c>
      <c r="B109" s="835">
        <v>4</v>
      </c>
      <c r="C109" s="835">
        <v>16</v>
      </c>
      <c r="D109" s="690" t="s">
        <v>192</v>
      </c>
      <c r="E109" s="690" t="s">
        <v>227</v>
      </c>
      <c r="F109" s="690"/>
      <c r="G109" s="690"/>
      <c r="H109" s="690" t="s">
        <v>2654</v>
      </c>
      <c r="I109" s="693"/>
      <c r="J109" s="835"/>
      <c r="K109" s="690"/>
      <c r="L109" s="835" t="s">
        <v>2655</v>
      </c>
      <c r="M109" s="690"/>
      <c r="N109" s="690"/>
    </row>
    <row r="110" spans="1:14" ht="30" hidden="1" x14ac:dyDescent="0.25">
      <c r="A110" s="835">
        <v>2</v>
      </c>
      <c r="B110" s="835">
        <v>4</v>
      </c>
      <c r="C110" s="835">
        <v>17</v>
      </c>
      <c r="D110" s="690" t="s">
        <v>72</v>
      </c>
      <c r="E110" s="690" t="s">
        <v>227</v>
      </c>
      <c r="F110" s="690"/>
      <c r="G110" s="690"/>
      <c r="H110" s="690" t="s">
        <v>2654</v>
      </c>
      <c r="I110" s="693"/>
      <c r="J110" s="835"/>
      <c r="K110" s="690"/>
      <c r="L110" s="835" t="s">
        <v>2655</v>
      </c>
      <c r="M110" s="690"/>
      <c r="N110" s="690"/>
    </row>
    <row r="111" spans="1:14" ht="30" hidden="1" x14ac:dyDescent="0.25">
      <c r="A111" s="835">
        <v>2</v>
      </c>
      <c r="B111" s="835">
        <v>4</v>
      </c>
      <c r="C111" s="835" t="s">
        <v>10</v>
      </c>
      <c r="D111" s="690" t="s">
        <v>73</v>
      </c>
      <c r="E111" s="690" t="s">
        <v>227</v>
      </c>
      <c r="F111" s="690"/>
      <c r="G111" s="690"/>
      <c r="H111" s="690" t="s">
        <v>2654</v>
      </c>
      <c r="I111" s="693"/>
      <c r="J111" s="835"/>
      <c r="K111" s="690"/>
      <c r="L111" s="835" t="s">
        <v>2655</v>
      </c>
      <c r="M111" s="690"/>
      <c r="N111" s="690"/>
    </row>
    <row r="112" spans="1:14" hidden="1" x14ac:dyDescent="0.25">
      <c r="A112" s="835">
        <v>2</v>
      </c>
      <c r="B112" s="835">
        <v>5</v>
      </c>
      <c r="C112" s="835"/>
      <c r="D112" s="690" t="s">
        <v>74</v>
      </c>
      <c r="E112" s="690" t="s">
        <v>227</v>
      </c>
      <c r="F112" s="690"/>
      <c r="G112" s="690"/>
      <c r="H112" s="690" t="s">
        <v>2654</v>
      </c>
      <c r="I112" s="693"/>
      <c r="J112" s="835"/>
      <c r="K112" s="690"/>
      <c r="L112" s="835" t="s">
        <v>2655</v>
      </c>
      <c r="M112" s="690"/>
      <c r="N112" s="690"/>
    </row>
    <row r="113" spans="1:14" hidden="1" x14ac:dyDescent="0.25">
      <c r="A113" s="835">
        <v>2</v>
      </c>
      <c r="B113" s="835">
        <v>5</v>
      </c>
      <c r="C113" s="835">
        <v>1</v>
      </c>
      <c r="D113" s="690" t="s">
        <v>75</v>
      </c>
      <c r="E113" s="690" t="s">
        <v>227</v>
      </c>
      <c r="F113" s="690"/>
      <c r="G113" s="690"/>
      <c r="H113" s="690" t="s">
        <v>2654</v>
      </c>
      <c r="I113" s="693"/>
      <c r="J113" s="835"/>
      <c r="K113" s="690"/>
      <c r="L113" s="835" t="s">
        <v>2655</v>
      </c>
      <c r="M113" s="690"/>
      <c r="N113" s="690"/>
    </row>
    <row r="114" spans="1:14" hidden="1" x14ac:dyDescent="0.25">
      <c r="A114" s="835">
        <v>2</v>
      </c>
      <c r="B114" s="835">
        <v>5</v>
      </c>
      <c r="C114" s="835">
        <v>2</v>
      </c>
      <c r="D114" s="690" t="s">
        <v>76</v>
      </c>
      <c r="E114" s="690" t="s">
        <v>227</v>
      </c>
      <c r="F114" s="690"/>
      <c r="G114" s="690"/>
      <c r="H114" s="690" t="s">
        <v>2654</v>
      </c>
      <c r="I114" s="693"/>
      <c r="J114" s="835"/>
      <c r="K114" s="690"/>
      <c r="L114" s="835" t="s">
        <v>2655</v>
      </c>
      <c r="M114" s="690"/>
      <c r="N114" s="690"/>
    </row>
    <row r="115" spans="1:14" ht="30" hidden="1" x14ac:dyDescent="0.25">
      <c r="A115" s="835">
        <v>2</v>
      </c>
      <c r="B115" s="835">
        <v>5</v>
      </c>
      <c r="C115" s="835">
        <v>3</v>
      </c>
      <c r="D115" s="690" t="s">
        <v>193</v>
      </c>
      <c r="E115" s="690" t="s">
        <v>227</v>
      </c>
      <c r="F115" s="690"/>
      <c r="G115" s="690"/>
      <c r="H115" s="690" t="s">
        <v>2654</v>
      </c>
      <c r="I115" s="693"/>
      <c r="J115" s="835"/>
      <c r="K115" s="690"/>
      <c r="L115" s="835" t="s">
        <v>2655</v>
      </c>
      <c r="M115" s="690"/>
      <c r="N115" s="690"/>
    </row>
    <row r="116" spans="1:14" ht="30" hidden="1" x14ac:dyDescent="0.25">
      <c r="A116" s="835">
        <v>2</v>
      </c>
      <c r="B116" s="835">
        <v>5</v>
      </c>
      <c r="C116" s="835" t="s">
        <v>10</v>
      </c>
      <c r="D116" s="690" t="s">
        <v>77</v>
      </c>
      <c r="E116" s="690" t="s">
        <v>227</v>
      </c>
      <c r="F116" s="690"/>
      <c r="G116" s="690"/>
      <c r="H116" s="690" t="s">
        <v>2654</v>
      </c>
      <c r="I116" s="693"/>
      <c r="J116" s="835"/>
      <c r="K116" s="690"/>
      <c r="L116" s="835" t="s">
        <v>2655</v>
      </c>
      <c r="M116" s="690"/>
      <c r="N116" s="690"/>
    </row>
    <row r="117" spans="1:14" ht="30" x14ac:dyDescent="0.25">
      <c r="A117" s="835">
        <v>2</v>
      </c>
      <c r="B117" s="835">
        <v>6</v>
      </c>
      <c r="C117" s="835"/>
      <c r="D117" s="690" t="s">
        <v>78</v>
      </c>
      <c r="E117" s="690" t="s">
        <v>227</v>
      </c>
      <c r="F117" s="690"/>
      <c r="G117" s="690"/>
      <c r="H117" s="690" t="s">
        <v>2654</v>
      </c>
      <c r="I117" s="691">
        <f>I119</f>
        <v>360000</v>
      </c>
      <c r="J117" s="835"/>
      <c r="K117" s="690"/>
      <c r="L117" s="835" t="s">
        <v>2655</v>
      </c>
      <c r="M117" s="690"/>
      <c r="N117" s="690"/>
    </row>
    <row r="118" spans="1:14" hidden="1" x14ac:dyDescent="0.25">
      <c r="A118" s="835">
        <v>2</v>
      </c>
      <c r="B118" s="835">
        <v>6</v>
      </c>
      <c r="C118" s="835">
        <v>1</v>
      </c>
      <c r="D118" s="690" t="s">
        <v>79</v>
      </c>
      <c r="E118" s="690" t="s">
        <v>227</v>
      </c>
      <c r="F118" s="690"/>
      <c r="G118" s="690"/>
      <c r="H118" s="690" t="s">
        <v>2654</v>
      </c>
      <c r="I118" s="693"/>
      <c r="J118" s="835"/>
      <c r="K118" s="690"/>
      <c r="L118" s="835" t="s">
        <v>2655</v>
      </c>
      <c r="M118" s="690"/>
      <c r="N118" s="690"/>
    </row>
    <row r="119" spans="1:14" ht="45" x14ac:dyDescent="0.25">
      <c r="A119" s="835">
        <v>2</v>
      </c>
      <c r="B119" s="835">
        <v>6</v>
      </c>
      <c r="C119" s="835">
        <v>2</v>
      </c>
      <c r="D119" s="690" t="s">
        <v>194</v>
      </c>
      <c r="E119" s="690" t="s">
        <v>227</v>
      </c>
      <c r="F119" s="690"/>
      <c r="G119" s="690"/>
      <c r="H119" s="690" t="s">
        <v>2654</v>
      </c>
      <c r="I119" s="691">
        <f>PEMBANGUNAN!Q728</f>
        <v>360000</v>
      </c>
      <c r="J119" s="835"/>
      <c r="K119" s="690" t="s">
        <v>2658</v>
      </c>
      <c r="L119" s="835" t="s">
        <v>2655</v>
      </c>
      <c r="M119" s="690"/>
      <c r="N119" s="690"/>
    </row>
    <row r="120" spans="1:14" hidden="1" x14ac:dyDescent="0.25">
      <c r="A120" s="835"/>
      <c r="B120" s="835"/>
      <c r="C120" s="835"/>
      <c r="D120" s="690"/>
      <c r="E120" s="690" t="s">
        <v>227</v>
      </c>
      <c r="F120" s="690"/>
      <c r="G120" s="690"/>
      <c r="H120" s="690" t="s">
        <v>2654</v>
      </c>
      <c r="I120" s="693"/>
      <c r="J120" s="835"/>
      <c r="K120" s="690"/>
      <c r="L120" s="835" t="s">
        <v>2655</v>
      </c>
      <c r="M120" s="690"/>
      <c r="N120" s="690"/>
    </row>
    <row r="121" spans="1:14" ht="30" hidden="1" x14ac:dyDescent="0.25">
      <c r="A121" s="835">
        <v>2</v>
      </c>
      <c r="B121" s="835">
        <v>6</v>
      </c>
      <c r="C121" s="835" t="s">
        <v>10</v>
      </c>
      <c r="D121" s="690" t="s">
        <v>80</v>
      </c>
      <c r="E121" s="690" t="s">
        <v>227</v>
      </c>
      <c r="F121" s="690"/>
      <c r="G121" s="690"/>
      <c r="H121" s="690" t="s">
        <v>2654</v>
      </c>
      <c r="I121" s="693"/>
      <c r="J121" s="835"/>
      <c r="K121" s="690"/>
      <c r="L121" s="835" t="s">
        <v>2655</v>
      </c>
      <c r="M121" s="690"/>
      <c r="N121" s="690"/>
    </row>
    <row r="122" spans="1:14" hidden="1" x14ac:dyDescent="0.25">
      <c r="A122" s="835">
        <v>2</v>
      </c>
      <c r="B122" s="835">
        <v>7</v>
      </c>
      <c r="C122" s="835"/>
      <c r="D122" s="690" t="s">
        <v>81</v>
      </c>
      <c r="E122" s="690" t="s">
        <v>227</v>
      </c>
      <c r="F122" s="690"/>
      <c r="G122" s="690"/>
      <c r="H122" s="690" t="s">
        <v>2654</v>
      </c>
      <c r="I122" s="693"/>
      <c r="J122" s="835"/>
      <c r="K122" s="690"/>
      <c r="L122" s="835" t="s">
        <v>2655</v>
      </c>
      <c r="M122" s="690"/>
      <c r="N122" s="690"/>
    </row>
    <row r="123" spans="1:14" ht="30" hidden="1" x14ac:dyDescent="0.25">
      <c r="A123" s="835">
        <v>2</v>
      </c>
      <c r="B123" s="835">
        <v>7</v>
      </c>
      <c r="C123" s="835">
        <v>1</v>
      </c>
      <c r="D123" s="690" t="s">
        <v>82</v>
      </c>
      <c r="E123" s="690" t="s">
        <v>227</v>
      </c>
      <c r="F123" s="690"/>
      <c r="G123" s="690"/>
      <c r="H123" s="690" t="s">
        <v>2654</v>
      </c>
      <c r="I123" s="693"/>
      <c r="J123" s="835"/>
      <c r="K123" s="690"/>
      <c r="L123" s="835" t="s">
        <v>2655</v>
      </c>
      <c r="M123" s="690"/>
      <c r="N123" s="690"/>
    </row>
    <row r="124" spans="1:14" ht="45" hidden="1" x14ac:dyDescent="0.25">
      <c r="A124" s="835">
        <v>2</v>
      </c>
      <c r="B124" s="835">
        <v>7</v>
      </c>
      <c r="C124" s="835">
        <v>2</v>
      </c>
      <c r="D124" s="690" t="s">
        <v>195</v>
      </c>
      <c r="E124" s="690" t="s">
        <v>227</v>
      </c>
      <c r="F124" s="690"/>
      <c r="G124" s="690"/>
      <c r="H124" s="690" t="s">
        <v>2654</v>
      </c>
      <c r="I124" s="693"/>
      <c r="J124" s="835"/>
      <c r="K124" s="690"/>
      <c r="L124" s="835" t="s">
        <v>2655</v>
      </c>
      <c r="M124" s="690"/>
      <c r="N124" s="690"/>
    </row>
    <row r="125" spans="1:14" ht="30" hidden="1" x14ac:dyDescent="0.25">
      <c r="A125" s="835">
        <v>2</v>
      </c>
      <c r="B125" s="835">
        <v>7</v>
      </c>
      <c r="C125" s="835" t="s">
        <v>10</v>
      </c>
      <c r="D125" s="690" t="s">
        <v>83</v>
      </c>
      <c r="E125" s="690" t="s">
        <v>227</v>
      </c>
      <c r="F125" s="690"/>
      <c r="G125" s="690"/>
      <c r="H125" s="690" t="s">
        <v>2654</v>
      </c>
      <c r="I125" s="693"/>
      <c r="J125" s="835"/>
      <c r="K125" s="690"/>
      <c r="L125" s="835" t="s">
        <v>2655</v>
      </c>
      <c r="M125" s="690"/>
      <c r="N125" s="690"/>
    </row>
    <row r="126" spans="1:14" hidden="1" x14ac:dyDescent="0.25">
      <c r="A126" s="835">
        <v>2</v>
      </c>
      <c r="B126" s="835">
        <v>8</v>
      </c>
      <c r="C126" s="835"/>
      <c r="D126" s="690" t="s">
        <v>84</v>
      </c>
      <c r="E126" s="690" t="s">
        <v>227</v>
      </c>
      <c r="F126" s="690"/>
      <c r="G126" s="690"/>
      <c r="H126" s="690" t="s">
        <v>2654</v>
      </c>
      <c r="I126" s="693"/>
      <c r="J126" s="835"/>
      <c r="K126" s="690"/>
      <c r="L126" s="835" t="s">
        <v>2655</v>
      </c>
      <c r="M126" s="690"/>
      <c r="N126" s="690"/>
    </row>
    <row r="127" spans="1:14" ht="30" hidden="1" x14ac:dyDescent="0.25">
      <c r="A127" s="835">
        <v>2</v>
      </c>
      <c r="B127" s="835">
        <v>8</v>
      </c>
      <c r="C127" s="835">
        <v>1</v>
      </c>
      <c r="D127" s="690" t="s">
        <v>85</v>
      </c>
      <c r="E127" s="690" t="s">
        <v>227</v>
      </c>
      <c r="F127" s="690"/>
      <c r="G127" s="690"/>
      <c r="H127" s="690" t="s">
        <v>2654</v>
      </c>
      <c r="I127" s="693"/>
      <c r="J127" s="835"/>
      <c r="K127" s="690"/>
      <c r="L127" s="835" t="s">
        <v>2655</v>
      </c>
      <c r="M127" s="690"/>
      <c r="N127" s="690"/>
    </row>
    <row r="128" spans="1:14" ht="30" hidden="1" x14ac:dyDescent="0.25">
      <c r="A128" s="835">
        <v>2</v>
      </c>
      <c r="B128" s="835">
        <v>8</v>
      </c>
      <c r="C128" s="835">
        <v>2</v>
      </c>
      <c r="D128" s="690" t="s">
        <v>86</v>
      </c>
      <c r="E128" s="690" t="s">
        <v>227</v>
      </c>
      <c r="F128" s="690"/>
      <c r="G128" s="690"/>
      <c r="H128" s="690" t="s">
        <v>2654</v>
      </c>
      <c r="I128" s="693"/>
      <c r="J128" s="835"/>
      <c r="K128" s="690"/>
      <c r="L128" s="835" t="s">
        <v>2655</v>
      </c>
      <c r="M128" s="690"/>
      <c r="N128" s="690"/>
    </row>
    <row r="129" spans="1:14" hidden="1" x14ac:dyDescent="0.25">
      <c r="A129" s="835">
        <v>2</v>
      </c>
      <c r="B129" s="835">
        <v>8</v>
      </c>
      <c r="C129" s="835">
        <v>3</v>
      </c>
      <c r="D129" s="690" t="s">
        <v>87</v>
      </c>
      <c r="E129" s="690" t="s">
        <v>227</v>
      </c>
      <c r="F129" s="690"/>
      <c r="G129" s="690"/>
      <c r="H129" s="690" t="s">
        <v>2654</v>
      </c>
      <c r="I129" s="693"/>
      <c r="J129" s="835"/>
      <c r="K129" s="690"/>
      <c r="L129" s="835" t="s">
        <v>2655</v>
      </c>
      <c r="M129" s="690"/>
      <c r="N129" s="690"/>
    </row>
    <row r="130" spans="1:14" ht="30" hidden="1" x14ac:dyDescent="0.25">
      <c r="A130" s="835">
        <v>2</v>
      </c>
      <c r="B130" s="835">
        <v>8</v>
      </c>
      <c r="C130" s="835" t="s">
        <v>10</v>
      </c>
      <c r="D130" s="690" t="s">
        <v>88</v>
      </c>
      <c r="E130" s="690" t="s">
        <v>227</v>
      </c>
      <c r="F130" s="690"/>
      <c r="G130" s="690"/>
      <c r="H130" s="690" t="s">
        <v>2654</v>
      </c>
      <c r="I130" s="693"/>
      <c r="J130" s="835"/>
      <c r="K130" s="690"/>
      <c r="L130" s="835" t="s">
        <v>2655</v>
      </c>
      <c r="M130" s="690"/>
      <c r="N130" s="690"/>
    </row>
    <row r="131" spans="1:14" s="686" customFormat="1" ht="12.75" x14ac:dyDescent="0.25">
      <c r="A131" s="790">
        <v>3</v>
      </c>
      <c r="B131" s="790"/>
      <c r="C131" s="790"/>
      <c r="D131" s="685" t="s">
        <v>89</v>
      </c>
      <c r="E131" s="685" t="s">
        <v>227</v>
      </c>
      <c r="F131" s="685"/>
      <c r="G131" s="685"/>
      <c r="H131" s="685" t="s">
        <v>2654</v>
      </c>
      <c r="I131" s="692">
        <f>I133+I142+I157</f>
        <v>600308900</v>
      </c>
      <c r="J131" s="790"/>
      <c r="K131" s="685"/>
      <c r="L131" s="790" t="s">
        <v>2655</v>
      </c>
      <c r="M131" s="685"/>
      <c r="N131" s="685"/>
    </row>
    <row r="132" spans="1:14" ht="75" hidden="1" x14ac:dyDescent="0.25">
      <c r="A132" s="835"/>
      <c r="B132" s="835"/>
      <c r="C132" s="835"/>
      <c r="D132" s="690" t="s">
        <v>196</v>
      </c>
      <c r="E132" s="690" t="s">
        <v>227</v>
      </c>
      <c r="F132" s="690"/>
      <c r="G132" s="690"/>
      <c r="H132" s="690" t="s">
        <v>2654</v>
      </c>
      <c r="I132" s="693"/>
      <c r="J132" s="835"/>
      <c r="K132" s="690"/>
      <c r="L132" s="835" t="s">
        <v>2655</v>
      </c>
      <c r="M132" s="690"/>
      <c r="N132" s="690"/>
    </row>
    <row r="133" spans="1:14" ht="33" customHeight="1" x14ac:dyDescent="0.25">
      <c r="A133" s="835">
        <v>3</v>
      </c>
      <c r="B133" s="835">
        <v>1</v>
      </c>
      <c r="C133" s="835"/>
      <c r="D133" s="690" t="s">
        <v>90</v>
      </c>
      <c r="E133" s="690" t="s">
        <v>227</v>
      </c>
      <c r="F133" s="690"/>
      <c r="G133" s="690"/>
      <c r="H133" s="690" t="s">
        <v>2654</v>
      </c>
      <c r="I133" s="691">
        <f>I135</f>
        <v>2375000</v>
      </c>
      <c r="J133" s="835"/>
      <c r="K133" s="690" t="s">
        <v>2338</v>
      </c>
      <c r="L133" s="835" t="s">
        <v>2655</v>
      </c>
      <c r="M133" s="690"/>
      <c r="N133" s="690"/>
    </row>
    <row r="134" spans="1:14" ht="51" hidden="1" customHeight="1" x14ac:dyDescent="0.25">
      <c r="A134" s="835">
        <v>3</v>
      </c>
      <c r="B134" s="835">
        <v>1</v>
      </c>
      <c r="C134" s="835">
        <v>1</v>
      </c>
      <c r="D134" s="690" t="s">
        <v>197</v>
      </c>
      <c r="E134" s="690" t="s">
        <v>227</v>
      </c>
      <c r="F134" s="690"/>
      <c r="G134" s="690"/>
      <c r="H134" s="690" t="s">
        <v>2654</v>
      </c>
      <c r="I134" s="693"/>
      <c r="J134" s="835"/>
      <c r="K134" s="690" t="s">
        <v>2338</v>
      </c>
      <c r="L134" s="835" t="s">
        <v>2655</v>
      </c>
      <c r="M134" s="690"/>
      <c r="N134" s="690"/>
    </row>
    <row r="135" spans="1:14" ht="51" customHeight="1" x14ac:dyDescent="0.25">
      <c r="A135" s="835">
        <v>3</v>
      </c>
      <c r="B135" s="835">
        <v>1</v>
      </c>
      <c r="C135" s="835">
        <v>2</v>
      </c>
      <c r="D135" s="690" t="s">
        <v>198</v>
      </c>
      <c r="E135" s="690" t="s">
        <v>227</v>
      </c>
      <c r="F135" s="690"/>
      <c r="G135" s="690"/>
      <c r="H135" s="690" t="s">
        <v>2654</v>
      </c>
      <c r="I135" s="691">
        <f>'3.PEMBINAAN'!Q43</f>
        <v>2375000</v>
      </c>
      <c r="J135" s="835"/>
      <c r="K135" s="690" t="s">
        <v>2338</v>
      </c>
      <c r="L135" s="835" t="s">
        <v>2655</v>
      </c>
      <c r="M135" s="690"/>
      <c r="N135" s="690"/>
    </row>
    <row r="136" spans="1:14" ht="60" hidden="1" x14ac:dyDescent="0.25">
      <c r="A136" s="835">
        <v>3</v>
      </c>
      <c r="B136" s="835">
        <v>1</v>
      </c>
      <c r="C136" s="835">
        <v>3</v>
      </c>
      <c r="D136" s="690" t="s">
        <v>199</v>
      </c>
      <c r="E136" s="690" t="s">
        <v>227</v>
      </c>
      <c r="F136" s="690"/>
      <c r="G136" s="690"/>
      <c r="H136" s="690" t="s">
        <v>2654</v>
      </c>
      <c r="I136" s="693"/>
      <c r="J136" s="835"/>
      <c r="K136" s="690" t="s">
        <v>2338</v>
      </c>
      <c r="L136" s="835" t="s">
        <v>2655</v>
      </c>
      <c r="M136" s="690"/>
      <c r="N136" s="690"/>
    </row>
    <row r="137" spans="1:14" ht="30" hidden="1" x14ac:dyDescent="0.25">
      <c r="A137" s="835">
        <v>3</v>
      </c>
      <c r="B137" s="835">
        <v>1</v>
      </c>
      <c r="C137" s="835">
        <v>4</v>
      </c>
      <c r="D137" s="690" t="s">
        <v>91</v>
      </c>
      <c r="E137" s="690" t="s">
        <v>227</v>
      </c>
      <c r="F137" s="690"/>
      <c r="G137" s="690"/>
      <c r="H137" s="690" t="s">
        <v>2654</v>
      </c>
      <c r="I137" s="693"/>
      <c r="J137" s="835"/>
      <c r="K137" s="690" t="s">
        <v>2338</v>
      </c>
      <c r="L137" s="835" t="s">
        <v>2655</v>
      </c>
      <c r="M137" s="690"/>
      <c r="N137" s="690"/>
    </row>
    <row r="138" spans="1:14" ht="30" hidden="1" x14ac:dyDescent="0.25">
      <c r="A138" s="835">
        <v>3</v>
      </c>
      <c r="B138" s="835">
        <v>1</v>
      </c>
      <c r="C138" s="835">
        <v>5</v>
      </c>
      <c r="D138" s="690" t="s">
        <v>92</v>
      </c>
      <c r="E138" s="690" t="s">
        <v>227</v>
      </c>
      <c r="F138" s="690"/>
      <c r="G138" s="690"/>
      <c r="H138" s="690" t="s">
        <v>2654</v>
      </c>
      <c r="I138" s="693"/>
      <c r="J138" s="835"/>
      <c r="K138" s="690" t="s">
        <v>2338</v>
      </c>
      <c r="L138" s="835" t="s">
        <v>2655</v>
      </c>
      <c r="M138" s="690"/>
      <c r="N138" s="690"/>
    </row>
    <row r="139" spans="1:14" ht="30" hidden="1" x14ac:dyDescent="0.25">
      <c r="A139" s="835">
        <v>3</v>
      </c>
      <c r="B139" s="835">
        <v>1</v>
      </c>
      <c r="C139" s="835">
        <v>6</v>
      </c>
      <c r="D139" s="690" t="s">
        <v>93</v>
      </c>
      <c r="E139" s="690" t="s">
        <v>227</v>
      </c>
      <c r="F139" s="690"/>
      <c r="G139" s="690"/>
      <c r="H139" s="690" t="s">
        <v>2654</v>
      </c>
      <c r="I139" s="693"/>
      <c r="J139" s="835"/>
      <c r="K139" s="690" t="s">
        <v>2338</v>
      </c>
      <c r="L139" s="835" t="s">
        <v>2655</v>
      </c>
      <c r="M139" s="690"/>
      <c r="N139" s="690"/>
    </row>
    <row r="140" spans="1:14" ht="45" hidden="1" x14ac:dyDescent="0.25">
      <c r="A140" s="835">
        <v>3</v>
      </c>
      <c r="B140" s="835">
        <v>1</v>
      </c>
      <c r="C140" s="835">
        <v>7</v>
      </c>
      <c r="D140" s="690" t="s">
        <v>200</v>
      </c>
      <c r="E140" s="690" t="s">
        <v>227</v>
      </c>
      <c r="F140" s="690"/>
      <c r="G140" s="690"/>
      <c r="H140" s="690" t="s">
        <v>2654</v>
      </c>
      <c r="I140" s="693"/>
      <c r="J140" s="835"/>
      <c r="K140" s="690" t="s">
        <v>2338</v>
      </c>
      <c r="L140" s="835" t="s">
        <v>2655</v>
      </c>
      <c r="M140" s="690"/>
      <c r="N140" s="690"/>
    </row>
    <row r="141" spans="1:14" ht="30" hidden="1" x14ac:dyDescent="0.25">
      <c r="A141" s="835">
        <v>3</v>
      </c>
      <c r="B141" s="835">
        <v>1</v>
      </c>
      <c r="C141" s="835" t="s">
        <v>10</v>
      </c>
      <c r="D141" s="690" t="s">
        <v>201</v>
      </c>
      <c r="E141" s="690" t="s">
        <v>227</v>
      </c>
      <c r="F141" s="690"/>
      <c r="G141" s="690"/>
      <c r="H141" s="690" t="s">
        <v>2654</v>
      </c>
      <c r="I141" s="693"/>
      <c r="J141" s="835"/>
      <c r="K141" s="690" t="s">
        <v>2338</v>
      </c>
      <c r="L141" s="835" t="s">
        <v>2655</v>
      </c>
      <c r="M141" s="690"/>
      <c r="N141" s="690"/>
    </row>
    <row r="142" spans="1:14" x14ac:dyDescent="0.25">
      <c r="A142" s="835">
        <v>3</v>
      </c>
      <c r="B142" s="835">
        <v>2</v>
      </c>
      <c r="C142" s="835"/>
      <c r="D142" s="690" t="s">
        <v>94</v>
      </c>
      <c r="E142" s="690" t="s">
        <v>227</v>
      </c>
      <c r="F142" s="690"/>
      <c r="G142" s="690"/>
      <c r="H142" s="690" t="s">
        <v>2654</v>
      </c>
      <c r="I142" s="691">
        <f>SUM(I143:I145)</f>
        <v>31433900</v>
      </c>
      <c r="J142" s="835"/>
      <c r="K142" s="690" t="s">
        <v>2338</v>
      </c>
      <c r="L142" s="835" t="s">
        <v>2655</v>
      </c>
      <c r="M142" s="690"/>
      <c r="N142" s="690"/>
    </row>
    <row r="143" spans="1:14" ht="36" customHeight="1" x14ac:dyDescent="0.25">
      <c r="A143" s="835">
        <v>3</v>
      </c>
      <c r="B143" s="835">
        <v>2</v>
      </c>
      <c r="C143" s="835">
        <v>1</v>
      </c>
      <c r="D143" s="690" t="s">
        <v>95</v>
      </c>
      <c r="E143" s="690" t="s">
        <v>227</v>
      </c>
      <c r="F143" s="690"/>
      <c r="G143" s="690"/>
      <c r="H143" s="690" t="s">
        <v>2654</v>
      </c>
      <c r="I143" s="691">
        <f>'3.PEMBINAAN'!Q147</f>
        <v>6200000</v>
      </c>
      <c r="J143" s="835"/>
      <c r="K143" s="690" t="s">
        <v>2338</v>
      </c>
      <c r="L143" s="835" t="s">
        <v>2655</v>
      </c>
      <c r="M143" s="690"/>
      <c r="N143" s="690"/>
    </row>
    <row r="144" spans="1:14" ht="54" customHeight="1" x14ac:dyDescent="0.25">
      <c r="A144" s="835">
        <v>3</v>
      </c>
      <c r="B144" s="835">
        <v>2</v>
      </c>
      <c r="C144" s="835">
        <v>2</v>
      </c>
      <c r="D144" s="690" t="s">
        <v>202</v>
      </c>
      <c r="E144" s="690" t="s">
        <v>227</v>
      </c>
      <c r="F144" s="690"/>
      <c r="G144" s="690"/>
      <c r="H144" s="690" t="s">
        <v>2654</v>
      </c>
      <c r="I144" s="691">
        <f>'3.PEMBINAAN'!Q259</f>
        <v>9985000</v>
      </c>
      <c r="J144" s="835"/>
      <c r="K144" s="690" t="s">
        <v>2338</v>
      </c>
      <c r="L144" s="835" t="s">
        <v>2655</v>
      </c>
      <c r="M144" s="690"/>
      <c r="N144" s="690"/>
    </row>
    <row r="145" spans="1:14" ht="66" customHeight="1" x14ac:dyDescent="0.25">
      <c r="A145" s="835">
        <v>3</v>
      </c>
      <c r="B145" s="835">
        <v>2</v>
      </c>
      <c r="C145" s="835">
        <v>3</v>
      </c>
      <c r="D145" s="690" t="s">
        <v>203</v>
      </c>
      <c r="E145" s="690" t="s">
        <v>227</v>
      </c>
      <c r="F145" s="690"/>
      <c r="G145" s="690"/>
      <c r="H145" s="690" t="s">
        <v>2654</v>
      </c>
      <c r="I145" s="691">
        <f>'3.PEMBINAAN'!Q372</f>
        <v>15248900</v>
      </c>
      <c r="J145" s="835"/>
      <c r="K145" s="690" t="s">
        <v>2338</v>
      </c>
      <c r="L145" s="835" t="s">
        <v>2655</v>
      </c>
      <c r="M145" s="690"/>
      <c r="N145" s="690"/>
    </row>
    <row r="146" spans="1:14" ht="45" hidden="1" x14ac:dyDescent="0.25">
      <c r="A146" s="835">
        <v>3</v>
      </c>
      <c r="B146" s="835">
        <v>2</v>
      </c>
      <c r="C146" s="835">
        <v>4</v>
      </c>
      <c r="D146" s="690" t="s">
        <v>204</v>
      </c>
      <c r="E146" s="690" t="s">
        <v>227</v>
      </c>
      <c r="F146" s="690"/>
      <c r="G146" s="690"/>
      <c r="H146" s="690" t="s">
        <v>2654</v>
      </c>
      <c r="I146" s="693"/>
      <c r="J146" s="835"/>
      <c r="K146" s="690" t="s">
        <v>2338</v>
      </c>
      <c r="L146" s="835" t="s">
        <v>2655</v>
      </c>
      <c r="M146" s="690"/>
      <c r="N146" s="690"/>
    </row>
    <row r="147" spans="1:14" ht="45" hidden="1" x14ac:dyDescent="0.25">
      <c r="A147" s="835">
        <v>3</v>
      </c>
      <c r="B147" s="835">
        <v>2</v>
      </c>
      <c r="C147" s="835">
        <v>5</v>
      </c>
      <c r="D147" s="690" t="s">
        <v>205</v>
      </c>
      <c r="E147" s="690" t="s">
        <v>227</v>
      </c>
      <c r="F147" s="690"/>
      <c r="G147" s="690"/>
      <c r="H147" s="690" t="s">
        <v>2654</v>
      </c>
      <c r="I147" s="693"/>
      <c r="J147" s="835"/>
      <c r="K147" s="690" t="s">
        <v>2338</v>
      </c>
      <c r="L147" s="835" t="s">
        <v>2655</v>
      </c>
      <c r="M147" s="690"/>
      <c r="N147" s="690"/>
    </row>
    <row r="148" spans="1:14" ht="30" hidden="1" x14ac:dyDescent="0.25">
      <c r="A148" s="835">
        <v>3</v>
      </c>
      <c r="B148" s="835">
        <v>2</v>
      </c>
      <c r="C148" s="835" t="s">
        <v>10</v>
      </c>
      <c r="D148" s="690" t="s">
        <v>96</v>
      </c>
      <c r="E148" s="690" t="s">
        <v>227</v>
      </c>
      <c r="F148" s="690"/>
      <c r="G148" s="690"/>
      <c r="H148" s="690" t="s">
        <v>2654</v>
      </c>
      <c r="I148" s="693"/>
      <c r="J148" s="835"/>
      <c r="K148" s="690" t="s">
        <v>2338</v>
      </c>
      <c r="L148" s="835" t="s">
        <v>2655</v>
      </c>
      <c r="M148" s="690"/>
      <c r="N148" s="690"/>
    </row>
    <row r="149" spans="1:14" hidden="1" x14ac:dyDescent="0.25">
      <c r="A149" s="835">
        <v>3</v>
      </c>
      <c r="B149" s="835">
        <v>3</v>
      </c>
      <c r="C149" s="835"/>
      <c r="D149" s="690" t="s">
        <v>97</v>
      </c>
      <c r="E149" s="690" t="s">
        <v>227</v>
      </c>
      <c r="F149" s="690"/>
      <c r="G149" s="690"/>
      <c r="H149" s="690" t="s">
        <v>2654</v>
      </c>
      <c r="I149" s="693"/>
      <c r="J149" s="835"/>
      <c r="K149" s="690" t="s">
        <v>2338</v>
      </c>
      <c r="L149" s="835" t="s">
        <v>2655</v>
      </c>
      <c r="M149" s="690"/>
      <c r="N149" s="690"/>
    </row>
    <row r="150" spans="1:14" ht="45" hidden="1" x14ac:dyDescent="0.25">
      <c r="A150" s="835">
        <v>3</v>
      </c>
      <c r="B150" s="835">
        <v>3</v>
      </c>
      <c r="C150" s="835">
        <v>1</v>
      </c>
      <c r="D150" s="690" t="s">
        <v>206</v>
      </c>
      <c r="E150" s="690" t="s">
        <v>227</v>
      </c>
      <c r="F150" s="690"/>
      <c r="G150" s="690"/>
      <c r="H150" s="690" t="s">
        <v>2654</v>
      </c>
      <c r="I150" s="693"/>
      <c r="J150" s="835"/>
      <c r="K150" s="690" t="s">
        <v>2338</v>
      </c>
      <c r="L150" s="835" t="s">
        <v>2655</v>
      </c>
      <c r="M150" s="690"/>
      <c r="N150" s="690"/>
    </row>
    <row r="151" spans="1:14" ht="45" hidden="1" x14ac:dyDescent="0.25">
      <c r="A151" s="835">
        <v>3</v>
      </c>
      <c r="B151" s="835">
        <v>3</v>
      </c>
      <c r="C151" s="835">
        <v>2</v>
      </c>
      <c r="D151" s="690" t="s">
        <v>207</v>
      </c>
      <c r="E151" s="690" t="s">
        <v>227</v>
      </c>
      <c r="F151" s="690"/>
      <c r="G151" s="690"/>
      <c r="H151" s="690" t="s">
        <v>2654</v>
      </c>
      <c r="I151" s="693"/>
      <c r="J151" s="835"/>
      <c r="K151" s="690" t="s">
        <v>2338</v>
      </c>
      <c r="L151" s="835" t="s">
        <v>2655</v>
      </c>
      <c r="M151" s="690"/>
      <c r="N151" s="690"/>
    </row>
    <row r="152" spans="1:14" ht="30" hidden="1" x14ac:dyDescent="0.25">
      <c r="A152" s="835">
        <v>3</v>
      </c>
      <c r="B152" s="835">
        <v>3</v>
      </c>
      <c r="C152" s="835">
        <v>3</v>
      </c>
      <c r="D152" s="690" t="s">
        <v>98</v>
      </c>
      <c r="E152" s="690" t="s">
        <v>227</v>
      </c>
      <c r="F152" s="690"/>
      <c r="G152" s="690"/>
      <c r="H152" s="690" t="s">
        <v>2654</v>
      </c>
      <c r="I152" s="693"/>
      <c r="J152" s="835"/>
      <c r="K152" s="690" t="s">
        <v>2338</v>
      </c>
      <c r="L152" s="835" t="s">
        <v>2655</v>
      </c>
      <c r="M152" s="690"/>
      <c r="N152" s="690"/>
    </row>
    <row r="153" spans="1:14" ht="30" hidden="1" x14ac:dyDescent="0.25">
      <c r="A153" s="835">
        <v>3</v>
      </c>
      <c r="B153" s="835">
        <v>3</v>
      </c>
      <c r="C153" s="835">
        <v>4</v>
      </c>
      <c r="D153" s="690" t="s">
        <v>99</v>
      </c>
      <c r="E153" s="690" t="s">
        <v>227</v>
      </c>
      <c r="F153" s="690"/>
      <c r="G153" s="690"/>
      <c r="H153" s="690" t="s">
        <v>2654</v>
      </c>
      <c r="I153" s="693"/>
      <c r="J153" s="835"/>
      <c r="K153" s="690" t="s">
        <v>2338</v>
      </c>
      <c r="L153" s="835" t="s">
        <v>2655</v>
      </c>
      <c r="M153" s="690"/>
      <c r="N153" s="690"/>
    </row>
    <row r="154" spans="1:14" ht="45" hidden="1" x14ac:dyDescent="0.25">
      <c r="A154" s="835">
        <v>3</v>
      </c>
      <c r="B154" s="835">
        <v>3</v>
      </c>
      <c r="C154" s="835">
        <v>5</v>
      </c>
      <c r="D154" s="690" t="s">
        <v>208</v>
      </c>
      <c r="E154" s="690" t="s">
        <v>227</v>
      </c>
      <c r="F154" s="690"/>
      <c r="G154" s="690"/>
      <c r="H154" s="690" t="s">
        <v>2654</v>
      </c>
      <c r="I154" s="693"/>
      <c r="J154" s="835"/>
      <c r="K154" s="690" t="s">
        <v>2338</v>
      </c>
      <c r="L154" s="835" t="s">
        <v>2655</v>
      </c>
      <c r="M154" s="690"/>
      <c r="N154" s="690"/>
    </row>
    <row r="155" spans="1:14" ht="30" hidden="1" x14ac:dyDescent="0.25">
      <c r="A155" s="835">
        <v>3</v>
      </c>
      <c r="B155" s="835">
        <v>3</v>
      </c>
      <c r="C155" s="835">
        <v>6</v>
      </c>
      <c r="D155" s="690" t="s">
        <v>100</v>
      </c>
      <c r="E155" s="690" t="s">
        <v>227</v>
      </c>
      <c r="F155" s="690"/>
      <c r="G155" s="690"/>
      <c r="H155" s="690" t="s">
        <v>2654</v>
      </c>
      <c r="I155" s="693"/>
      <c r="J155" s="835"/>
      <c r="K155" s="690" t="s">
        <v>2338</v>
      </c>
      <c r="L155" s="835" t="s">
        <v>2655</v>
      </c>
      <c r="M155" s="690"/>
      <c r="N155" s="690"/>
    </row>
    <row r="156" spans="1:14" ht="30" hidden="1" x14ac:dyDescent="0.25">
      <c r="A156" s="835">
        <v>3</v>
      </c>
      <c r="B156" s="835">
        <v>3</v>
      </c>
      <c r="C156" s="835" t="s">
        <v>10</v>
      </c>
      <c r="D156" s="690" t="s">
        <v>101</v>
      </c>
      <c r="E156" s="690" t="s">
        <v>227</v>
      </c>
      <c r="F156" s="690"/>
      <c r="G156" s="690"/>
      <c r="H156" s="690" t="s">
        <v>2654</v>
      </c>
      <c r="I156" s="693"/>
      <c r="J156" s="835"/>
      <c r="K156" s="690" t="s">
        <v>2338</v>
      </c>
      <c r="L156" s="835" t="s">
        <v>2655</v>
      </c>
      <c r="M156" s="690"/>
      <c r="N156" s="690"/>
    </row>
    <row r="157" spans="1:14" ht="26.25" customHeight="1" x14ac:dyDescent="0.25">
      <c r="A157" s="835">
        <v>3</v>
      </c>
      <c r="B157" s="835">
        <v>4</v>
      </c>
      <c r="C157" s="835"/>
      <c r="D157" s="690" t="s">
        <v>102</v>
      </c>
      <c r="E157" s="690" t="s">
        <v>227</v>
      </c>
      <c r="F157" s="690"/>
      <c r="G157" s="690"/>
      <c r="H157" s="690" t="s">
        <v>2654</v>
      </c>
      <c r="I157" s="691">
        <f>SUM(I158:I159)</f>
        <v>566500000</v>
      </c>
      <c r="J157" s="835"/>
      <c r="K157" s="690" t="s">
        <v>2338</v>
      </c>
      <c r="L157" s="835" t="s">
        <v>2655</v>
      </c>
      <c r="M157" s="690"/>
      <c r="N157" s="690"/>
    </row>
    <row r="158" spans="1:14" ht="26.25" customHeight="1" x14ac:dyDescent="0.25">
      <c r="A158" s="835">
        <v>3</v>
      </c>
      <c r="B158" s="835">
        <v>4</v>
      </c>
      <c r="C158" s="835">
        <v>1</v>
      </c>
      <c r="D158" s="690" t="s">
        <v>103</v>
      </c>
      <c r="E158" s="690" t="s">
        <v>227</v>
      </c>
      <c r="F158" s="690"/>
      <c r="G158" s="690"/>
      <c r="H158" s="690" t="s">
        <v>2654</v>
      </c>
      <c r="I158" s="691">
        <f>'3.PEMBINAAN'!Q534</f>
        <v>565000000</v>
      </c>
      <c r="J158" s="835"/>
      <c r="K158" s="690" t="s">
        <v>2338</v>
      </c>
      <c r="L158" s="835" t="s">
        <v>2655</v>
      </c>
      <c r="M158" s="690"/>
      <c r="N158" s="690"/>
    </row>
    <row r="159" spans="1:14" ht="26.25" customHeight="1" x14ac:dyDescent="0.25">
      <c r="A159" s="835">
        <v>3</v>
      </c>
      <c r="B159" s="835">
        <v>4</v>
      </c>
      <c r="C159" s="835">
        <v>3</v>
      </c>
      <c r="D159" s="690" t="s">
        <v>105</v>
      </c>
      <c r="E159" s="690" t="s">
        <v>227</v>
      </c>
      <c r="F159" s="690"/>
      <c r="G159" s="690"/>
      <c r="H159" s="690" t="s">
        <v>2654</v>
      </c>
      <c r="I159" s="691">
        <f>'3.PEMBINAAN'!Q617</f>
        <v>1500000</v>
      </c>
      <c r="J159" s="835"/>
      <c r="K159" s="690" t="s">
        <v>2338</v>
      </c>
      <c r="L159" s="835" t="s">
        <v>2655</v>
      </c>
      <c r="M159" s="690"/>
      <c r="N159" s="690"/>
    </row>
    <row r="160" spans="1:14" s="686" customFormat="1" ht="26.25" customHeight="1" x14ac:dyDescent="0.25">
      <c r="A160" s="790">
        <v>4</v>
      </c>
      <c r="B160" s="790"/>
      <c r="C160" s="790"/>
      <c r="D160" s="685" t="s">
        <v>108</v>
      </c>
      <c r="E160" s="685" t="s">
        <v>227</v>
      </c>
      <c r="F160" s="685"/>
      <c r="G160" s="685"/>
      <c r="H160" s="685" t="s">
        <v>2654</v>
      </c>
      <c r="I160" s="692">
        <f>I177</f>
        <v>8000000</v>
      </c>
      <c r="J160" s="790"/>
      <c r="K160" s="685" t="s">
        <v>2338</v>
      </c>
      <c r="L160" s="790" t="s">
        <v>2655</v>
      </c>
      <c r="M160" s="685"/>
      <c r="N160" s="685"/>
    </row>
    <row r="161" spans="1:14" ht="75" hidden="1" x14ac:dyDescent="0.25">
      <c r="A161" s="835"/>
      <c r="B161" s="835"/>
      <c r="C161" s="835"/>
      <c r="D161" s="690" t="s">
        <v>209</v>
      </c>
      <c r="E161" s="690" t="s">
        <v>227</v>
      </c>
      <c r="F161" s="690"/>
      <c r="G161" s="690"/>
      <c r="H161" s="690" t="s">
        <v>2654</v>
      </c>
      <c r="I161" s="693"/>
      <c r="J161" s="835"/>
      <c r="K161" s="690" t="s">
        <v>2338</v>
      </c>
      <c r="L161" s="835" t="s">
        <v>2655</v>
      </c>
      <c r="M161" s="690"/>
      <c r="N161" s="690"/>
    </row>
    <row r="162" spans="1:14" hidden="1" x14ac:dyDescent="0.25">
      <c r="A162" s="835">
        <v>4</v>
      </c>
      <c r="B162" s="835">
        <v>1</v>
      </c>
      <c r="C162" s="835"/>
      <c r="D162" s="690" t="s">
        <v>109</v>
      </c>
      <c r="E162" s="690" t="s">
        <v>227</v>
      </c>
      <c r="F162" s="690"/>
      <c r="G162" s="690"/>
      <c r="H162" s="690" t="s">
        <v>2654</v>
      </c>
      <c r="I162" s="693"/>
      <c r="J162" s="835"/>
      <c r="K162" s="690" t="s">
        <v>2338</v>
      </c>
      <c r="L162" s="835" t="s">
        <v>2655</v>
      </c>
      <c r="M162" s="690"/>
      <c r="N162" s="690"/>
    </row>
    <row r="163" spans="1:14" ht="30" hidden="1" x14ac:dyDescent="0.25">
      <c r="A163" s="835">
        <v>4</v>
      </c>
      <c r="B163" s="835">
        <v>1</v>
      </c>
      <c r="C163" s="835">
        <v>1</v>
      </c>
      <c r="D163" s="690" t="s">
        <v>110</v>
      </c>
      <c r="E163" s="690" t="s">
        <v>227</v>
      </c>
      <c r="F163" s="690"/>
      <c r="G163" s="690"/>
      <c r="H163" s="690" t="s">
        <v>2654</v>
      </c>
      <c r="I163" s="693"/>
      <c r="J163" s="835"/>
      <c r="K163" s="690" t="s">
        <v>2338</v>
      </c>
      <c r="L163" s="835" t="s">
        <v>2655</v>
      </c>
      <c r="M163" s="690"/>
      <c r="N163" s="690"/>
    </row>
    <row r="164" spans="1:14" ht="30" hidden="1" x14ac:dyDescent="0.25">
      <c r="A164" s="835">
        <v>4</v>
      </c>
      <c r="B164" s="835">
        <v>1</v>
      </c>
      <c r="C164" s="835">
        <v>2</v>
      </c>
      <c r="D164" s="690" t="s">
        <v>111</v>
      </c>
      <c r="E164" s="690" t="s">
        <v>227</v>
      </c>
      <c r="F164" s="690"/>
      <c r="G164" s="690"/>
      <c r="H164" s="690" t="s">
        <v>2654</v>
      </c>
      <c r="I164" s="693"/>
      <c r="J164" s="835"/>
      <c r="K164" s="690" t="s">
        <v>2338</v>
      </c>
      <c r="L164" s="835" t="s">
        <v>2655</v>
      </c>
      <c r="M164" s="690"/>
      <c r="N164" s="690"/>
    </row>
    <row r="165" spans="1:14" ht="30" hidden="1" x14ac:dyDescent="0.25">
      <c r="A165" s="835">
        <v>4</v>
      </c>
      <c r="B165" s="835">
        <v>1</v>
      </c>
      <c r="C165" s="835">
        <v>3</v>
      </c>
      <c r="D165" s="690" t="s">
        <v>210</v>
      </c>
      <c r="E165" s="690" t="s">
        <v>227</v>
      </c>
      <c r="F165" s="690"/>
      <c r="G165" s="690"/>
      <c r="H165" s="690" t="s">
        <v>2654</v>
      </c>
      <c r="I165" s="693"/>
      <c r="J165" s="835"/>
      <c r="K165" s="690" t="s">
        <v>2338</v>
      </c>
      <c r="L165" s="835" t="s">
        <v>2655</v>
      </c>
      <c r="M165" s="690"/>
      <c r="N165" s="690"/>
    </row>
    <row r="166" spans="1:14" ht="30" hidden="1" x14ac:dyDescent="0.25">
      <c r="A166" s="835">
        <v>4</v>
      </c>
      <c r="B166" s="835">
        <v>1</v>
      </c>
      <c r="C166" s="835">
        <v>4</v>
      </c>
      <c r="D166" s="690" t="s">
        <v>211</v>
      </c>
      <c r="E166" s="690" t="s">
        <v>227</v>
      </c>
      <c r="F166" s="690"/>
      <c r="G166" s="690"/>
      <c r="H166" s="690" t="s">
        <v>2654</v>
      </c>
      <c r="I166" s="693"/>
      <c r="J166" s="835"/>
      <c r="K166" s="690" t="s">
        <v>2338</v>
      </c>
      <c r="L166" s="835" t="s">
        <v>2655</v>
      </c>
      <c r="M166" s="690"/>
      <c r="N166" s="690"/>
    </row>
    <row r="167" spans="1:14" hidden="1" x14ac:dyDescent="0.25">
      <c r="A167" s="835">
        <v>4</v>
      </c>
      <c r="B167" s="835">
        <v>1</v>
      </c>
      <c r="C167" s="835">
        <v>5</v>
      </c>
      <c r="D167" s="690" t="s">
        <v>112</v>
      </c>
      <c r="E167" s="690" t="s">
        <v>227</v>
      </c>
      <c r="F167" s="690"/>
      <c r="G167" s="690"/>
      <c r="H167" s="690" t="s">
        <v>2654</v>
      </c>
      <c r="I167" s="693"/>
      <c r="J167" s="835"/>
      <c r="K167" s="690" t="s">
        <v>2338</v>
      </c>
      <c r="L167" s="835" t="s">
        <v>2655</v>
      </c>
      <c r="M167" s="690"/>
      <c r="N167" s="690"/>
    </row>
    <row r="168" spans="1:14" ht="30" hidden="1" x14ac:dyDescent="0.25">
      <c r="A168" s="835">
        <v>4</v>
      </c>
      <c r="B168" s="835">
        <v>1</v>
      </c>
      <c r="C168" s="835">
        <v>6</v>
      </c>
      <c r="D168" s="690" t="s">
        <v>212</v>
      </c>
      <c r="E168" s="690" t="s">
        <v>227</v>
      </c>
      <c r="F168" s="690"/>
      <c r="G168" s="690"/>
      <c r="H168" s="690" t="s">
        <v>2654</v>
      </c>
      <c r="I168" s="693"/>
      <c r="J168" s="835"/>
      <c r="K168" s="690" t="s">
        <v>2338</v>
      </c>
      <c r="L168" s="835" t="s">
        <v>2655</v>
      </c>
      <c r="M168" s="690"/>
      <c r="N168" s="690"/>
    </row>
    <row r="169" spans="1:14" ht="30" hidden="1" x14ac:dyDescent="0.25">
      <c r="A169" s="835">
        <v>4</v>
      </c>
      <c r="B169" s="835">
        <v>1</v>
      </c>
      <c r="C169" s="835" t="s">
        <v>10</v>
      </c>
      <c r="D169" s="690" t="s">
        <v>113</v>
      </c>
      <c r="E169" s="690" t="s">
        <v>227</v>
      </c>
      <c r="F169" s="690"/>
      <c r="G169" s="690"/>
      <c r="H169" s="690" t="s">
        <v>2654</v>
      </c>
      <c r="I169" s="693"/>
      <c r="J169" s="835"/>
      <c r="K169" s="690" t="s">
        <v>2338</v>
      </c>
      <c r="L169" s="835" t="s">
        <v>2655</v>
      </c>
      <c r="M169" s="690"/>
      <c r="N169" s="690"/>
    </row>
    <row r="170" spans="1:14" hidden="1" x14ac:dyDescent="0.25">
      <c r="A170" s="835">
        <v>4</v>
      </c>
      <c r="B170" s="835">
        <v>2</v>
      </c>
      <c r="C170" s="835"/>
      <c r="D170" s="690" t="s">
        <v>114</v>
      </c>
      <c r="E170" s="690" t="s">
        <v>227</v>
      </c>
      <c r="F170" s="690"/>
      <c r="G170" s="690"/>
      <c r="H170" s="690" t="s">
        <v>2654</v>
      </c>
      <c r="I170" s="693"/>
      <c r="J170" s="835"/>
      <c r="K170" s="690" t="s">
        <v>2338</v>
      </c>
      <c r="L170" s="835" t="s">
        <v>2655</v>
      </c>
      <c r="M170" s="690"/>
      <c r="N170" s="690"/>
    </row>
    <row r="171" spans="1:14" ht="45" hidden="1" x14ac:dyDescent="0.25">
      <c r="A171" s="835">
        <v>4</v>
      </c>
      <c r="B171" s="835">
        <v>2</v>
      </c>
      <c r="C171" s="835">
        <v>1</v>
      </c>
      <c r="D171" s="690" t="s">
        <v>213</v>
      </c>
      <c r="E171" s="690" t="s">
        <v>227</v>
      </c>
      <c r="F171" s="690"/>
      <c r="G171" s="690"/>
      <c r="H171" s="690" t="s">
        <v>2654</v>
      </c>
      <c r="I171" s="693"/>
      <c r="J171" s="835"/>
      <c r="K171" s="690" t="s">
        <v>2338</v>
      </c>
      <c r="L171" s="835" t="s">
        <v>2655</v>
      </c>
      <c r="M171" s="690"/>
      <c r="N171" s="690"/>
    </row>
    <row r="172" spans="1:14" ht="30" hidden="1" x14ac:dyDescent="0.25">
      <c r="A172" s="835">
        <v>4</v>
      </c>
      <c r="B172" s="835">
        <v>2</v>
      </c>
      <c r="C172" s="835">
        <v>2</v>
      </c>
      <c r="D172" s="690" t="s">
        <v>214</v>
      </c>
      <c r="E172" s="690" t="s">
        <v>227</v>
      </c>
      <c r="F172" s="690"/>
      <c r="G172" s="690"/>
      <c r="H172" s="690" t="s">
        <v>2654</v>
      </c>
      <c r="I172" s="693"/>
      <c r="J172" s="835"/>
      <c r="K172" s="690" t="s">
        <v>2338</v>
      </c>
      <c r="L172" s="835" t="s">
        <v>2655</v>
      </c>
      <c r="M172" s="690"/>
      <c r="N172" s="690"/>
    </row>
    <row r="173" spans="1:14" ht="30" hidden="1" x14ac:dyDescent="0.25">
      <c r="A173" s="835">
        <v>4</v>
      </c>
      <c r="B173" s="835">
        <v>2</v>
      </c>
      <c r="C173" s="835">
        <v>3</v>
      </c>
      <c r="D173" s="690" t="s">
        <v>115</v>
      </c>
      <c r="E173" s="690" t="s">
        <v>227</v>
      </c>
      <c r="F173" s="690"/>
      <c r="G173" s="690"/>
      <c r="H173" s="690" t="s">
        <v>2654</v>
      </c>
      <c r="I173" s="693"/>
      <c r="J173" s="835"/>
      <c r="K173" s="690" t="s">
        <v>2338</v>
      </c>
      <c r="L173" s="835" t="s">
        <v>2655</v>
      </c>
      <c r="M173" s="690"/>
      <c r="N173" s="690"/>
    </row>
    <row r="174" spans="1:14" hidden="1" x14ac:dyDescent="0.25">
      <c r="A174" s="835">
        <v>4</v>
      </c>
      <c r="B174" s="835">
        <v>2</v>
      </c>
      <c r="C174" s="835">
        <v>4</v>
      </c>
      <c r="D174" s="690" t="s">
        <v>116</v>
      </c>
      <c r="E174" s="690" t="s">
        <v>227</v>
      </c>
      <c r="F174" s="690"/>
      <c r="G174" s="690"/>
      <c r="H174" s="690" t="s">
        <v>2654</v>
      </c>
      <c r="I174" s="693"/>
      <c r="J174" s="835"/>
      <c r="K174" s="690" t="s">
        <v>2338</v>
      </c>
      <c r="L174" s="835" t="s">
        <v>2655</v>
      </c>
      <c r="M174" s="690"/>
      <c r="N174" s="690"/>
    </row>
    <row r="175" spans="1:14" ht="30" hidden="1" x14ac:dyDescent="0.25">
      <c r="A175" s="835">
        <v>4</v>
      </c>
      <c r="B175" s="835">
        <v>2</v>
      </c>
      <c r="C175" s="835">
        <v>5</v>
      </c>
      <c r="D175" s="690" t="s">
        <v>117</v>
      </c>
      <c r="E175" s="690" t="s">
        <v>227</v>
      </c>
      <c r="F175" s="690"/>
      <c r="G175" s="690"/>
      <c r="H175" s="690" t="s">
        <v>2654</v>
      </c>
      <c r="I175" s="693"/>
      <c r="J175" s="835"/>
      <c r="K175" s="690" t="s">
        <v>2338</v>
      </c>
      <c r="L175" s="835" t="s">
        <v>2655</v>
      </c>
      <c r="M175" s="690"/>
      <c r="N175" s="690"/>
    </row>
    <row r="176" spans="1:14" ht="30" hidden="1" x14ac:dyDescent="0.25">
      <c r="A176" s="835">
        <v>4</v>
      </c>
      <c r="B176" s="835">
        <v>2</v>
      </c>
      <c r="C176" s="835" t="s">
        <v>10</v>
      </c>
      <c r="D176" s="690" t="s">
        <v>118</v>
      </c>
      <c r="E176" s="690" t="s">
        <v>227</v>
      </c>
      <c r="F176" s="690"/>
      <c r="G176" s="690"/>
      <c r="H176" s="690" t="s">
        <v>2654</v>
      </c>
      <c r="I176" s="693"/>
      <c r="J176" s="835"/>
      <c r="K176" s="690" t="s">
        <v>2338</v>
      </c>
      <c r="L176" s="835" t="s">
        <v>2655</v>
      </c>
      <c r="M176" s="690"/>
      <c r="N176" s="690"/>
    </row>
    <row r="177" spans="1:14" x14ac:dyDescent="0.25">
      <c r="A177" s="835">
        <v>4</v>
      </c>
      <c r="B177" s="835">
        <v>3</v>
      </c>
      <c r="C177" s="835"/>
      <c r="D177" s="690" t="s">
        <v>119</v>
      </c>
      <c r="E177" s="690" t="s">
        <v>227</v>
      </c>
      <c r="F177" s="690"/>
      <c r="G177" s="690"/>
      <c r="H177" s="690" t="s">
        <v>2654</v>
      </c>
      <c r="I177" s="691">
        <f>I179</f>
        <v>8000000</v>
      </c>
      <c r="J177" s="835"/>
      <c r="K177" s="690" t="s">
        <v>2338</v>
      </c>
      <c r="L177" s="835" t="s">
        <v>2655</v>
      </c>
      <c r="M177" s="690"/>
      <c r="N177" s="690"/>
    </row>
    <row r="178" spans="1:14" hidden="1" x14ac:dyDescent="0.25">
      <c r="A178" s="835">
        <v>4</v>
      </c>
      <c r="B178" s="835">
        <v>3</v>
      </c>
      <c r="C178" s="835">
        <v>1</v>
      </c>
      <c r="D178" s="690" t="s">
        <v>120</v>
      </c>
      <c r="E178" s="690" t="s">
        <v>227</v>
      </c>
      <c r="F178" s="690"/>
      <c r="G178" s="690"/>
      <c r="H178" s="690" t="s">
        <v>2654</v>
      </c>
      <c r="I178" s="693"/>
      <c r="J178" s="835"/>
      <c r="K178" s="690" t="s">
        <v>2338</v>
      </c>
      <c r="L178" s="835" t="s">
        <v>2655</v>
      </c>
      <c r="M178" s="690"/>
      <c r="N178" s="690"/>
    </row>
    <row r="179" spans="1:14" ht="27" customHeight="1" x14ac:dyDescent="0.25">
      <c r="A179" s="835">
        <v>4</v>
      </c>
      <c r="B179" s="835">
        <v>3</v>
      </c>
      <c r="C179" s="835">
        <v>2</v>
      </c>
      <c r="D179" s="690" t="s">
        <v>121</v>
      </c>
      <c r="E179" s="690" t="s">
        <v>227</v>
      </c>
      <c r="F179" s="690"/>
      <c r="G179" s="690"/>
      <c r="H179" s="690" t="s">
        <v>2654</v>
      </c>
      <c r="I179" s="691">
        <f>PEMBERDAYAAN!Q40</f>
        <v>8000000</v>
      </c>
      <c r="J179" s="835"/>
      <c r="K179" s="690" t="s">
        <v>2338</v>
      </c>
      <c r="L179" s="835" t="s">
        <v>2655</v>
      </c>
      <c r="M179" s="690"/>
      <c r="N179" s="690"/>
    </row>
    <row r="180" spans="1:14" hidden="1" x14ac:dyDescent="0.25">
      <c r="A180" s="835">
        <v>4</v>
      </c>
      <c r="B180" s="835">
        <v>3</v>
      </c>
      <c r="C180" s="835">
        <v>3</v>
      </c>
      <c r="D180" s="690" t="s">
        <v>122</v>
      </c>
      <c r="E180" s="690" t="s">
        <v>227</v>
      </c>
      <c r="F180" s="690"/>
      <c r="G180" s="690"/>
      <c r="H180" s="690" t="s">
        <v>2654</v>
      </c>
      <c r="I180" s="693"/>
      <c r="J180" s="835"/>
      <c r="K180" s="690"/>
      <c r="L180" s="835" t="s">
        <v>2655</v>
      </c>
      <c r="M180" s="690"/>
      <c r="N180" s="690"/>
    </row>
    <row r="181" spans="1:14" ht="30" hidden="1" x14ac:dyDescent="0.25">
      <c r="A181" s="835">
        <v>4</v>
      </c>
      <c r="B181" s="835">
        <v>3</v>
      </c>
      <c r="C181" s="835" t="s">
        <v>10</v>
      </c>
      <c r="D181" s="690" t="s">
        <v>123</v>
      </c>
      <c r="E181" s="690" t="s">
        <v>227</v>
      </c>
      <c r="F181" s="690"/>
      <c r="G181" s="690"/>
      <c r="H181" s="690" t="s">
        <v>2654</v>
      </c>
      <c r="I181" s="693"/>
      <c r="J181" s="835"/>
      <c r="K181" s="690"/>
      <c r="L181" s="835" t="s">
        <v>2655</v>
      </c>
      <c r="M181" s="690"/>
      <c r="N181" s="690"/>
    </row>
    <row r="182" spans="1:14" ht="30" hidden="1" x14ac:dyDescent="0.25">
      <c r="A182" s="835">
        <v>4</v>
      </c>
      <c r="B182" s="835">
        <v>4</v>
      </c>
      <c r="C182" s="835"/>
      <c r="D182" s="690" t="s">
        <v>124</v>
      </c>
      <c r="E182" s="690" t="s">
        <v>227</v>
      </c>
      <c r="F182" s="690"/>
      <c r="G182" s="690"/>
      <c r="H182" s="690" t="s">
        <v>2654</v>
      </c>
      <c r="I182" s="693"/>
      <c r="J182" s="835"/>
      <c r="K182" s="690"/>
      <c r="L182" s="835" t="s">
        <v>2655</v>
      </c>
      <c r="M182" s="690"/>
      <c r="N182" s="690"/>
    </row>
    <row r="183" spans="1:14" ht="30" hidden="1" x14ac:dyDescent="0.25">
      <c r="A183" s="835">
        <v>4</v>
      </c>
      <c r="B183" s="835">
        <v>4</v>
      </c>
      <c r="C183" s="835">
        <v>1</v>
      </c>
      <c r="D183" s="690" t="s">
        <v>125</v>
      </c>
      <c r="E183" s="690" t="s">
        <v>227</v>
      </c>
      <c r="F183" s="690"/>
      <c r="G183" s="690"/>
      <c r="H183" s="690" t="s">
        <v>2654</v>
      </c>
      <c r="I183" s="693"/>
      <c r="J183" s="835"/>
      <c r="K183" s="690"/>
      <c r="L183" s="835" t="s">
        <v>2655</v>
      </c>
      <c r="M183" s="690"/>
      <c r="N183" s="690"/>
    </row>
    <row r="184" spans="1:14" hidden="1" x14ac:dyDescent="0.25">
      <c r="A184" s="835">
        <v>4</v>
      </c>
      <c r="B184" s="835">
        <v>4</v>
      </c>
      <c r="C184" s="835">
        <v>2</v>
      </c>
      <c r="D184" s="690" t="s">
        <v>126</v>
      </c>
      <c r="E184" s="690" t="s">
        <v>227</v>
      </c>
      <c r="F184" s="690"/>
      <c r="G184" s="690"/>
      <c r="H184" s="690" t="s">
        <v>2654</v>
      </c>
      <c r="I184" s="693"/>
      <c r="J184" s="835"/>
      <c r="K184" s="690"/>
      <c r="L184" s="835" t="s">
        <v>2655</v>
      </c>
      <c r="M184" s="690"/>
      <c r="N184" s="690"/>
    </row>
    <row r="185" spans="1:14" ht="30" hidden="1" x14ac:dyDescent="0.25">
      <c r="A185" s="835">
        <v>4</v>
      </c>
      <c r="B185" s="835">
        <v>4</v>
      </c>
      <c r="C185" s="835">
        <v>3</v>
      </c>
      <c r="D185" s="690" t="s">
        <v>127</v>
      </c>
      <c r="E185" s="690" t="s">
        <v>227</v>
      </c>
      <c r="F185" s="690"/>
      <c r="G185" s="690"/>
      <c r="H185" s="690" t="s">
        <v>2654</v>
      </c>
      <c r="I185" s="693"/>
      <c r="J185" s="835"/>
      <c r="K185" s="690"/>
      <c r="L185" s="835" t="s">
        <v>2655</v>
      </c>
      <c r="M185" s="690"/>
      <c r="N185" s="690"/>
    </row>
    <row r="186" spans="1:14" ht="30" hidden="1" x14ac:dyDescent="0.25">
      <c r="A186" s="835">
        <v>4</v>
      </c>
      <c r="B186" s="835">
        <v>4</v>
      </c>
      <c r="C186" s="835" t="s">
        <v>10</v>
      </c>
      <c r="D186" s="690" t="s">
        <v>128</v>
      </c>
      <c r="E186" s="690" t="s">
        <v>227</v>
      </c>
      <c r="F186" s="690"/>
      <c r="G186" s="690"/>
      <c r="H186" s="690" t="s">
        <v>2654</v>
      </c>
      <c r="I186" s="693"/>
      <c r="J186" s="835"/>
      <c r="K186" s="690"/>
      <c r="L186" s="835" t="s">
        <v>2655</v>
      </c>
      <c r="M186" s="690"/>
      <c r="N186" s="690"/>
    </row>
    <row r="187" spans="1:14" ht="30" hidden="1" x14ac:dyDescent="0.25">
      <c r="A187" s="835">
        <v>4</v>
      </c>
      <c r="B187" s="835">
        <v>5</v>
      </c>
      <c r="C187" s="835"/>
      <c r="D187" s="690" t="s">
        <v>129</v>
      </c>
      <c r="E187" s="690" t="s">
        <v>227</v>
      </c>
      <c r="F187" s="690"/>
      <c r="G187" s="690"/>
      <c r="H187" s="690" t="s">
        <v>2654</v>
      </c>
      <c r="I187" s="693"/>
      <c r="J187" s="835"/>
      <c r="K187" s="690"/>
      <c r="L187" s="835" t="s">
        <v>2655</v>
      </c>
      <c r="M187" s="690"/>
      <c r="N187" s="690"/>
    </row>
    <row r="188" spans="1:14" ht="30" hidden="1" x14ac:dyDescent="0.25">
      <c r="A188" s="835">
        <v>4</v>
      </c>
      <c r="B188" s="835">
        <v>5</v>
      </c>
      <c r="C188" s="835">
        <v>1</v>
      </c>
      <c r="D188" s="690" t="s">
        <v>130</v>
      </c>
      <c r="E188" s="690" t="s">
        <v>227</v>
      </c>
      <c r="F188" s="690"/>
      <c r="G188" s="690"/>
      <c r="H188" s="690" t="s">
        <v>2654</v>
      </c>
      <c r="I188" s="693"/>
      <c r="J188" s="835"/>
      <c r="K188" s="690"/>
      <c r="L188" s="835" t="s">
        <v>2655</v>
      </c>
      <c r="M188" s="690"/>
      <c r="N188" s="690"/>
    </row>
    <row r="189" spans="1:14" hidden="1" x14ac:dyDescent="0.25">
      <c r="A189" s="933" t="s">
        <v>3</v>
      </c>
      <c r="B189" s="933"/>
      <c r="C189" s="933"/>
      <c r="D189" s="696" t="s">
        <v>4</v>
      </c>
      <c r="E189" s="690" t="s">
        <v>227</v>
      </c>
      <c r="F189" s="696"/>
      <c r="G189" s="696"/>
      <c r="H189" s="690" t="s">
        <v>2654</v>
      </c>
      <c r="I189" s="693"/>
      <c r="J189" s="835"/>
      <c r="K189" s="696"/>
      <c r="L189" s="835" t="s">
        <v>2655</v>
      </c>
      <c r="M189" s="696"/>
      <c r="N189" s="696"/>
    </row>
    <row r="190" spans="1:14" ht="30" hidden="1" x14ac:dyDescent="0.25">
      <c r="A190" s="835">
        <v>4</v>
      </c>
      <c r="B190" s="835">
        <v>5</v>
      </c>
      <c r="C190" s="835">
        <v>2</v>
      </c>
      <c r="D190" s="690" t="s">
        <v>131</v>
      </c>
      <c r="E190" s="690" t="s">
        <v>227</v>
      </c>
      <c r="F190" s="690"/>
      <c r="G190" s="690"/>
      <c r="H190" s="690" t="s">
        <v>2654</v>
      </c>
      <c r="I190" s="693"/>
      <c r="J190" s="835"/>
      <c r="K190" s="690"/>
      <c r="L190" s="835" t="s">
        <v>2655</v>
      </c>
      <c r="M190" s="690"/>
      <c r="N190" s="690"/>
    </row>
    <row r="191" spans="1:14" ht="30" hidden="1" x14ac:dyDescent="0.25">
      <c r="A191" s="835">
        <v>4</v>
      </c>
      <c r="B191" s="835">
        <v>5</v>
      </c>
      <c r="C191" s="835">
        <v>3</v>
      </c>
      <c r="D191" s="690" t="s">
        <v>150</v>
      </c>
      <c r="E191" s="690" t="s">
        <v>227</v>
      </c>
      <c r="F191" s="690"/>
      <c r="G191" s="690"/>
      <c r="H191" s="690" t="s">
        <v>2654</v>
      </c>
      <c r="I191" s="693"/>
      <c r="J191" s="835"/>
      <c r="K191" s="690"/>
      <c r="L191" s="835" t="s">
        <v>2655</v>
      </c>
      <c r="M191" s="690"/>
      <c r="N191" s="690"/>
    </row>
    <row r="192" spans="1:14" ht="30" hidden="1" x14ac:dyDescent="0.25">
      <c r="A192" s="835">
        <v>4</v>
      </c>
      <c r="B192" s="835">
        <v>5</v>
      </c>
      <c r="C192" s="835" t="s">
        <v>10</v>
      </c>
      <c r="D192" s="690" t="s">
        <v>132</v>
      </c>
      <c r="E192" s="690" t="s">
        <v>227</v>
      </c>
      <c r="F192" s="690"/>
      <c r="G192" s="690"/>
      <c r="H192" s="690" t="s">
        <v>2654</v>
      </c>
      <c r="I192" s="693"/>
      <c r="J192" s="835"/>
      <c r="K192" s="690"/>
      <c r="L192" s="835" t="s">
        <v>2655</v>
      </c>
      <c r="M192" s="690"/>
      <c r="N192" s="690"/>
    </row>
    <row r="193" spans="1:14" hidden="1" x14ac:dyDescent="0.25">
      <c r="A193" s="835">
        <v>4</v>
      </c>
      <c r="B193" s="835">
        <v>6</v>
      </c>
      <c r="C193" s="835"/>
      <c r="D193" s="690" t="s">
        <v>133</v>
      </c>
      <c r="E193" s="690" t="s">
        <v>227</v>
      </c>
      <c r="F193" s="690"/>
      <c r="G193" s="690"/>
      <c r="H193" s="690" t="s">
        <v>2654</v>
      </c>
      <c r="I193" s="693"/>
      <c r="J193" s="835"/>
      <c r="K193" s="690"/>
      <c r="L193" s="835" t="s">
        <v>2655</v>
      </c>
      <c r="M193" s="690"/>
      <c r="N193" s="690"/>
    </row>
    <row r="194" spans="1:14" ht="30" hidden="1" x14ac:dyDescent="0.25">
      <c r="A194" s="835">
        <v>4</v>
      </c>
      <c r="B194" s="835">
        <v>6</v>
      </c>
      <c r="C194" s="835">
        <v>1</v>
      </c>
      <c r="D194" s="690" t="s">
        <v>134</v>
      </c>
      <c r="E194" s="690" t="s">
        <v>227</v>
      </c>
      <c r="F194" s="690"/>
      <c r="G194" s="690"/>
      <c r="H194" s="690" t="s">
        <v>2654</v>
      </c>
      <c r="I194" s="693"/>
      <c r="J194" s="835"/>
      <c r="K194" s="690"/>
      <c r="L194" s="835" t="s">
        <v>2655</v>
      </c>
      <c r="M194" s="690"/>
      <c r="N194" s="690"/>
    </row>
    <row r="195" spans="1:14" ht="30" hidden="1" x14ac:dyDescent="0.25">
      <c r="A195" s="835">
        <v>4</v>
      </c>
      <c r="B195" s="835">
        <v>6</v>
      </c>
      <c r="C195" s="835">
        <v>2</v>
      </c>
      <c r="D195" s="690" t="s">
        <v>135</v>
      </c>
      <c r="E195" s="690" t="s">
        <v>227</v>
      </c>
      <c r="F195" s="690"/>
      <c r="G195" s="690"/>
      <c r="H195" s="690" t="s">
        <v>2654</v>
      </c>
      <c r="I195" s="693"/>
      <c r="J195" s="835"/>
      <c r="K195" s="690"/>
      <c r="L195" s="835" t="s">
        <v>2655</v>
      </c>
      <c r="M195" s="690"/>
      <c r="N195" s="690"/>
    </row>
    <row r="196" spans="1:14" ht="30" hidden="1" x14ac:dyDescent="0.25">
      <c r="A196" s="835">
        <v>4</v>
      </c>
      <c r="B196" s="835">
        <v>6</v>
      </c>
      <c r="C196" s="835" t="s">
        <v>10</v>
      </c>
      <c r="D196" s="690" t="s">
        <v>136</v>
      </c>
      <c r="E196" s="690" t="s">
        <v>227</v>
      </c>
      <c r="F196" s="690"/>
      <c r="G196" s="690"/>
      <c r="H196" s="690" t="s">
        <v>2654</v>
      </c>
      <c r="I196" s="693"/>
      <c r="J196" s="835"/>
      <c r="K196" s="690"/>
      <c r="L196" s="835" t="s">
        <v>2655</v>
      </c>
      <c r="M196" s="690"/>
      <c r="N196" s="690"/>
    </row>
    <row r="197" spans="1:14" hidden="1" x14ac:dyDescent="0.25">
      <c r="A197" s="835">
        <v>4</v>
      </c>
      <c r="B197" s="835">
        <v>7</v>
      </c>
      <c r="C197" s="835"/>
      <c r="D197" s="690" t="s">
        <v>137</v>
      </c>
      <c r="E197" s="690" t="s">
        <v>227</v>
      </c>
      <c r="F197" s="690"/>
      <c r="G197" s="690"/>
      <c r="H197" s="690" t="s">
        <v>2654</v>
      </c>
      <c r="I197" s="693"/>
      <c r="J197" s="835"/>
      <c r="K197" s="690"/>
      <c r="L197" s="835" t="s">
        <v>2655</v>
      </c>
      <c r="M197" s="690"/>
      <c r="N197" s="690"/>
    </row>
    <row r="198" spans="1:14" hidden="1" x14ac:dyDescent="0.25">
      <c r="A198" s="835">
        <v>4</v>
      </c>
      <c r="B198" s="835">
        <v>7</v>
      </c>
      <c r="C198" s="835">
        <v>1</v>
      </c>
      <c r="D198" s="690" t="s">
        <v>138</v>
      </c>
      <c r="E198" s="690" t="s">
        <v>227</v>
      </c>
      <c r="F198" s="690"/>
      <c r="G198" s="690"/>
      <c r="H198" s="690" t="s">
        <v>2654</v>
      </c>
      <c r="I198" s="693"/>
      <c r="J198" s="835"/>
      <c r="K198" s="690"/>
      <c r="L198" s="835" t="s">
        <v>2655</v>
      </c>
      <c r="M198" s="690"/>
      <c r="N198" s="690"/>
    </row>
    <row r="199" spans="1:14" ht="30" hidden="1" x14ac:dyDescent="0.25">
      <c r="A199" s="835">
        <v>4</v>
      </c>
      <c r="B199" s="835">
        <v>7</v>
      </c>
      <c r="C199" s="835">
        <v>2</v>
      </c>
      <c r="D199" s="690" t="s">
        <v>139</v>
      </c>
      <c r="E199" s="690" t="s">
        <v>227</v>
      </c>
      <c r="F199" s="690"/>
      <c r="G199" s="690"/>
      <c r="H199" s="690" t="s">
        <v>2654</v>
      </c>
      <c r="I199" s="693"/>
      <c r="J199" s="835"/>
      <c r="K199" s="690"/>
      <c r="L199" s="835" t="s">
        <v>2655</v>
      </c>
      <c r="M199" s="690"/>
      <c r="N199" s="690"/>
    </row>
    <row r="200" spans="1:14" hidden="1" x14ac:dyDescent="0.25">
      <c r="A200" s="835">
        <v>4</v>
      </c>
      <c r="B200" s="835">
        <v>7</v>
      </c>
      <c r="C200" s="835">
        <v>3</v>
      </c>
      <c r="D200" s="690" t="s">
        <v>140</v>
      </c>
      <c r="E200" s="690" t="s">
        <v>227</v>
      </c>
      <c r="F200" s="690"/>
      <c r="G200" s="690"/>
      <c r="H200" s="690" t="s">
        <v>2654</v>
      </c>
      <c r="I200" s="693"/>
      <c r="J200" s="835"/>
      <c r="K200" s="690"/>
      <c r="L200" s="835" t="s">
        <v>2655</v>
      </c>
      <c r="M200" s="690"/>
      <c r="N200" s="690"/>
    </row>
    <row r="201" spans="1:14" ht="30" hidden="1" x14ac:dyDescent="0.25">
      <c r="A201" s="835">
        <v>4</v>
      </c>
      <c r="B201" s="835">
        <v>7</v>
      </c>
      <c r="C201" s="835">
        <v>4</v>
      </c>
      <c r="D201" s="690" t="s">
        <v>141</v>
      </c>
      <c r="E201" s="690" t="s">
        <v>227</v>
      </c>
      <c r="F201" s="690"/>
      <c r="G201" s="690"/>
      <c r="H201" s="690" t="s">
        <v>2654</v>
      </c>
      <c r="I201" s="693"/>
      <c r="J201" s="835"/>
      <c r="K201" s="690"/>
      <c r="L201" s="835" t="s">
        <v>2655</v>
      </c>
      <c r="M201" s="690"/>
      <c r="N201" s="690"/>
    </row>
    <row r="202" spans="1:14" ht="30" hidden="1" x14ac:dyDescent="0.25">
      <c r="A202" s="835"/>
      <c r="B202" s="835"/>
      <c r="C202" s="835"/>
      <c r="D202" s="690" t="s">
        <v>142</v>
      </c>
      <c r="E202" s="690" t="s">
        <v>227</v>
      </c>
      <c r="F202" s="690"/>
      <c r="G202" s="690"/>
      <c r="H202" s="690" t="s">
        <v>2654</v>
      </c>
      <c r="I202" s="693"/>
      <c r="J202" s="835"/>
      <c r="K202" s="690"/>
      <c r="L202" s="835" t="s">
        <v>2655</v>
      </c>
      <c r="M202" s="690"/>
      <c r="N202" s="690"/>
    </row>
    <row r="203" spans="1:14" ht="30" hidden="1" x14ac:dyDescent="0.25">
      <c r="A203" s="835">
        <v>4</v>
      </c>
      <c r="B203" s="835">
        <v>7</v>
      </c>
      <c r="C203" s="835" t="s">
        <v>10</v>
      </c>
      <c r="D203" s="690" t="s">
        <v>143</v>
      </c>
      <c r="E203" s="690" t="s">
        <v>227</v>
      </c>
      <c r="F203" s="690"/>
      <c r="G203" s="690"/>
      <c r="H203" s="690" t="s">
        <v>2654</v>
      </c>
      <c r="I203" s="693"/>
      <c r="J203" s="835"/>
      <c r="K203" s="690"/>
      <c r="L203" s="835" t="s">
        <v>2655</v>
      </c>
      <c r="M203" s="690"/>
      <c r="N203" s="690"/>
    </row>
    <row r="204" spans="1:14" s="686" customFormat="1" ht="25.5" x14ac:dyDescent="0.25">
      <c r="A204" s="790">
        <v>5</v>
      </c>
      <c r="B204" s="790"/>
      <c r="C204" s="790"/>
      <c r="D204" s="685" t="s">
        <v>152</v>
      </c>
      <c r="E204" s="685" t="s">
        <v>227</v>
      </c>
      <c r="F204" s="685"/>
      <c r="G204" s="685"/>
      <c r="H204" s="685" t="s">
        <v>2654</v>
      </c>
      <c r="I204" s="838">
        <v>5041140</v>
      </c>
      <c r="J204" s="790"/>
      <c r="K204" s="685" t="s">
        <v>2657</v>
      </c>
      <c r="L204" s="790" t="s">
        <v>2655</v>
      </c>
      <c r="M204" s="685"/>
      <c r="N204" s="685"/>
    </row>
    <row r="205" spans="1:14" ht="60" hidden="1" x14ac:dyDescent="0.25">
      <c r="A205" s="834"/>
      <c r="B205" s="835"/>
      <c r="C205" s="835"/>
      <c r="D205" s="690" t="s">
        <v>151</v>
      </c>
      <c r="E205" s="690" t="s">
        <v>227</v>
      </c>
      <c r="F205" s="690"/>
      <c r="G205" s="690"/>
      <c r="H205" s="690" t="s">
        <v>2654</v>
      </c>
      <c r="I205" s="693"/>
      <c r="J205" s="835"/>
      <c r="K205" s="690" t="s">
        <v>2657</v>
      </c>
      <c r="L205" s="835" t="s">
        <v>2655</v>
      </c>
      <c r="M205" s="690"/>
      <c r="N205" s="690"/>
    </row>
    <row r="206" spans="1:14" ht="30" x14ac:dyDescent="0.25">
      <c r="A206" s="835">
        <v>5</v>
      </c>
      <c r="B206" s="835">
        <v>1</v>
      </c>
      <c r="C206" s="835"/>
      <c r="D206" s="690" t="s">
        <v>144</v>
      </c>
      <c r="E206" s="690" t="s">
        <v>227</v>
      </c>
      <c r="F206" s="690"/>
      <c r="G206" s="690"/>
      <c r="H206" s="690" t="s">
        <v>2654</v>
      </c>
      <c r="I206" s="693">
        <v>2000000</v>
      </c>
      <c r="J206" s="835"/>
      <c r="K206" s="690" t="s">
        <v>2657</v>
      </c>
      <c r="L206" s="835" t="s">
        <v>2655</v>
      </c>
      <c r="M206" s="690"/>
      <c r="N206" s="690"/>
    </row>
    <row r="207" spans="1:14" ht="30" x14ac:dyDescent="0.25">
      <c r="A207" s="835">
        <v>5</v>
      </c>
      <c r="B207" s="835">
        <v>1</v>
      </c>
      <c r="C207" s="835">
        <v>0</v>
      </c>
      <c r="D207" s="690" t="s">
        <v>145</v>
      </c>
      <c r="E207" s="690" t="s">
        <v>227</v>
      </c>
      <c r="F207" s="690"/>
      <c r="G207" s="690"/>
      <c r="H207" s="690" t="s">
        <v>2654</v>
      </c>
      <c r="I207" s="693">
        <f>I206</f>
        <v>2000000</v>
      </c>
      <c r="J207" s="835"/>
      <c r="K207" s="690" t="s">
        <v>2657</v>
      </c>
      <c r="L207" s="835" t="s">
        <v>2655</v>
      </c>
      <c r="M207" s="690"/>
      <c r="N207" s="690"/>
    </row>
    <row r="208" spans="1:14" ht="30" x14ac:dyDescent="0.25">
      <c r="A208" s="835">
        <v>5</v>
      </c>
      <c r="B208" s="835">
        <v>2</v>
      </c>
      <c r="C208" s="835"/>
      <c r="D208" s="690" t="s">
        <v>146</v>
      </c>
      <c r="E208" s="690" t="s">
        <v>227</v>
      </c>
      <c r="F208" s="690"/>
      <c r="G208" s="690"/>
      <c r="H208" s="690" t="s">
        <v>2654</v>
      </c>
      <c r="I208" s="693">
        <v>2000000</v>
      </c>
      <c r="J208" s="835"/>
      <c r="K208" s="690" t="s">
        <v>2657</v>
      </c>
      <c r="L208" s="835" t="s">
        <v>2655</v>
      </c>
      <c r="M208" s="690"/>
      <c r="N208" s="690"/>
    </row>
    <row r="209" spans="1:14" ht="30" x14ac:dyDescent="0.25">
      <c r="A209" s="835">
        <v>5</v>
      </c>
      <c r="B209" s="835">
        <v>2</v>
      </c>
      <c r="C209" s="835">
        <v>0</v>
      </c>
      <c r="D209" s="690" t="s">
        <v>147</v>
      </c>
      <c r="E209" s="690" t="s">
        <v>227</v>
      </c>
      <c r="F209" s="690"/>
      <c r="G209" s="690"/>
      <c r="H209" s="690" t="s">
        <v>2654</v>
      </c>
      <c r="I209" s="693">
        <f>I208</f>
        <v>2000000</v>
      </c>
      <c r="J209" s="835"/>
      <c r="K209" s="690" t="s">
        <v>2657</v>
      </c>
      <c r="L209" s="835" t="s">
        <v>2655</v>
      </c>
      <c r="M209" s="690"/>
      <c r="N209" s="690"/>
    </row>
    <row r="210" spans="1:14" ht="30" x14ac:dyDescent="0.25">
      <c r="A210" s="835">
        <v>5</v>
      </c>
      <c r="B210" s="835">
        <v>3</v>
      </c>
      <c r="C210" s="835"/>
      <c r="D210" s="690" t="s">
        <v>148</v>
      </c>
      <c r="E210" s="690" t="s">
        <v>227</v>
      </c>
      <c r="F210" s="690"/>
      <c r="G210" s="690"/>
      <c r="H210" s="690" t="s">
        <v>2654</v>
      </c>
      <c r="I210" s="693">
        <v>1041140</v>
      </c>
      <c r="J210" s="835"/>
      <c r="K210" s="690" t="s">
        <v>2657</v>
      </c>
      <c r="L210" s="835" t="s">
        <v>2655</v>
      </c>
      <c r="M210" s="690"/>
      <c r="N210" s="690"/>
    </row>
    <row r="211" spans="1:14" ht="30" x14ac:dyDescent="0.25">
      <c r="A211" s="835">
        <v>5</v>
      </c>
      <c r="B211" s="835">
        <v>3</v>
      </c>
      <c r="C211" s="835">
        <v>0</v>
      </c>
      <c r="D211" s="690" t="s">
        <v>149</v>
      </c>
      <c r="E211" s="690" t="s">
        <v>227</v>
      </c>
      <c r="F211" s="690"/>
      <c r="G211" s="690"/>
      <c r="H211" s="690" t="s">
        <v>2654</v>
      </c>
      <c r="I211" s="693">
        <f>I210</f>
        <v>1041140</v>
      </c>
      <c r="J211" s="835"/>
      <c r="K211" s="690" t="s">
        <v>2657</v>
      </c>
      <c r="L211" s="835" t="s">
        <v>2655</v>
      </c>
      <c r="M211" s="690"/>
      <c r="N211" s="690"/>
    </row>
    <row r="212" spans="1:14" ht="15" customHeight="1" x14ac:dyDescent="0.25">
      <c r="A212" s="933" t="s">
        <v>2517</v>
      </c>
      <c r="B212" s="933"/>
      <c r="C212" s="933"/>
      <c r="D212" s="933"/>
      <c r="E212" s="835"/>
      <c r="F212" s="835"/>
      <c r="G212" s="835"/>
      <c r="H212" s="835"/>
      <c r="I212" s="694">
        <f>I160+I131+I45+I5+I204</f>
        <v>2897476400</v>
      </c>
      <c r="J212" s="835"/>
      <c r="K212" s="835"/>
      <c r="L212" s="835"/>
      <c r="M212" s="835"/>
      <c r="N212" s="835"/>
    </row>
    <row r="215" spans="1:14" x14ac:dyDescent="0.25">
      <c r="K215" s="935" t="s">
        <v>2661</v>
      </c>
      <c r="L215" s="935"/>
    </row>
    <row r="219" spans="1:14" x14ac:dyDescent="0.25">
      <c r="K219" s="935" t="s">
        <v>2279</v>
      </c>
      <c r="L219" s="935"/>
    </row>
  </sheetData>
  <mergeCells count="14">
    <mergeCell ref="A189:C189"/>
    <mergeCell ref="A212:D212"/>
    <mergeCell ref="A1:N1"/>
    <mergeCell ref="K215:L215"/>
    <mergeCell ref="K219:L219"/>
    <mergeCell ref="K3:K4"/>
    <mergeCell ref="L3:N3"/>
    <mergeCell ref="I3:J3"/>
    <mergeCell ref="A3:C4"/>
    <mergeCell ref="D3:D4"/>
    <mergeCell ref="E3:E4"/>
    <mergeCell ref="F3:F4"/>
    <mergeCell ref="G3:G4"/>
    <mergeCell ref="H3:H4"/>
  </mergeCells>
  <pageMargins left="0.7" right="0.7" top="0.75" bottom="2.2999999999999998" header="0.3" footer="0.3"/>
  <pageSetup paperSize="5" scale="75" orientation="landscape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702"/>
  <sheetViews>
    <sheetView topLeftCell="A1507" workbookViewId="0">
      <selection activeCell="T1417" sqref="T1417"/>
    </sheetView>
  </sheetViews>
  <sheetFormatPr defaultRowHeight="12.75" x14ac:dyDescent="0.2"/>
  <cols>
    <col min="1" max="1" width="3" style="19" customWidth="1"/>
    <col min="2" max="2" width="2.42578125" style="19" customWidth="1"/>
    <col min="3" max="3" width="2.140625" style="19" customWidth="1"/>
    <col min="4" max="4" width="4.7109375" style="19" hidden="1" customWidth="1"/>
    <col min="5" max="5" width="4" style="19" customWidth="1"/>
    <col min="6" max="6" width="2.7109375" style="19" customWidth="1"/>
    <col min="7" max="7" width="4" style="19" hidden="1" customWidth="1"/>
    <col min="8" max="8" width="1.85546875" style="19" customWidth="1"/>
    <col min="9" max="9" width="2" style="19" customWidth="1"/>
    <col min="10" max="10" width="4.85546875" style="19" customWidth="1"/>
    <col min="11" max="11" width="6" style="19" customWidth="1"/>
    <col min="12" max="12" width="11.85546875" style="19" customWidth="1"/>
    <col min="13" max="13" width="6" style="19" customWidth="1"/>
    <col min="14" max="14" width="6.140625" style="70" customWidth="1"/>
    <col min="15" max="15" width="7.7109375" style="70" customWidth="1"/>
    <col min="16" max="16" width="14.42578125" style="237" customWidth="1"/>
    <col min="17" max="17" width="14.140625" style="71" customWidth="1"/>
    <col min="18" max="18" width="9.140625" style="19"/>
    <col min="19" max="19" width="12.42578125" style="19" customWidth="1"/>
    <col min="20" max="20" width="21.140625" style="19" customWidth="1"/>
    <col min="21" max="21" width="11.42578125" style="19" customWidth="1"/>
    <col min="22" max="22" width="20.140625" style="19" customWidth="1"/>
    <col min="23" max="23" width="18.140625" style="19" customWidth="1"/>
    <col min="24" max="257" width="9.140625" style="19"/>
    <col min="258" max="258" width="3" style="19" customWidth="1"/>
    <col min="259" max="259" width="2.42578125" style="19" customWidth="1"/>
    <col min="260" max="260" width="2.140625" style="19" customWidth="1"/>
    <col min="261" max="261" width="0" style="19" hidden="1" customWidth="1"/>
    <col min="262" max="262" width="2.85546875" style="19" customWidth="1"/>
    <col min="263" max="263" width="2.7109375" style="19" customWidth="1"/>
    <col min="264" max="264" width="2.85546875" style="19" customWidth="1"/>
    <col min="265" max="265" width="1.85546875" style="19" customWidth="1"/>
    <col min="266" max="266" width="15.7109375" style="19" customWidth="1"/>
    <col min="267" max="267" width="4.7109375" style="19" customWidth="1"/>
    <col min="268" max="268" width="19.42578125" style="19" customWidth="1"/>
    <col min="269" max="269" width="13.85546875" style="19" customWidth="1"/>
    <col min="270" max="271" width="6.85546875" style="19" customWidth="1"/>
    <col min="272" max="272" width="12.5703125" style="19" customWidth="1"/>
    <col min="273" max="273" width="18.7109375" style="19" customWidth="1"/>
    <col min="274" max="513" width="9.140625" style="19"/>
    <col min="514" max="514" width="3" style="19" customWidth="1"/>
    <col min="515" max="515" width="2.42578125" style="19" customWidth="1"/>
    <col min="516" max="516" width="2.140625" style="19" customWidth="1"/>
    <col min="517" max="517" width="0" style="19" hidden="1" customWidth="1"/>
    <col min="518" max="518" width="2.85546875" style="19" customWidth="1"/>
    <col min="519" max="519" width="2.7109375" style="19" customWidth="1"/>
    <col min="520" max="520" width="2.85546875" style="19" customWidth="1"/>
    <col min="521" max="521" width="1.85546875" style="19" customWidth="1"/>
    <col min="522" max="522" width="15.7109375" style="19" customWidth="1"/>
    <col min="523" max="523" width="4.7109375" style="19" customWidth="1"/>
    <col min="524" max="524" width="19.42578125" style="19" customWidth="1"/>
    <col min="525" max="525" width="13.85546875" style="19" customWidth="1"/>
    <col min="526" max="527" width="6.85546875" style="19" customWidth="1"/>
    <col min="528" max="528" width="12.5703125" style="19" customWidth="1"/>
    <col min="529" max="529" width="18.7109375" style="19" customWidth="1"/>
    <col min="530" max="769" width="9.140625" style="19"/>
    <col min="770" max="770" width="3" style="19" customWidth="1"/>
    <col min="771" max="771" width="2.42578125" style="19" customWidth="1"/>
    <col min="772" max="772" width="2.140625" style="19" customWidth="1"/>
    <col min="773" max="773" width="0" style="19" hidden="1" customWidth="1"/>
    <col min="774" max="774" width="2.85546875" style="19" customWidth="1"/>
    <col min="775" max="775" width="2.7109375" style="19" customWidth="1"/>
    <col min="776" max="776" width="2.85546875" style="19" customWidth="1"/>
    <col min="777" max="777" width="1.85546875" style="19" customWidth="1"/>
    <col min="778" max="778" width="15.7109375" style="19" customWidth="1"/>
    <col min="779" max="779" width="4.7109375" style="19" customWidth="1"/>
    <col min="780" max="780" width="19.42578125" style="19" customWidth="1"/>
    <col min="781" max="781" width="13.85546875" style="19" customWidth="1"/>
    <col min="782" max="783" width="6.85546875" style="19" customWidth="1"/>
    <col min="784" max="784" width="12.5703125" style="19" customWidth="1"/>
    <col min="785" max="785" width="18.7109375" style="19" customWidth="1"/>
    <col min="786" max="1025" width="9.140625" style="19"/>
    <col min="1026" max="1026" width="3" style="19" customWidth="1"/>
    <col min="1027" max="1027" width="2.42578125" style="19" customWidth="1"/>
    <col min="1028" max="1028" width="2.140625" style="19" customWidth="1"/>
    <col min="1029" max="1029" width="0" style="19" hidden="1" customWidth="1"/>
    <col min="1030" max="1030" width="2.85546875" style="19" customWidth="1"/>
    <col min="1031" max="1031" width="2.7109375" style="19" customWidth="1"/>
    <col min="1032" max="1032" width="2.85546875" style="19" customWidth="1"/>
    <col min="1033" max="1033" width="1.85546875" style="19" customWidth="1"/>
    <col min="1034" max="1034" width="15.7109375" style="19" customWidth="1"/>
    <col min="1035" max="1035" width="4.7109375" style="19" customWidth="1"/>
    <col min="1036" max="1036" width="19.42578125" style="19" customWidth="1"/>
    <col min="1037" max="1037" width="13.85546875" style="19" customWidth="1"/>
    <col min="1038" max="1039" width="6.85546875" style="19" customWidth="1"/>
    <col min="1040" max="1040" width="12.5703125" style="19" customWidth="1"/>
    <col min="1041" max="1041" width="18.7109375" style="19" customWidth="1"/>
    <col min="1042" max="1281" width="9.140625" style="19"/>
    <col min="1282" max="1282" width="3" style="19" customWidth="1"/>
    <col min="1283" max="1283" width="2.42578125" style="19" customWidth="1"/>
    <col min="1284" max="1284" width="2.140625" style="19" customWidth="1"/>
    <col min="1285" max="1285" width="0" style="19" hidden="1" customWidth="1"/>
    <col min="1286" max="1286" width="2.85546875" style="19" customWidth="1"/>
    <col min="1287" max="1287" width="2.7109375" style="19" customWidth="1"/>
    <col min="1288" max="1288" width="2.85546875" style="19" customWidth="1"/>
    <col min="1289" max="1289" width="1.85546875" style="19" customWidth="1"/>
    <col min="1290" max="1290" width="15.7109375" style="19" customWidth="1"/>
    <col min="1291" max="1291" width="4.7109375" style="19" customWidth="1"/>
    <col min="1292" max="1292" width="19.42578125" style="19" customWidth="1"/>
    <col min="1293" max="1293" width="13.85546875" style="19" customWidth="1"/>
    <col min="1294" max="1295" width="6.85546875" style="19" customWidth="1"/>
    <col min="1296" max="1296" width="12.5703125" style="19" customWidth="1"/>
    <col min="1297" max="1297" width="18.7109375" style="19" customWidth="1"/>
    <col min="1298" max="1537" width="9.140625" style="19"/>
    <col min="1538" max="1538" width="3" style="19" customWidth="1"/>
    <col min="1539" max="1539" width="2.42578125" style="19" customWidth="1"/>
    <col min="1540" max="1540" width="2.140625" style="19" customWidth="1"/>
    <col min="1541" max="1541" width="0" style="19" hidden="1" customWidth="1"/>
    <col min="1542" max="1542" width="2.85546875" style="19" customWidth="1"/>
    <col min="1543" max="1543" width="2.7109375" style="19" customWidth="1"/>
    <col min="1544" max="1544" width="2.85546875" style="19" customWidth="1"/>
    <col min="1545" max="1545" width="1.85546875" style="19" customWidth="1"/>
    <col min="1546" max="1546" width="15.7109375" style="19" customWidth="1"/>
    <col min="1547" max="1547" width="4.7109375" style="19" customWidth="1"/>
    <col min="1548" max="1548" width="19.42578125" style="19" customWidth="1"/>
    <col min="1549" max="1549" width="13.85546875" style="19" customWidth="1"/>
    <col min="1550" max="1551" width="6.85546875" style="19" customWidth="1"/>
    <col min="1552" max="1552" width="12.5703125" style="19" customWidth="1"/>
    <col min="1553" max="1553" width="18.7109375" style="19" customWidth="1"/>
    <col min="1554" max="1793" width="9.140625" style="19"/>
    <col min="1794" max="1794" width="3" style="19" customWidth="1"/>
    <col min="1795" max="1795" width="2.42578125" style="19" customWidth="1"/>
    <col min="1796" max="1796" width="2.140625" style="19" customWidth="1"/>
    <col min="1797" max="1797" width="0" style="19" hidden="1" customWidth="1"/>
    <col min="1798" max="1798" width="2.85546875" style="19" customWidth="1"/>
    <col min="1799" max="1799" width="2.7109375" style="19" customWidth="1"/>
    <col min="1800" max="1800" width="2.85546875" style="19" customWidth="1"/>
    <col min="1801" max="1801" width="1.85546875" style="19" customWidth="1"/>
    <col min="1802" max="1802" width="15.7109375" style="19" customWidth="1"/>
    <col min="1803" max="1803" width="4.7109375" style="19" customWidth="1"/>
    <col min="1804" max="1804" width="19.42578125" style="19" customWidth="1"/>
    <col min="1805" max="1805" width="13.85546875" style="19" customWidth="1"/>
    <col min="1806" max="1807" width="6.85546875" style="19" customWidth="1"/>
    <col min="1808" max="1808" width="12.5703125" style="19" customWidth="1"/>
    <col min="1809" max="1809" width="18.7109375" style="19" customWidth="1"/>
    <col min="1810" max="2049" width="9.140625" style="19"/>
    <col min="2050" max="2050" width="3" style="19" customWidth="1"/>
    <col min="2051" max="2051" width="2.42578125" style="19" customWidth="1"/>
    <col min="2052" max="2052" width="2.140625" style="19" customWidth="1"/>
    <col min="2053" max="2053" width="0" style="19" hidden="1" customWidth="1"/>
    <col min="2054" max="2054" width="2.85546875" style="19" customWidth="1"/>
    <col min="2055" max="2055" width="2.7109375" style="19" customWidth="1"/>
    <col min="2056" max="2056" width="2.85546875" style="19" customWidth="1"/>
    <col min="2057" max="2057" width="1.85546875" style="19" customWidth="1"/>
    <col min="2058" max="2058" width="15.7109375" style="19" customWidth="1"/>
    <col min="2059" max="2059" width="4.7109375" style="19" customWidth="1"/>
    <col min="2060" max="2060" width="19.42578125" style="19" customWidth="1"/>
    <col min="2061" max="2061" width="13.85546875" style="19" customWidth="1"/>
    <col min="2062" max="2063" width="6.85546875" style="19" customWidth="1"/>
    <col min="2064" max="2064" width="12.5703125" style="19" customWidth="1"/>
    <col min="2065" max="2065" width="18.7109375" style="19" customWidth="1"/>
    <col min="2066" max="2305" width="9.140625" style="19"/>
    <col min="2306" max="2306" width="3" style="19" customWidth="1"/>
    <col min="2307" max="2307" width="2.42578125" style="19" customWidth="1"/>
    <col min="2308" max="2308" width="2.140625" style="19" customWidth="1"/>
    <col min="2309" max="2309" width="0" style="19" hidden="1" customWidth="1"/>
    <col min="2310" max="2310" width="2.85546875" style="19" customWidth="1"/>
    <col min="2311" max="2311" width="2.7109375" style="19" customWidth="1"/>
    <col min="2312" max="2312" width="2.85546875" style="19" customWidth="1"/>
    <col min="2313" max="2313" width="1.85546875" style="19" customWidth="1"/>
    <col min="2314" max="2314" width="15.7109375" style="19" customWidth="1"/>
    <col min="2315" max="2315" width="4.7109375" style="19" customWidth="1"/>
    <col min="2316" max="2316" width="19.42578125" style="19" customWidth="1"/>
    <col min="2317" max="2317" width="13.85546875" style="19" customWidth="1"/>
    <col min="2318" max="2319" width="6.85546875" style="19" customWidth="1"/>
    <col min="2320" max="2320" width="12.5703125" style="19" customWidth="1"/>
    <col min="2321" max="2321" width="18.7109375" style="19" customWidth="1"/>
    <col min="2322" max="2561" width="9.140625" style="19"/>
    <col min="2562" max="2562" width="3" style="19" customWidth="1"/>
    <col min="2563" max="2563" width="2.42578125" style="19" customWidth="1"/>
    <col min="2564" max="2564" width="2.140625" style="19" customWidth="1"/>
    <col min="2565" max="2565" width="0" style="19" hidden="1" customWidth="1"/>
    <col min="2566" max="2566" width="2.85546875" style="19" customWidth="1"/>
    <col min="2567" max="2567" width="2.7109375" style="19" customWidth="1"/>
    <col min="2568" max="2568" width="2.85546875" style="19" customWidth="1"/>
    <col min="2569" max="2569" width="1.85546875" style="19" customWidth="1"/>
    <col min="2570" max="2570" width="15.7109375" style="19" customWidth="1"/>
    <col min="2571" max="2571" width="4.7109375" style="19" customWidth="1"/>
    <col min="2572" max="2572" width="19.42578125" style="19" customWidth="1"/>
    <col min="2573" max="2573" width="13.85546875" style="19" customWidth="1"/>
    <col min="2574" max="2575" width="6.85546875" style="19" customWidth="1"/>
    <col min="2576" max="2576" width="12.5703125" style="19" customWidth="1"/>
    <col min="2577" max="2577" width="18.7109375" style="19" customWidth="1"/>
    <col min="2578" max="2817" width="9.140625" style="19"/>
    <col min="2818" max="2818" width="3" style="19" customWidth="1"/>
    <col min="2819" max="2819" width="2.42578125" style="19" customWidth="1"/>
    <col min="2820" max="2820" width="2.140625" style="19" customWidth="1"/>
    <col min="2821" max="2821" width="0" style="19" hidden="1" customWidth="1"/>
    <col min="2822" max="2822" width="2.85546875" style="19" customWidth="1"/>
    <col min="2823" max="2823" width="2.7109375" style="19" customWidth="1"/>
    <col min="2824" max="2824" width="2.85546875" style="19" customWidth="1"/>
    <col min="2825" max="2825" width="1.85546875" style="19" customWidth="1"/>
    <col min="2826" max="2826" width="15.7109375" style="19" customWidth="1"/>
    <col min="2827" max="2827" width="4.7109375" style="19" customWidth="1"/>
    <col min="2828" max="2828" width="19.42578125" style="19" customWidth="1"/>
    <col min="2829" max="2829" width="13.85546875" style="19" customWidth="1"/>
    <col min="2830" max="2831" width="6.85546875" style="19" customWidth="1"/>
    <col min="2832" max="2832" width="12.5703125" style="19" customWidth="1"/>
    <col min="2833" max="2833" width="18.7109375" style="19" customWidth="1"/>
    <col min="2834" max="3073" width="9.140625" style="19"/>
    <col min="3074" max="3074" width="3" style="19" customWidth="1"/>
    <col min="3075" max="3075" width="2.42578125" style="19" customWidth="1"/>
    <col min="3076" max="3076" width="2.140625" style="19" customWidth="1"/>
    <col min="3077" max="3077" width="0" style="19" hidden="1" customWidth="1"/>
    <col min="3078" max="3078" width="2.85546875" style="19" customWidth="1"/>
    <col min="3079" max="3079" width="2.7109375" style="19" customWidth="1"/>
    <col min="3080" max="3080" width="2.85546875" style="19" customWidth="1"/>
    <col min="3081" max="3081" width="1.85546875" style="19" customWidth="1"/>
    <col min="3082" max="3082" width="15.7109375" style="19" customWidth="1"/>
    <col min="3083" max="3083" width="4.7109375" style="19" customWidth="1"/>
    <col min="3084" max="3084" width="19.42578125" style="19" customWidth="1"/>
    <col min="3085" max="3085" width="13.85546875" style="19" customWidth="1"/>
    <col min="3086" max="3087" width="6.85546875" style="19" customWidth="1"/>
    <col min="3088" max="3088" width="12.5703125" style="19" customWidth="1"/>
    <col min="3089" max="3089" width="18.7109375" style="19" customWidth="1"/>
    <col min="3090" max="3329" width="9.140625" style="19"/>
    <col min="3330" max="3330" width="3" style="19" customWidth="1"/>
    <col min="3331" max="3331" width="2.42578125" style="19" customWidth="1"/>
    <col min="3332" max="3332" width="2.140625" style="19" customWidth="1"/>
    <col min="3333" max="3333" width="0" style="19" hidden="1" customWidth="1"/>
    <col min="3334" max="3334" width="2.85546875" style="19" customWidth="1"/>
    <col min="3335" max="3335" width="2.7109375" style="19" customWidth="1"/>
    <col min="3336" max="3336" width="2.85546875" style="19" customWidth="1"/>
    <col min="3337" max="3337" width="1.85546875" style="19" customWidth="1"/>
    <col min="3338" max="3338" width="15.7109375" style="19" customWidth="1"/>
    <col min="3339" max="3339" width="4.7109375" style="19" customWidth="1"/>
    <col min="3340" max="3340" width="19.42578125" style="19" customWidth="1"/>
    <col min="3341" max="3341" width="13.85546875" style="19" customWidth="1"/>
    <col min="3342" max="3343" width="6.85546875" style="19" customWidth="1"/>
    <col min="3344" max="3344" width="12.5703125" style="19" customWidth="1"/>
    <col min="3345" max="3345" width="18.7109375" style="19" customWidth="1"/>
    <col min="3346" max="3585" width="9.140625" style="19"/>
    <col min="3586" max="3586" width="3" style="19" customWidth="1"/>
    <col min="3587" max="3587" width="2.42578125" style="19" customWidth="1"/>
    <col min="3588" max="3588" width="2.140625" style="19" customWidth="1"/>
    <col min="3589" max="3589" width="0" style="19" hidden="1" customWidth="1"/>
    <col min="3590" max="3590" width="2.85546875" style="19" customWidth="1"/>
    <col min="3591" max="3591" width="2.7109375" style="19" customWidth="1"/>
    <col min="3592" max="3592" width="2.85546875" style="19" customWidth="1"/>
    <col min="3593" max="3593" width="1.85546875" style="19" customWidth="1"/>
    <col min="3594" max="3594" width="15.7109375" style="19" customWidth="1"/>
    <col min="3595" max="3595" width="4.7109375" style="19" customWidth="1"/>
    <col min="3596" max="3596" width="19.42578125" style="19" customWidth="1"/>
    <col min="3597" max="3597" width="13.85546875" style="19" customWidth="1"/>
    <col min="3598" max="3599" width="6.85546875" style="19" customWidth="1"/>
    <col min="3600" max="3600" width="12.5703125" style="19" customWidth="1"/>
    <col min="3601" max="3601" width="18.7109375" style="19" customWidth="1"/>
    <col min="3602" max="3841" width="9.140625" style="19"/>
    <col min="3842" max="3842" width="3" style="19" customWidth="1"/>
    <col min="3843" max="3843" width="2.42578125" style="19" customWidth="1"/>
    <col min="3844" max="3844" width="2.140625" style="19" customWidth="1"/>
    <col min="3845" max="3845" width="0" style="19" hidden="1" customWidth="1"/>
    <col min="3846" max="3846" width="2.85546875" style="19" customWidth="1"/>
    <col min="3847" max="3847" width="2.7109375" style="19" customWidth="1"/>
    <col min="3848" max="3848" width="2.85546875" style="19" customWidth="1"/>
    <col min="3849" max="3849" width="1.85546875" style="19" customWidth="1"/>
    <col min="3850" max="3850" width="15.7109375" style="19" customWidth="1"/>
    <col min="3851" max="3851" width="4.7109375" style="19" customWidth="1"/>
    <col min="3852" max="3852" width="19.42578125" style="19" customWidth="1"/>
    <col min="3853" max="3853" width="13.85546875" style="19" customWidth="1"/>
    <col min="3854" max="3855" width="6.85546875" style="19" customWidth="1"/>
    <col min="3856" max="3856" width="12.5703125" style="19" customWidth="1"/>
    <col min="3857" max="3857" width="18.7109375" style="19" customWidth="1"/>
    <col min="3858" max="4097" width="9.140625" style="19"/>
    <col min="4098" max="4098" width="3" style="19" customWidth="1"/>
    <col min="4099" max="4099" width="2.42578125" style="19" customWidth="1"/>
    <col min="4100" max="4100" width="2.140625" style="19" customWidth="1"/>
    <col min="4101" max="4101" width="0" style="19" hidden="1" customWidth="1"/>
    <col min="4102" max="4102" width="2.85546875" style="19" customWidth="1"/>
    <col min="4103" max="4103" width="2.7109375" style="19" customWidth="1"/>
    <col min="4104" max="4104" width="2.85546875" style="19" customWidth="1"/>
    <col min="4105" max="4105" width="1.85546875" style="19" customWidth="1"/>
    <col min="4106" max="4106" width="15.7109375" style="19" customWidth="1"/>
    <col min="4107" max="4107" width="4.7109375" style="19" customWidth="1"/>
    <col min="4108" max="4108" width="19.42578125" style="19" customWidth="1"/>
    <col min="4109" max="4109" width="13.85546875" style="19" customWidth="1"/>
    <col min="4110" max="4111" width="6.85546875" style="19" customWidth="1"/>
    <col min="4112" max="4112" width="12.5703125" style="19" customWidth="1"/>
    <col min="4113" max="4113" width="18.7109375" style="19" customWidth="1"/>
    <col min="4114" max="4353" width="9.140625" style="19"/>
    <col min="4354" max="4354" width="3" style="19" customWidth="1"/>
    <col min="4355" max="4355" width="2.42578125" style="19" customWidth="1"/>
    <col min="4356" max="4356" width="2.140625" style="19" customWidth="1"/>
    <col min="4357" max="4357" width="0" style="19" hidden="1" customWidth="1"/>
    <col min="4358" max="4358" width="2.85546875" style="19" customWidth="1"/>
    <col min="4359" max="4359" width="2.7109375" style="19" customWidth="1"/>
    <col min="4360" max="4360" width="2.85546875" style="19" customWidth="1"/>
    <col min="4361" max="4361" width="1.85546875" style="19" customWidth="1"/>
    <col min="4362" max="4362" width="15.7109375" style="19" customWidth="1"/>
    <col min="4363" max="4363" width="4.7109375" style="19" customWidth="1"/>
    <col min="4364" max="4364" width="19.42578125" style="19" customWidth="1"/>
    <col min="4365" max="4365" width="13.85546875" style="19" customWidth="1"/>
    <col min="4366" max="4367" width="6.85546875" style="19" customWidth="1"/>
    <col min="4368" max="4368" width="12.5703125" style="19" customWidth="1"/>
    <col min="4369" max="4369" width="18.7109375" style="19" customWidth="1"/>
    <col min="4370" max="4609" width="9.140625" style="19"/>
    <col min="4610" max="4610" width="3" style="19" customWidth="1"/>
    <col min="4611" max="4611" width="2.42578125" style="19" customWidth="1"/>
    <col min="4612" max="4612" width="2.140625" style="19" customWidth="1"/>
    <col min="4613" max="4613" width="0" style="19" hidden="1" customWidth="1"/>
    <col min="4614" max="4614" width="2.85546875" style="19" customWidth="1"/>
    <col min="4615" max="4615" width="2.7109375" style="19" customWidth="1"/>
    <col min="4616" max="4616" width="2.85546875" style="19" customWidth="1"/>
    <col min="4617" max="4617" width="1.85546875" style="19" customWidth="1"/>
    <col min="4618" max="4618" width="15.7109375" style="19" customWidth="1"/>
    <col min="4619" max="4619" width="4.7109375" style="19" customWidth="1"/>
    <col min="4620" max="4620" width="19.42578125" style="19" customWidth="1"/>
    <col min="4621" max="4621" width="13.85546875" style="19" customWidth="1"/>
    <col min="4622" max="4623" width="6.85546875" style="19" customWidth="1"/>
    <col min="4624" max="4624" width="12.5703125" style="19" customWidth="1"/>
    <col min="4625" max="4625" width="18.7109375" style="19" customWidth="1"/>
    <col min="4626" max="4865" width="9.140625" style="19"/>
    <col min="4866" max="4866" width="3" style="19" customWidth="1"/>
    <col min="4867" max="4867" width="2.42578125" style="19" customWidth="1"/>
    <col min="4868" max="4868" width="2.140625" style="19" customWidth="1"/>
    <col min="4869" max="4869" width="0" style="19" hidden="1" customWidth="1"/>
    <col min="4870" max="4870" width="2.85546875" style="19" customWidth="1"/>
    <col min="4871" max="4871" width="2.7109375" style="19" customWidth="1"/>
    <col min="4872" max="4872" width="2.85546875" style="19" customWidth="1"/>
    <col min="4873" max="4873" width="1.85546875" style="19" customWidth="1"/>
    <col min="4874" max="4874" width="15.7109375" style="19" customWidth="1"/>
    <col min="4875" max="4875" width="4.7109375" style="19" customWidth="1"/>
    <col min="4876" max="4876" width="19.42578125" style="19" customWidth="1"/>
    <col min="4877" max="4877" width="13.85546875" style="19" customWidth="1"/>
    <col min="4878" max="4879" width="6.85546875" style="19" customWidth="1"/>
    <col min="4880" max="4880" width="12.5703125" style="19" customWidth="1"/>
    <col min="4881" max="4881" width="18.7109375" style="19" customWidth="1"/>
    <col min="4882" max="5121" width="9.140625" style="19"/>
    <col min="5122" max="5122" width="3" style="19" customWidth="1"/>
    <col min="5123" max="5123" width="2.42578125" style="19" customWidth="1"/>
    <col min="5124" max="5124" width="2.140625" style="19" customWidth="1"/>
    <col min="5125" max="5125" width="0" style="19" hidden="1" customWidth="1"/>
    <col min="5126" max="5126" width="2.85546875" style="19" customWidth="1"/>
    <col min="5127" max="5127" width="2.7109375" style="19" customWidth="1"/>
    <col min="5128" max="5128" width="2.85546875" style="19" customWidth="1"/>
    <col min="5129" max="5129" width="1.85546875" style="19" customWidth="1"/>
    <col min="5130" max="5130" width="15.7109375" style="19" customWidth="1"/>
    <col min="5131" max="5131" width="4.7109375" style="19" customWidth="1"/>
    <col min="5132" max="5132" width="19.42578125" style="19" customWidth="1"/>
    <col min="5133" max="5133" width="13.85546875" style="19" customWidth="1"/>
    <col min="5134" max="5135" width="6.85546875" style="19" customWidth="1"/>
    <col min="5136" max="5136" width="12.5703125" style="19" customWidth="1"/>
    <col min="5137" max="5137" width="18.7109375" style="19" customWidth="1"/>
    <col min="5138" max="5377" width="9.140625" style="19"/>
    <col min="5378" max="5378" width="3" style="19" customWidth="1"/>
    <col min="5379" max="5379" width="2.42578125" style="19" customWidth="1"/>
    <col min="5380" max="5380" width="2.140625" style="19" customWidth="1"/>
    <col min="5381" max="5381" width="0" style="19" hidden="1" customWidth="1"/>
    <col min="5382" max="5382" width="2.85546875" style="19" customWidth="1"/>
    <col min="5383" max="5383" width="2.7109375" style="19" customWidth="1"/>
    <col min="5384" max="5384" width="2.85546875" style="19" customWidth="1"/>
    <col min="5385" max="5385" width="1.85546875" style="19" customWidth="1"/>
    <col min="5386" max="5386" width="15.7109375" style="19" customWidth="1"/>
    <col min="5387" max="5387" width="4.7109375" style="19" customWidth="1"/>
    <col min="5388" max="5388" width="19.42578125" style="19" customWidth="1"/>
    <col min="5389" max="5389" width="13.85546875" style="19" customWidth="1"/>
    <col min="5390" max="5391" width="6.85546875" style="19" customWidth="1"/>
    <col min="5392" max="5392" width="12.5703125" style="19" customWidth="1"/>
    <col min="5393" max="5393" width="18.7109375" style="19" customWidth="1"/>
    <col min="5394" max="5633" width="9.140625" style="19"/>
    <col min="5634" max="5634" width="3" style="19" customWidth="1"/>
    <col min="5635" max="5635" width="2.42578125" style="19" customWidth="1"/>
    <col min="5636" max="5636" width="2.140625" style="19" customWidth="1"/>
    <col min="5637" max="5637" width="0" style="19" hidden="1" customWidth="1"/>
    <col min="5638" max="5638" width="2.85546875" style="19" customWidth="1"/>
    <col min="5639" max="5639" width="2.7109375" style="19" customWidth="1"/>
    <col min="5640" max="5640" width="2.85546875" style="19" customWidth="1"/>
    <col min="5641" max="5641" width="1.85546875" style="19" customWidth="1"/>
    <col min="5642" max="5642" width="15.7109375" style="19" customWidth="1"/>
    <col min="5643" max="5643" width="4.7109375" style="19" customWidth="1"/>
    <col min="5644" max="5644" width="19.42578125" style="19" customWidth="1"/>
    <col min="5645" max="5645" width="13.85546875" style="19" customWidth="1"/>
    <col min="5646" max="5647" width="6.85546875" style="19" customWidth="1"/>
    <col min="5648" max="5648" width="12.5703125" style="19" customWidth="1"/>
    <col min="5649" max="5649" width="18.7109375" style="19" customWidth="1"/>
    <col min="5650" max="5889" width="9.140625" style="19"/>
    <col min="5890" max="5890" width="3" style="19" customWidth="1"/>
    <col min="5891" max="5891" width="2.42578125" style="19" customWidth="1"/>
    <col min="5892" max="5892" width="2.140625" style="19" customWidth="1"/>
    <col min="5893" max="5893" width="0" style="19" hidden="1" customWidth="1"/>
    <col min="5894" max="5894" width="2.85546875" style="19" customWidth="1"/>
    <col min="5895" max="5895" width="2.7109375" style="19" customWidth="1"/>
    <col min="5896" max="5896" width="2.85546875" style="19" customWidth="1"/>
    <col min="5897" max="5897" width="1.85546875" style="19" customWidth="1"/>
    <col min="5898" max="5898" width="15.7109375" style="19" customWidth="1"/>
    <col min="5899" max="5899" width="4.7109375" style="19" customWidth="1"/>
    <col min="5900" max="5900" width="19.42578125" style="19" customWidth="1"/>
    <col min="5901" max="5901" width="13.85546875" style="19" customWidth="1"/>
    <col min="5902" max="5903" width="6.85546875" style="19" customWidth="1"/>
    <col min="5904" max="5904" width="12.5703125" style="19" customWidth="1"/>
    <col min="5905" max="5905" width="18.7109375" style="19" customWidth="1"/>
    <col min="5906" max="6145" width="9.140625" style="19"/>
    <col min="6146" max="6146" width="3" style="19" customWidth="1"/>
    <col min="6147" max="6147" width="2.42578125" style="19" customWidth="1"/>
    <col min="6148" max="6148" width="2.140625" style="19" customWidth="1"/>
    <col min="6149" max="6149" width="0" style="19" hidden="1" customWidth="1"/>
    <col min="6150" max="6150" width="2.85546875" style="19" customWidth="1"/>
    <col min="6151" max="6151" width="2.7109375" style="19" customWidth="1"/>
    <col min="6152" max="6152" width="2.85546875" style="19" customWidth="1"/>
    <col min="6153" max="6153" width="1.85546875" style="19" customWidth="1"/>
    <col min="6154" max="6154" width="15.7109375" style="19" customWidth="1"/>
    <col min="6155" max="6155" width="4.7109375" style="19" customWidth="1"/>
    <col min="6156" max="6156" width="19.42578125" style="19" customWidth="1"/>
    <col min="6157" max="6157" width="13.85546875" style="19" customWidth="1"/>
    <col min="6158" max="6159" width="6.85546875" style="19" customWidth="1"/>
    <col min="6160" max="6160" width="12.5703125" style="19" customWidth="1"/>
    <col min="6161" max="6161" width="18.7109375" style="19" customWidth="1"/>
    <col min="6162" max="6401" width="9.140625" style="19"/>
    <col min="6402" max="6402" width="3" style="19" customWidth="1"/>
    <col min="6403" max="6403" width="2.42578125" style="19" customWidth="1"/>
    <col min="6404" max="6404" width="2.140625" style="19" customWidth="1"/>
    <col min="6405" max="6405" width="0" style="19" hidden="1" customWidth="1"/>
    <col min="6406" max="6406" width="2.85546875" style="19" customWidth="1"/>
    <col min="6407" max="6407" width="2.7109375" style="19" customWidth="1"/>
    <col min="6408" max="6408" width="2.85546875" style="19" customWidth="1"/>
    <col min="6409" max="6409" width="1.85546875" style="19" customWidth="1"/>
    <col min="6410" max="6410" width="15.7109375" style="19" customWidth="1"/>
    <col min="6411" max="6411" width="4.7109375" style="19" customWidth="1"/>
    <col min="6412" max="6412" width="19.42578125" style="19" customWidth="1"/>
    <col min="6413" max="6413" width="13.85546875" style="19" customWidth="1"/>
    <col min="6414" max="6415" width="6.85546875" style="19" customWidth="1"/>
    <col min="6416" max="6416" width="12.5703125" style="19" customWidth="1"/>
    <col min="6417" max="6417" width="18.7109375" style="19" customWidth="1"/>
    <col min="6418" max="6657" width="9.140625" style="19"/>
    <col min="6658" max="6658" width="3" style="19" customWidth="1"/>
    <col min="6659" max="6659" width="2.42578125" style="19" customWidth="1"/>
    <col min="6660" max="6660" width="2.140625" style="19" customWidth="1"/>
    <col min="6661" max="6661" width="0" style="19" hidden="1" customWidth="1"/>
    <col min="6662" max="6662" width="2.85546875" style="19" customWidth="1"/>
    <col min="6663" max="6663" width="2.7109375" style="19" customWidth="1"/>
    <col min="6664" max="6664" width="2.85546875" style="19" customWidth="1"/>
    <col min="6665" max="6665" width="1.85546875" style="19" customWidth="1"/>
    <col min="6666" max="6666" width="15.7109375" style="19" customWidth="1"/>
    <col min="6667" max="6667" width="4.7109375" style="19" customWidth="1"/>
    <col min="6668" max="6668" width="19.42578125" style="19" customWidth="1"/>
    <col min="6669" max="6669" width="13.85546875" style="19" customWidth="1"/>
    <col min="6670" max="6671" width="6.85546875" style="19" customWidth="1"/>
    <col min="6672" max="6672" width="12.5703125" style="19" customWidth="1"/>
    <col min="6673" max="6673" width="18.7109375" style="19" customWidth="1"/>
    <col min="6674" max="6913" width="9.140625" style="19"/>
    <col min="6914" max="6914" width="3" style="19" customWidth="1"/>
    <col min="6915" max="6915" width="2.42578125" style="19" customWidth="1"/>
    <col min="6916" max="6916" width="2.140625" style="19" customWidth="1"/>
    <col min="6917" max="6917" width="0" style="19" hidden="1" customWidth="1"/>
    <col min="6918" max="6918" width="2.85546875" style="19" customWidth="1"/>
    <col min="6919" max="6919" width="2.7109375" style="19" customWidth="1"/>
    <col min="6920" max="6920" width="2.85546875" style="19" customWidth="1"/>
    <col min="6921" max="6921" width="1.85546875" style="19" customWidth="1"/>
    <col min="6922" max="6922" width="15.7109375" style="19" customWidth="1"/>
    <col min="6923" max="6923" width="4.7109375" style="19" customWidth="1"/>
    <col min="6924" max="6924" width="19.42578125" style="19" customWidth="1"/>
    <col min="6925" max="6925" width="13.85546875" style="19" customWidth="1"/>
    <col min="6926" max="6927" width="6.85546875" style="19" customWidth="1"/>
    <col min="6928" max="6928" width="12.5703125" style="19" customWidth="1"/>
    <col min="6929" max="6929" width="18.7109375" style="19" customWidth="1"/>
    <col min="6930" max="7169" width="9.140625" style="19"/>
    <col min="7170" max="7170" width="3" style="19" customWidth="1"/>
    <col min="7171" max="7171" width="2.42578125" style="19" customWidth="1"/>
    <col min="7172" max="7172" width="2.140625" style="19" customWidth="1"/>
    <col min="7173" max="7173" width="0" style="19" hidden="1" customWidth="1"/>
    <col min="7174" max="7174" width="2.85546875" style="19" customWidth="1"/>
    <col min="7175" max="7175" width="2.7109375" style="19" customWidth="1"/>
    <col min="7176" max="7176" width="2.85546875" style="19" customWidth="1"/>
    <col min="7177" max="7177" width="1.85546875" style="19" customWidth="1"/>
    <col min="7178" max="7178" width="15.7109375" style="19" customWidth="1"/>
    <col min="7179" max="7179" width="4.7109375" style="19" customWidth="1"/>
    <col min="7180" max="7180" width="19.42578125" style="19" customWidth="1"/>
    <col min="7181" max="7181" width="13.85546875" style="19" customWidth="1"/>
    <col min="7182" max="7183" width="6.85546875" style="19" customWidth="1"/>
    <col min="7184" max="7184" width="12.5703125" style="19" customWidth="1"/>
    <col min="7185" max="7185" width="18.7109375" style="19" customWidth="1"/>
    <col min="7186" max="7425" width="9.140625" style="19"/>
    <col min="7426" max="7426" width="3" style="19" customWidth="1"/>
    <col min="7427" max="7427" width="2.42578125" style="19" customWidth="1"/>
    <col min="7428" max="7428" width="2.140625" style="19" customWidth="1"/>
    <col min="7429" max="7429" width="0" style="19" hidden="1" customWidth="1"/>
    <col min="7430" max="7430" width="2.85546875" style="19" customWidth="1"/>
    <col min="7431" max="7431" width="2.7109375" style="19" customWidth="1"/>
    <col min="7432" max="7432" width="2.85546875" style="19" customWidth="1"/>
    <col min="7433" max="7433" width="1.85546875" style="19" customWidth="1"/>
    <col min="7434" max="7434" width="15.7109375" style="19" customWidth="1"/>
    <col min="7435" max="7435" width="4.7109375" style="19" customWidth="1"/>
    <col min="7436" max="7436" width="19.42578125" style="19" customWidth="1"/>
    <col min="7437" max="7437" width="13.85546875" style="19" customWidth="1"/>
    <col min="7438" max="7439" width="6.85546875" style="19" customWidth="1"/>
    <col min="7440" max="7440" width="12.5703125" style="19" customWidth="1"/>
    <col min="7441" max="7441" width="18.7109375" style="19" customWidth="1"/>
    <col min="7442" max="7681" width="9.140625" style="19"/>
    <col min="7682" max="7682" width="3" style="19" customWidth="1"/>
    <col min="7683" max="7683" width="2.42578125" style="19" customWidth="1"/>
    <col min="7684" max="7684" width="2.140625" style="19" customWidth="1"/>
    <col min="7685" max="7685" width="0" style="19" hidden="1" customWidth="1"/>
    <col min="7686" max="7686" width="2.85546875" style="19" customWidth="1"/>
    <col min="7687" max="7687" width="2.7109375" style="19" customWidth="1"/>
    <col min="7688" max="7688" width="2.85546875" style="19" customWidth="1"/>
    <col min="7689" max="7689" width="1.85546875" style="19" customWidth="1"/>
    <col min="7690" max="7690" width="15.7109375" style="19" customWidth="1"/>
    <col min="7691" max="7691" width="4.7109375" style="19" customWidth="1"/>
    <col min="7692" max="7692" width="19.42578125" style="19" customWidth="1"/>
    <col min="7693" max="7693" width="13.85546875" style="19" customWidth="1"/>
    <col min="7694" max="7695" width="6.85546875" style="19" customWidth="1"/>
    <col min="7696" max="7696" width="12.5703125" style="19" customWidth="1"/>
    <col min="7697" max="7697" width="18.7109375" style="19" customWidth="1"/>
    <col min="7698" max="7937" width="9.140625" style="19"/>
    <col min="7938" max="7938" width="3" style="19" customWidth="1"/>
    <col min="7939" max="7939" width="2.42578125" style="19" customWidth="1"/>
    <col min="7940" max="7940" width="2.140625" style="19" customWidth="1"/>
    <col min="7941" max="7941" width="0" style="19" hidden="1" customWidth="1"/>
    <col min="7942" max="7942" width="2.85546875" style="19" customWidth="1"/>
    <col min="7943" max="7943" width="2.7109375" style="19" customWidth="1"/>
    <col min="7944" max="7944" width="2.85546875" style="19" customWidth="1"/>
    <col min="7945" max="7945" width="1.85546875" style="19" customWidth="1"/>
    <col min="7946" max="7946" width="15.7109375" style="19" customWidth="1"/>
    <col min="7947" max="7947" width="4.7109375" style="19" customWidth="1"/>
    <col min="7948" max="7948" width="19.42578125" style="19" customWidth="1"/>
    <col min="7949" max="7949" width="13.85546875" style="19" customWidth="1"/>
    <col min="7950" max="7951" width="6.85546875" style="19" customWidth="1"/>
    <col min="7952" max="7952" width="12.5703125" style="19" customWidth="1"/>
    <col min="7953" max="7953" width="18.7109375" style="19" customWidth="1"/>
    <col min="7954" max="8193" width="9.140625" style="19"/>
    <col min="8194" max="8194" width="3" style="19" customWidth="1"/>
    <col min="8195" max="8195" width="2.42578125" style="19" customWidth="1"/>
    <col min="8196" max="8196" width="2.140625" style="19" customWidth="1"/>
    <col min="8197" max="8197" width="0" style="19" hidden="1" customWidth="1"/>
    <col min="8198" max="8198" width="2.85546875" style="19" customWidth="1"/>
    <col min="8199" max="8199" width="2.7109375" style="19" customWidth="1"/>
    <col min="8200" max="8200" width="2.85546875" style="19" customWidth="1"/>
    <col min="8201" max="8201" width="1.85546875" style="19" customWidth="1"/>
    <col min="8202" max="8202" width="15.7109375" style="19" customWidth="1"/>
    <col min="8203" max="8203" width="4.7109375" style="19" customWidth="1"/>
    <col min="8204" max="8204" width="19.42578125" style="19" customWidth="1"/>
    <col min="8205" max="8205" width="13.85546875" style="19" customWidth="1"/>
    <col min="8206" max="8207" width="6.85546875" style="19" customWidth="1"/>
    <col min="8208" max="8208" width="12.5703125" style="19" customWidth="1"/>
    <col min="8209" max="8209" width="18.7109375" style="19" customWidth="1"/>
    <col min="8210" max="8449" width="9.140625" style="19"/>
    <col min="8450" max="8450" width="3" style="19" customWidth="1"/>
    <col min="8451" max="8451" width="2.42578125" style="19" customWidth="1"/>
    <col min="8452" max="8452" width="2.140625" style="19" customWidth="1"/>
    <col min="8453" max="8453" width="0" style="19" hidden="1" customWidth="1"/>
    <col min="8454" max="8454" width="2.85546875" style="19" customWidth="1"/>
    <col min="8455" max="8455" width="2.7109375" style="19" customWidth="1"/>
    <col min="8456" max="8456" width="2.85546875" style="19" customWidth="1"/>
    <col min="8457" max="8457" width="1.85546875" style="19" customWidth="1"/>
    <col min="8458" max="8458" width="15.7109375" style="19" customWidth="1"/>
    <col min="8459" max="8459" width="4.7109375" style="19" customWidth="1"/>
    <col min="8460" max="8460" width="19.42578125" style="19" customWidth="1"/>
    <col min="8461" max="8461" width="13.85546875" style="19" customWidth="1"/>
    <col min="8462" max="8463" width="6.85546875" style="19" customWidth="1"/>
    <col min="8464" max="8464" width="12.5703125" style="19" customWidth="1"/>
    <col min="8465" max="8465" width="18.7109375" style="19" customWidth="1"/>
    <col min="8466" max="8705" width="9.140625" style="19"/>
    <col min="8706" max="8706" width="3" style="19" customWidth="1"/>
    <col min="8707" max="8707" width="2.42578125" style="19" customWidth="1"/>
    <col min="8708" max="8708" width="2.140625" style="19" customWidth="1"/>
    <col min="8709" max="8709" width="0" style="19" hidden="1" customWidth="1"/>
    <col min="8710" max="8710" width="2.85546875" style="19" customWidth="1"/>
    <col min="8711" max="8711" width="2.7109375" style="19" customWidth="1"/>
    <col min="8712" max="8712" width="2.85546875" style="19" customWidth="1"/>
    <col min="8713" max="8713" width="1.85546875" style="19" customWidth="1"/>
    <col min="8714" max="8714" width="15.7109375" style="19" customWidth="1"/>
    <col min="8715" max="8715" width="4.7109375" style="19" customWidth="1"/>
    <col min="8716" max="8716" width="19.42578125" style="19" customWidth="1"/>
    <col min="8717" max="8717" width="13.85546875" style="19" customWidth="1"/>
    <col min="8718" max="8719" width="6.85546875" style="19" customWidth="1"/>
    <col min="8720" max="8720" width="12.5703125" style="19" customWidth="1"/>
    <col min="8721" max="8721" width="18.7109375" style="19" customWidth="1"/>
    <col min="8722" max="8961" width="9.140625" style="19"/>
    <col min="8962" max="8962" width="3" style="19" customWidth="1"/>
    <col min="8963" max="8963" width="2.42578125" style="19" customWidth="1"/>
    <col min="8964" max="8964" width="2.140625" style="19" customWidth="1"/>
    <col min="8965" max="8965" width="0" style="19" hidden="1" customWidth="1"/>
    <col min="8966" max="8966" width="2.85546875" style="19" customWidth="1"/>
    <col min="8967" max="8967" width="2.7109375" style="19" customWidth="1"/>
    <col min="8968" max="8968" width="2.85546875" style="19" customWidth="1"/>
    <col min="8969" max="8969" width="1.85546875" style="19" customWidth="1"/>
    <col min="8970" max="8970" width="15.7109375" style="19" customWidth="1"/>
    <col min="8971" max="8971" width="4.7109375" style="19" customWidth="1"/>
    <col min="8972" max="8972" width="19.42578125" style="19" customWidth="1"/>
    <col min="8973" max="8973" width="13.85546875" style="19" customWidth="1"/>
    <col min="8974" max="8975" width="6.85546875" style="19" customWidth="1"/>
    <col min="8976" max="8976" width="12.5703125" style="19" customWidth="1"/>
    <col min="8977" max="8977" width="18.7109375" style="19" customWidth="1"/>
    <col min="8978" max="9217" width="9.140625" style="19"/>
    <col min="9218" max="9218" width="3" style="19" customWidth="1"/>
    <col min="9219" max="9219" width="2.42578125" style="19" customWidth="1"/>
    <col min="9220" max="9220" width="2.140625" style="19" customWidth="1"/>
    <col min="9221" max="9221" width="0" style="19" hidden="1" customWidth="1"/>
    <col min="9222" max="9222" width="2.85546875" style="19" customWidth="1"/>
    <col min="9223" max="9223" width="2.7109375" style="19" customWidth="1"/>
    <col min="9224" max="9224" width="2.85546875" style="19" customWidth="1"/>
    <col min="9225" max="9225" width="1.85546875" style="19" customWidth="1"/>
    <col min="9226" max="9226" width="15.7109375" style="19" customWidth="1"/>
    <col min="9227" max="9227" width="4.7109375" style="19" customWidth="1"/>
    <col min="9228" max="9228" width="19.42578125" style="19" customWidth="1"/>
    <col min="9229" max="9229" width="13.85546875" style="19" customWidth="1"/>
    <col min="9230" max="9231" width="6.85546875" style="19" customWidth="1"/>
    <col min="9232" max="9232" width="12.5703125" style="19" customWidth="1"/>
    <col min="9233" max="9233" width="18.7109375" style="19" customWidth="1"/>
    <col min="9234" max="9473" width="9.140625" style="19"/>
    <col min="9474" max="9474" width="3" style="19" customWidth="1"/>
    <col min="9475" max="9475" width="2.42578125" style="19" customWidth="1"/>
    <col min="9476" max="9476" width="2.140625" style="19" customWidth="1"/>
    <col min="9477" max="9477" width="0" style="19" hidden="1" customWidth="1"/>
    <col min="9478" max="9478" width="2.85546875" style="19" customWidth="1"/>
    <col min="9479" max="9479" width="2.7109375" style="19" customWidth="1"/>
    <col min="9480" max="9480" width="2.85546875" style="19" customWidth="1"/>
    <col min="9481" max="9481" width="1.85546875" style="19" customWidth="1"/>
    <col min="9482" max="9482" width="15.7109375" style="19" customWidth="1"/>
    <col min="9483" max="9483" width="4.7109375" style="19" customWidth="1"/>
    <col min="9484" max="9484" width="19.42578125" style="19" customWidth="1"/>
    <col min="9485" max="9485" width="13.85546875" style="19" customWidth="1"/>
    <col min="9486" max="9487" width="6.85546875" style="19" customWidth="1"/>
    <col min="9488" max="9488" width="12.5703125" style="19" customWidth="1"/>
    <col min="9489" max="9489" width="18.7109375" style="19" customWidth="1"/>
    <col min="9490" max="9729" width="9.140625" style="19"/>
    <col min="9730" max="9730" width="3" style="19" customWidth="1"/>
    <col min="9731" max="9731" width="2.42578125" style="19" customWidth="1"/>
    <col min="9732" max="9732" width="2.140625" style="19" customWidth="1"/>
    <col min="9733" max="9733" width="0" style="19" hidden="1" customWidth="1"/>
    <col min="9734" max="9734" width="2.85546875" style="19" customWidth="1"/>
    <col min="9735" max="9735" width="2.7109375" style="19" customWidth="1"/>
    <col min="9736" max="9736" width="2.85546875" style="19" customWidth="1"/>
    <col min="9737" max="9737" width="1.85546875" style="19" customWidth="1"/>
    <col min="9738" max="9738" width="15.7109375" style="19" customWidth="1"/>
    <col min="9739" max="9739" width="4.7109375" style="19" customWidth="1"/>
    <col min="9740" max="9740" width="19.42578125" style="19" customWidth="1"/>
    <col min="9741" max="9741" width="13.85546875" style="19" customWidth="1"/>
    <col min="9742" max="9743" width="6.85546875" style="19" customWidth="1"/>
    <col min="9744" max="9744" width="12.5703125" style="19" customWidth="1"/>
    <col min="9745" max="9745" width="18.7109375" style="19" customWidth="1"/>
    <col min="9746" max="9985" width="9.140625" style="19"/>
    <col min="9986" max="9986" width="3" style="19" customWidth="1"/>
    <col min="9987" max="9987" width="2.42578125" style="19" customWidth="1"/>
    <col min="9988" max="9988" width="2.140625" style="19" customWidth="1"/>
    <col min="9989" max="9989" width="0" style="19" hidden="1" customWidth="1"/>
    <col min="9990" max="9990" width="2.85546875" style="19" customWidth="1"/>
    <col min="9991" max="9991" width="2.7109375" style="19" customWidth="1"/>
    <col min="9992" max="9992" width="2.85546875" style="19" customWidth="1"/>
    <col min="9993" max="9993" width="1.85546875" style="19" customWidth="1"/>
    <col min="9994" max="9994" width="15.7109375" style="19" customWidth="1"/>
    <col min="9995" max="9995" width="4.7109375" style="19" customWidth="1"/>
    <col min="9996" max="9996" width="19.42578125" style="19" customWidth="1"/>
    <col min="9997" max="9997" width="13.85546875" style="19" customWidth="1"/>
    <col min="9998" max="9999" width="6.85546875" style="19" customWidth="1"/>
    <col min="10000" max="10000" width="12.5703125" style="19" customWidth="1"/>
    <col min="10001" max="10001" width="18.7109375" style="19" customWidth="1"/>
    <col min="10002" max="10241" width="9.140625" style="19"/>
    <col min="10242" max="10242" width="3" style="19" customWidth="1"/>
    <col min="10243" max="10243" width="2.42578125" style="19" customWidth="1"/>
    <col min="10244" max="10244" width="2.140625" style="19" customWidth="1"/>
    <col min="10245" max="10245" width="0" style="19" hidden="1" customWidth="1"/>
    <col min="10246" max="10246" width="2.85546875" style="19" customWidth="1"/>
    <col min="10247" max="10247" width="2.7109375" style="19" customWidth="1"/>
    <col min="10248" max="10248" width="2.85546875" style="19" customWidth="1"/>
    <col min="10249" max="10249" width="1.85546875" style="19" customWidth="1"/>
    <col min="10250" max="10250" width="15.7109375" style="19" customWidth="1"/>
    <col min="10251" max="10251" width="4.7109375" style="19" customWidth="1"/>
    <col min="10252" max="10252" width="19.42578125" style="19" customWidth="1"/>
    <col min="10253" max="10253" width="13.85546875" style="19" customWidth="1"/>
    <col min="10254" max="10255" width="6.85546875" style="19" customWidth="1"/>
    <col min="10256" max="10256" width="12.5703125" style="19" customWidth="1"/>
    <col min="10257" max="10257" width="18.7109375" style="19" customWidth="1"/>
    <col min="10258" max="10497" width="9.140625" style="19"/>
    <col min="10498" max="10498" width="3" style="19" customWidth="1"/>
    <col min="10499" max="10499" width="2.42578125" style="19" customWidth="1"/>
    <col min="10500" max="10500" width="2.140625" style="19" customWidth="1"/>
    <col min="10501" max="10501" width="0" style="19" hidden="1" customWidth="1"/>
    <col min="10502" max="10502" width="2.85546875" style="19" customWidth="1"/>
    <col min="10503" max="10503" width="2.7109375" style="19" customWidth="1"/>
    <col min="10504" max="10504" width="2.85546875" style="19" customWidth="1"/>
    <col min="10505" max="10505" width="1.85546875" style="19" customWidth="1"/>
    <col min="10506" max="10506" width="15.7109375" style="19" customWidth="1"/>
    <col min="10507" max="10507" width="4.7109375" style="19" customWidth="1"/>
    <col min="10508" max="10508" width="19.42578125" style="19" customWidth="1"/>
    <col min="10509" max="10509" width="13.85546875" style="19" customWidth="1"/>
    <col min="10510" max="10511" width="6.85546875" style="19" customWidth="1"/>
    <col min="10512" max="10512" width="12.5703125" style="19" customWidth="1"/>
    <col min="10513" max="10513" width="18.7109375" style="19" customWidth="1"/>
    <col min="10514" max="10753" width="9.140625" style="19"/>
    <col min="10754" max="10754" width="3" style="19" customWidth="1"/>
    <col min="10755" max="10755" width="2.42578125" style="19" customWidth="1"/>
    <col min="10756" max="10756" width="2.140625" style="19" customWidth="1"/>
    <col min="10757" max="10757" width="0" style="19" hidden="1" customWidth="1"/>
    <col min="10758" max="10758" width="2.85546875" style="19" customWidth="1"/>
    <col min="10759" max="10759" width="2.7109375" style="19" customWidth="1"/>
    <col min="10760" max="10760" width="2.85546875" style="19" customWidth="1"/>
    <col min="10761" max="10761" width="1.85546875" style="19" customWidth="1"/>
    <col min="10762" max="10762" width="15.7109375" style="19" customWidth="1"/>
    <col min="10763" max="10763" width="4.7109375" style="19" customWidth="1"/>
    <col min="10764" max="10764" width="19.42578125" style="19" customWidth="1"/>
    <col min="10765" max="10765" width="13.85546875" style="19" customWidth="1"/>
    <col min="10766" max="10767" width="6.85546875" style="19" customWidth="1"/>
    <col min="10768" max="10768" width="12.5703125" style="19" customWidth="1"/>
    <col min="10769" max="10769" width="18.7109375" style="19" customWidth="1"/>
    <col min="10770" max="11009" width="9.140625" style="19"/>
    <col min="11010" max="11010" width="3" style="19" customWidth="1"/>
    <col min="11011" max="11011" width="2.42578125" style="19" customWidth="1"/>
    <col min="11012" max="11012" width="2.140625" style="19" customWidth="1"/>
    <col min="11013" max="11013" width="0" style="19" hidden="1" customWidth="1"/>
    <col min="11014" max="11014" width="2.85546875" style="19" customWidth="1"/>
    <col min="11015" max="11015" width="2.7109375" style="19" customWidth="1"/>
    <col min="11016" max="11016" width="2.85546875" style="19" customWidth="1"/>
    <col min="11017" max="11017" width="1.85546875" style="19" customWidth="1"/>
    <col min="11018" max="11018" width="15.7109375" style="19" customWidth="1"/>
    <col min="11019" max="11019" width="4.7109375" style="19" customWidth="1"/>
    <col min="11020" max="11020" width="19.42578125" style="19" customWidth="1"/>
    <col min="11021" max="11021" width="13.85546875" style="19" customWidth="1"/>
    <col min="11022" max="11023" width="6.85546875" style="19" customWidth="1"/>
    <col min="11024" max="11024" width="12.5703125" style="19" customWidth="1"/>
    <col min="11025" max="11025" width="18.7109375" style="19" customWidth="1"/>
    <col min="11026" max="11265" width="9.140625" style="19"/>
    <col min="11266" max="11266" width="3" style="19" customWidth="1"/>
    <col min="11267" max="11267" width="2.42578125" style="19" customWidth="1"/>
    <col min="11268" max="11268" width="2.140625" style="19" customWidth="1"/>
    <col min="11269" max="11269" width="0" style="19" hidden="1" customWidth="1"/>
    <col min="11270" max="11270" width="2.85546875" style="19" customWidth="1"/>
    <col min="11271" max="11271" width="2.7109375" style="19" customWidth="1"/>
    <col min="11272" max="11272" width="2.85546875" style="19" customWidth="1"/>
    <col min="11273" max="11273" width="1.85546875" style="19" customWidth="1"/>
    <col min="11274" max="11274" width="15.7109375" style="19" customWidth="1"/>
    <col min="11275" max="11275" width="4.7109375" style="19" customWidth="1"/>
    <col min="11276" max="11276" width="19.42578125" style="19" customWidth="1"/>
    <col min="11277" max="11277" width="13.85546875" style="19" customWidth="1"/>
    <col min="11278" max="11279" width="6.85546875" style="19" customWidth="1"/>
    <col min="11280" max="11280" width="12.5703125" style="19" customWidth="1"/>
    <col min="11281" max="11281" width="18.7109375" style="19" customWidth="1"/>
    <col min="11282" max="11521" width="9.140625" style="19"/>
    <col min="11522" max="11522" width="3" style="19" customWidth="1"/>
    <col min="11523" max="11523" width="2.42578125" style="19" customWidth="1"/>
    <col min="11524" max="11524" width="2.140625" style="19" customWidth="1"/>
    <col min="11525" max="11525" width="0" style="19" hidden="1" customWidth="1"/>
    <col min="11526" max="11526" width="2.85546875" style="19" customWidth="1"/>
    <col min="11527" max="11527" width="2.7109375" style="19" customWidth="1"/>
    <col min="11528" max="11528" width="2.85546875" style="19" customWidth="1"/>
    <col min="11529" max="11529" width="1.85546875" style="19" customWidth="1"/>
    <col min="11530" max="11530" width="15.7109375" style="19" customWidth="1"/>
    <col min="11531" max="11531" width="4.7109375" style="19" customWidth="1"/>
    <col min="11532" max="11532" width="19.42578125" style="19" customWidth="1"/>
    <col min="11533" max="11533" width="13.85546875" style="19" customWidth="1"/>
    <col min="11534" max="11535" width="6.85546875" style="19" customWidth="1"/>
    <col min="11536" max="11536" width="12.5703125" style="19" customWidth="1"/>
    <col min="11537" max="11537" width="18.7109375" style="19" customWidth="1"/>
    <col min="11538" max="11777" width="9.140625" style="19"/>
    <col min="11778" max="11778" width="3" style="19" customWidth="1"/>
    <col min="11779" max="11779" width="2.42578125" style="19" customWidth="1"/>
    <col min="11780" max="11780" width="2.140625" style="19" customWidth="1"/>
    <col min="11781" max="11781" width="0" style="19" hidden="1" customWidth="1"/>
    <col min="11782" max="11782" width="2.85546875" style="19" customWidth="1"/>
    <col min="11783" max="11783" width="2.7109375" style="19" customWidth="1"/>
    <col min="11784" max="11784" width="2.85546875" style="19" customWidth="1"/>
    <col min="11785" max="11785" width="1.85546875" style="19" customWidth="1"/>
    <col min="11786" max="11786" width="15.7109375" style="19" customWidth="1"/>
    <col min="11787" max="11787" width="4.7109375" style="19" customWidth="1"/>
    <col min="11788" max="11788" width="19.42578125" style="19" customWidth="1"/>
    <col min="11789" max="11789" width="13.85546875" style="19" customWidth="1"/>
    <col min="11790" max="11791" width="6.85546875" style="19" customWidth="1"/>
    <col min="11792" max="11792" width="12.5703125" style="19" customWidth="1"/>
    <col min="11793" max="11793" width="18.7109375" style="19" customWidth="1"/>
    <col min="11794" max="12033" width="9.140625" style="19"/>
    <col min="12034" max="12034" width="3" style="19" customWidth="1"/>
    <col min="12035" max="12035" width="2.42578125" style="19" customWidth="1"/>
    <col min="12036" max="12036" width="2.140625" style="19" customWidth="1"/>
    <col min="12037" max="12037" width="0" style="19" hidden="1" customWidth="1"/>
    <col min="12038" max="12038" width="2.85546875" style="19" customWidth="1"/>
    <col min="12039" max="12039" width="2.7109375" style="19" customWidth="1"/>
    <col min="12040" max="12040" width="2.85546875" style="19" customWidth="1"/>
    <col min="12041" max="12041" width="1.85546875" style="19" customWidth="1"/>
    <col min="12042" max="12042" width="15.7109375" style="19" customWidth="1"/>
    <col min="12043" max="12043" width="4.7109375" style="19" customWidth="1"/>
    <col min="12044" max="12044" width="19.42578125" style="19" customWidth="1"/>
    <col min="12045" max="12045" width="13.85546875" style="19" customWidth="1"/>
    <col min="12046" max="12047" width="6.85546875" style="19" customWidth="1"/>
    <col min="12048" max="12048" width="12.5703125" style="19" customWidth="1"/>
    <col min="12049" max="12049" width="18.7109375" style="19" customWidth="1"/>
    <col min="12050" max="12289" width="9.140625" style="19"/>
    <col min="12290" max="12290" width="3" style="19" customWidth="1"/>
    <col min="12291" max="12291" width="2.42578125" style="19" customWidth="1"/>
    <col min="12292" max="12292" width="2.140625" style="19" customWidth="1"/>
    <col min="12293" max="12293" width="0" style="19" hidden="1" customWidth="1"/>
    <col min="12294" max="12294" width="2.85546875" style="19" customWidth="1"/>
    <col min="12295" max="12295" width="2.7109375" style="19" customWidth="1"/>
    <col min="12296" max="12296" width="2.85546875" style="19" customWidth="1"/>
    <col min="12297" max="12297" width="1.85546875" style="19" customWidth="1"/>
    <col min="12298" max="12298" width="15.7109375" style="19" customWidth="1"/>
    <col min="12299" max="12299" width="4.7109375" style="19" customWidth="1"/>
    <col min="12300" max="12300" width="19.42578125" style="19" customWidth="1"/>
    <col min="12301" max="12301" width="13.85546875" style="19" customWidth="1"/>
    <col min="12302" max="12303" width="6.85546875" style="19" customWidth="1"/>
    <col min="12304" max="12304" width="12.5703125" style="19" customWidth="1"/>
    <col min="12305" max="12305" width="18.7109375" style="19" customWidth="1"/>
    <col min="12306" max="12545" width="9.140625" style="19"/>
    <col min="12546" max="12546" width="3" style="19" customWidth="1"/>
    <col min="12547" max="12547" width="2.42578125" style="19" customWidth="1"/>
    <col min="12548" max="12548" width="2.140625" style="19" customWidth="1"/>
    <col min="12549" max="12549" width="0" style="19" hidden="1" customWidth="1"/>
    <col min="12550" max="12550" width="2.85546875" style="19" customWidth="1"/>
    <col min="12551" max="12551" width="2.7109375" style="19" customWidth="1"/>
    <col min="12552" max="12552" width="2.85546875" style="19" customWidth="1"/>
    <col min="12553" max="12553" width="1.85546875" style="19" customWidth="1"/>
    <col min="12554" max="12554" width="15.7109375" style="19" customWidth="1"/>
    <col min="12555" max="12555" width="4.7109375" style="19" customWidth="1"/>
    <col min="12556" max="12556" width="19.42578125" style="19" customWidth="1"/>
    <col min="12557" max="12557" width="13.85546875" style="19" customWidth="1"/>
    <col min="12558" max="12559" width="6.85546875" style="19" customWidth="1"/>
    <col min="12560" max="12560" width="12.5703125" style="19" customWidth="1"/>
    <col min="12561" max="12561" width="18.7109375" style="19" customWidth="1"/>
    <col min="12562" max="12801" width="9.140625" style="19"/>
    <col min="12802" max="12802" width="3" style="19" customWidth="1"/>
    <col min="12803" max="12803" width="2.42578125" style="19" customWidth="1"/>
    <col min="12804" max="12804" width="2.140625" style="19" customWidth="1"/>
    <col min="12805" max="12805" width="0" style="19" hidden="1" customWidth="1"/>
    <col min="12806" max="12806" width="2.85546875" style="19" customWidth="1"/>
    <col min="12807" max="12807" width="2.7109375" style="19" customWidth="1"/>
    <col min="12808" max="12808" width="2.85546875" style="19" customWidth="1"/>
    <col min="12809" max="12809" width="1.85546875" style="19" customWidth="1"/>
    <col min="12810" max="12810" width="15.7109375" style="19" customWidth="1"/>
    <col min="12811" max="12811" width="4.7109375" style="19" customWidth="1"/>
    <col min="12812" max="12812" width="19.42578125" style="19" customWidth="1"/>
    <col min="12813" max="12813" width="13.85546875" style="19" customWidth="1"/>
    <col min="12814" max="12815" width="6.85546875" style="19" customWidth="1"/>
    <col min="12816" max="12816" width="12.5703125" style="19" customWidth="1"/>
    <col min="12817" max="12817" width="18.7109375" style="19" customWidth="1"/>
    <col min="12818" max="13057" width="9.140625" style="19"/>
    <col min="13058" max="13058" width="3" style="19" customWidth="1"/>
    <col min="13059" max="13059" width="2.42578125" style="19" customWidth="1"/>
    <col min="13060" max="13060" width="2.140625" style="19" customWidth="1"/>
    <col min="13061" max="13061" width="0" style="19" hidden="1" customWidth="1"/>
    <col min="13062" max="13062" width="2.85546875" style="19" customWidth="1"/>
    <col min="13063" max="13063" width="2.7109375" style="19" customWidth="1"/>
    <col min="13064" max="13064" width="2.85546875" style="19" customWidth="1"/>
    <col min="13065" max="13065" width="1.85546875" style="19" customWidth="1"/>
    <col min="13066" max="13066" width="15.7109375" style="19" customWidth="1"/>
    <col min="13067" max="13067" width="4.7109375" style="19" customWidth="1"/>
    <col min="13068" max="13068" width="19.42578125" style="19" customWidth="1"/>
    <col min="13069" max="13069" width="13.85546875" style="19" customWidth="1"/>
    <col min="13070" max="13071" width="6.85546875" style="19" customWidth="1"/>
    <col min="13072" max="13072" width="12.5703125" style="19" customWidth="1"/>
    <col min="13073" max="13073" width="18.7109375" style="19" customWidth="1"/>
    <col min="13074" max="13313" width="9.140625" style="19"/>
    <col min="13314" max="13314" width="3" style="19" customWidth="1"/>
    <col min="13315" max="13315" width="2.42578125" style="19" customWidth="1"/>
    <col min="13316" max="13316" width="2.140625" style="19" customWidth="1"/>
    <col min="13317" max="13317" width="0" style="19" hidden="1" customWidth="1"/>
    <col min="13318" max="13318" width="2.85546875" style="19" customWidth="1"/>
    <col min="13319" max="13319" width="2.7109375" style="19" customWidth="1"/>
    <col min="13320" max="13320" width="2.85546875" style="19" customWidth="1"/>
    <col min="13321" max="13321" width="1.85546875" style="19" customWidth="1"/>
    <col min="13322" max="13322" width="15.7109375" style="19" customWidth="1"/>
    <col min="13323" max="13323" width="4.7109375" style="19" customWidth="1"/>
    <col min="13324" max="13324" width="19.42578125" style="19" customWidth="1"/>
    <col min="13325" max="13325" width="13.85546875" style="19" customWidth="1"/>
    <col min="13326" max="13327" width="6.85546875" style="19" customWidth="1"/>
    <col min="13328" max="13328" width="12.5703125" style="19" customWidth="1"/>
    <col min="13329" max="13329" width="18.7109375" style="19" customWidth="1"/>
    <col min="13330" max="13569" width="9.140625" style="19"/>
    <col min="13570" max="13570" width="3" style="19" customWidth="1"/>
    <col min="13571" max="13571" width="2.42578125" style="19" customWidth="1"/>
    <col min="13572" max="13572" width="2.140625" style="19" customWidth="1"/>
    <col min="13573" max="13573" width="0" style="19" hidden="1" customWidth="1"/>
    <col min="13574" max="13574" width="2.85546875" style="19" customWidth="1"/>
    <col min="13575" max="13575" width="2.7109375" style="19" customWidth="1"/>
    <col min="13576" max="13576" width="2.85546875" style="19" customWidth="1"/>
    <col min="13577" max="13577" width="1.85546875" style="19" customWidth="1"/>
    <col min="13578" max="13578" width="15.7109375" style="19" customWidth="1"/>
    <col min="13579" max="13579" width="4.7109375" style="19" customWidth="1"/>
    <col min="13580" max="13580" width="19.42578125" style="19" customWidth="1"/>
    <col min="13581" max="13581" width="13.85546875" style="19" customWidth="1"/>
    <col min="13582" max="13583" width="6.85546875" style="19" customWidth="1"/>
    <col min="13584" max="13584" width="12.5703125" style="19" customWidth="1"/>
    <col min="13585" max="13585" width="18.7109375" style="19" customWidth="1"/>
    <col min="13586" max="13825" width="9.140625" style="19"/>
    <col min="13826" max="13826" width="3" style="19" customWidth="1"/>
    <col min="13827" max="13827" width="2.42578125" style="19" customWidth="1"/>
    <col min="13828" max="13828" width="2.140625" style="19" customWidth="1"/>
    <col min="13829" max="13829" width="0" style="19" hidden="1" customWidth="1"/>
    <col min="13830" max="13830" width="2.85546875" style="19" customWidth="1"/>
    <col min="13831" max="13831" width="2.7109375" style="19" customWidth="1"/>
    <col min="13832" max="13832" width="2.85546875" style="19" customWidth="1"/>
    <col min="13833" max="13833" width="1.85546875" style="19" customWidth="1"/>
    <col min="13834" max="13834" width="15.7109375" style="19" customWidth="1"/>
    <col min="13835" max="13835" width="4.7109375" style="19" customWidth="1"/>
    <col min="13836" max="13836" width="19.42578125" style="19" customWidth="1"/>
    <col min="13837" max="13837" width="13.85546875" style="19" customWidth="1"/>
    <col min="13838" max="13839" width="6.85546875" style="19" customWidth="1"/>
    <col min="13840" max="13840" width="12.5703125" style="19" customWidth="1"/>
    <col min="13841" max="13841" width="18.7109375" style="19" customWidth="1"/>
    <col min="13842" max="14081" width="9.140625" style="19"/>
    <col min="14082" max="14082" width="3" style="19" customWidth="1"/>
    <col min="14083" max="14083" width="2.42578125" style="19" customWidth="1"/>
    <col min="14084" max="14084" width="2.140625" style="19" customWidth="1"/>
    <col min="14085" max="14085" width="0" style="19" hidden="1" customWidth="1"/>
    <col min="14086" max="14086" width="2.85546875" style="19" customWidth="1"/>
    <col min="14087" max="14087" width="2.7109375" style="19" customWidth="1"/>
    <col min="14088" max="14088" width="2.85546875" style="19" customWidth="1"/>
    <col min="14089" max="14089" width="1.85546875" style="19" customWidth="1"/>
    <col min="14090" max="14090" width="15.7109375" style="19" customWidth="1"/>
    <col min="14091" max="14091" width="4.7109375" style="19" customWidth="1"/>
    <col min="14092" max="14092" width="19.42578125" style="19" customWidth="1"/>
    <col min="14093" max="14093" width="13.85546875" style="19" customWidth="1"/>
    <col min="14094" max="14095" width="6.85546875" style="19" customWidth="1"/>
    <col min="14096" max="14096" width="12.5703125" style="19" customWidth="1"/>
    <col min="14097" max="14097" width="18.7109375" style="19" customWidth="1"/>
    <col min="14098" max="14337" width="9.140625" style="19"/>
    <col min="14338" max="14338" width="3" style="19" customWidth="1"/>
    <col min="14339" max="14339" width="2.42578125" style="19" customWidth="1"/>
    <col min="14340" max="14340" width="2.140625" style="19" customWidth="1"/>
    <col min="14341" max="14341" width="0" style="19" hidden="1" customWidth="1"/>
    <col min="14342" max="14342" width="2.85546875" style="19" customWidth="1"/>
    <col min="14343" max="14343" width="2.7109375" style="19" customWidth="1"/>
    <col min="14344" max="14344" width="2.85546875" style="19" customWidth="1"/>
    <col min="14345" max="14345" width="1.85546875" style="19" customWidth="1"/>
    <col min="14346" max="14346" width="15.7109375" style="19" customWidth="1"/>
    <col min="14347" max="14347" width="4.7109375" style="19" customWidth="1"/>
    <col min="14348" max="14348" width="19.42578125" style="19" customWidth="1"/>
    <col min="14349" max="14349" width="13.85546875" style="19" customWidth="1"/>
    <col min="14350" max="14351" width="6.85546875" style="19" customWidth="1"/>
    <col min="14352" max="14352" width="12.5703125" style="19" customWidth="1"/>
    <col min="14353" max="14353" width="18.7109375" style="19" customWidth="1"/>
    <col min="14354" max="14593" width="9.140625" style="19"/>
    <col min="14594" max="14594" width="3" style="19" customWidth="1"/>
    <col min="14595" max="14595" width="2.42578125" style="19" customWidth="1"/>
    <col min="14596" max="14596" width="2.140625" style="19" customWidth="1"/>
    <col min="14597" max="14597" width="0" style="19" hidden="1" customWidth="1"/>
    <col min="14598" max="14598" width="2.85546875" style="19" customWidth="1"/>
    <col min="14599" max="14599" width="2.7109375" style="19" customWidth="1"/>
    <col min="14600" max="14600" width="2.85546875" style="19" customWidth="1"/>
    <col min="14601" max="14601" width="1.85546875" style="19" customWidth="1"/>
    <col min="14602" max="14602" width="15.7109375" style="19" customWidth="1"/>
    <col min="14603" max="14603" width="4.7109375" style="19" customWidth="1"/>
    <col min="14604" max="14604" width="19.42578125" style="19" customWidth="1"/>
    <col min="14605" max="14605" width="13.85546875" style="19" customWidth="1"/>
    <col min="14606" max="14607" width="6.85546875" style="19" customWidth="1"/>
    <col min="14608" max="14608" width="12.5703125" style="19" customWidth="1"/>
    <col min="14609" max="14609" width="18.7109375" style="19" customWidth="1"/>
    <col min="14610" max="14849" width="9.140625" style="19"/>
    <col min="14850" max="14850" width="3" style="19" customWidth="1"/>
    <col min="14851" max="14851" width="2.42578125" style="19" customWidth="1"/>
    <col min="14852" max="14852" width="2.140625" style="19" customWidth="1"/>
    <col min="14853" max="14853" width="0" style="19" hidden="1" customWidth="1"/>
    <col min="14854" max="14854" width="2.85546875" style="19" customWidth="1"/>
    <col min="14855" max="14855" width="2.7109375" style="19" customWidth="1"/>
    <col min="14856" max="14856" width="2.85546875" style="19" customWidth="1"/>
    <col min="14857" max="14857" width="1.85546875" style="19" customWidth="1"/>
    <col min="14858" max="14858" width="15.7109375" style="19" customWidth="1"/>
    <col min="14859" max="14859" width="4.7109375" style="19" customWidth="1"/>
    <col min="14860" max="14860" width="19.42578125" style="19" customWidth="1"/>
    <col min="14861" max="14861" width="13.85546875" style="19" customWidth="1"/>
    <col min="14862" max="14863" width="6.85546875" style="19" customWidth="1"/>
    <col min="14864" max="14864" width="12.5703125" style="19" customWidth="1"/>
    <col min="14865" max="14865" width="18.7109375" style="19" customWidth="1"/>
    <col min="14866" max="15105" width="9.140625" style="19"/>
    <col min="15106" max="15106" width="3" style="19" customWidth="1"/>
    <col min="15107" max="15107" width="2.42578125" style="19" customWidth="1"/>
    <col min="15108" max="15108" width="2.140625" style="19" customWidth="1"/>
    <col min="15109" max="15109" width="0" style="19" hidden="1" customWidth="1"/>
    <col min="15110" max="15110" width="2.85546875" style="19" customWidth="1"/>
    <col min="15111" max="15111" width="2.7109375" style="19" customWidth="1"/>
    <col min="15112" max="15112" width="2.85546875" style="19" customWidth="1"/>
    <col min="15113" max="15113" width="1.85546875" style="19" customWidth="1"/>
    <col min="15114" max="15114" width="15.7109375" style="19" customWidth="1"/>
    <col min="15115" max="15115" width="4.7109375" style="19" customWidth="1"/>
    <col min="15116" max="15116" width="19.42578125" style="19" customWidth="1"/>
    <col min="15117" max="15117" width="13.85546875" style="19" customWidth="1"/>
    <col min="15118" max="15119" width="6.85546875" style="19" customWidth="1"/>
    <col min="15120" max="15120" width="12.5703125" style="19" customWidth="1"/>
    <col min="15121" max="15121" width="18.7109375" style="19" customWidth="1"/>
    <col min="15122" max="15361" width="9.140625" style="19"/>
    <col min="15362" max="15362" width="3" style="19" customWidth="1"/>
    <col min="15363" max="15363" width="2.42578125" style="19" customWidth="1"/>
    <col min="15364" max="15364" width="2.140625" style="19" customWidth="1"/>
    <col min="15365" max="15365" width="0" style="19" hidden="1" customWidth="1"/>
    <col min="15366" max="15366" width="2.85546875" style="19" customWidth="1"/>
    <col min="15367" max="15367" width="2.7109375" style="19" customWidth="1"/>
    <col min="15368" max="15368" width="2.85546875" style="19" customWidth="1"/>
    <col min="15369" max="15369" width="1.85546875" style="19" customWidth="1"/>
    <col min="15370" max="15370" width="15.7109375" style="19" customWidth="1"/>
    <col min="15371" max="15371" width="4.7109375" style="19" customWidth="1"/>
    <col min="15372" max="15372" width="19.42578125" style="19" customWidth="1"/>
    <col min="15373" max="15373" width="13.85546875" style="19" customWidth="1"/>
    <col min="15374" max="15375" width="6.85546875" style="19" customWidth="1"/>
    <col min="15376" max="15376" width="12.5703125" style="19" customWidth="1"/>
    <col min="15377" max="15377" width="18.7109375" style="19" customWidth="1"/>
    <col min="15378" max="15617" width="9.140625" style="19"/>
    <col min="15618" max="15618" width="3" style="19" customWidth="1"/>
    <col min="15619" max="15619" width="2.42578125" style="19" customWidth="1"/>
    <col min="15620" max="15620" width="2.140625" style="19" customWidth="1"/>
    <col min="15621" max="15621" width="0" style="19" hidden="1" customWidth="1"/>
    <col min="15622" max="15622" width="2.85546875" style="19" customWidth="1"/>
    <col min="15623" max="15623" width="2.7109375" style="19" customWidth="1"/>
    <col min="15624" max="15624" width="2.85546875" style="19" customWidth="1"/>
    <col min="15625" max="15625" width="1.85546875" style="19" customWidth="1"/>
    <col min="15626" max="15626" width="15.7109375" style="19" customWidth="1"/>
    <col min="15627" max="15627" width="4.7109375" style="19" customWidth="1"/>
    <col min="15628" max="15628" width="19.42578125" style="19" customWidth="1"/>
    <col min="15629" max="15629" width="13.85546875" style="19" customWidth="1"/>
    <col min="15630" max="15631" width="6.85546875" style="19" customWidth="1"/>
    <col min="15632" max="15632" width="12.5703125" style="19" customWidth="1"/>
    <col min="15633" max="15633" width="18.7109375" style="19" customWidth="1"/>
    <col min="15634" max="15873" width="9.140625" style="19"/>
    <col min="15874" max="15874" width="3" style="19" customWidth="1"/>
    <col min="15875" max="15875" width="2.42578125" style="19" customWidth="1"/>
    <col min="15876" max="15876" width="2.140625" style="19" customWidth="1"/>
    <col min="15877" max="15877" width="0" style="19" hidden="1" customWidth="1"/>
    <col min="15878" max="15878" width="2.85546875" style="19" customWidth="1"/>
    <col min="15879" max="15879" width="2.7109375" style="19" customWidth="1"/>
    <col min="15880" max="15880" width="2.85546875" style="19" customWidth="1"/>
    <col min="15881" max="15881" width="1.85546875" style="19" customWidth="1"/>
    <col min="15882" max="15882" width="15.7109375" style="19" customWidth="1"/>
    <col min="15883" max="15883" width="4.7109375" style="19" customWidth="1"/>
    <col min="15884" max="15884" width="19.42578125" style="19" customWidth="1"/>
    <col min="15885" max="15885" width="13.85546875" style="19" customWidth="1"/>
    <col min="15886" max="15887" width="6.85546875" style="19" customWidth="1"/>
    <col min="15888" max="15888" width="12.5703125" style="19" customWidth="1"/>
    <col min="15889" max="15889" width="18.7109375" style="19" customWidth="1"/>
    <col min="15890" max="16129" width="9.140625" style="19"/>
    <col min="16130" max="16130" width="3" style="19" customWidth="1"/>
    <col min="16131" max="16131" width="2.42578125" style="19" customWidth="1"/>
    <col min="16132" max="16132" width="2.140625" style="19" customWidth="1"/>
    <col min="16133" max="16133" width="0" style="19" hidden="1" customWidth="1"/>
    <col min="16134" max="16134" width="2.85546875" style="19" customWidth="1"/>
    <col min="16135" max="16135" width="2.7109375" style="19" customWidth="1"/>
    <col min="16136" max="16136" width="2.85546875" style="19" customWidth="1"/>
    <col min="16137" max="16137" width="1.85546875" style="19" customWidth="1"/>
    <col min="16138" max="16138" width="15.7109375" style="19" customWidth="1"/>
    <col min="16139" max="16139" width="4.7109375" style="19" customWidth="1"/>
    <col min="16140" max="16140" width="19.42578125" style="19" customWidth="1"/>
    <col min="16141" max="16141" width="13.85546875" style="19" customWidth="1"/>
    <col min="16142" max="16143" width="6.85546875" style="19" customWidth="1"/>
    <col min="16144" max="16144" width="12.5703125" style="19" customWidth="1"/>
    <col min="16145" max="16145" width="18.7109375" style="19" customWidth="1"/>
    <col min="16146" max="16384" width="9.140625" style="19"/>
  </cols>
  <sheetData>
    <row r="1" spans="1:23" x14ac:dyDescent="0.2">
      <c r="A1" s="14"/>
      <c r="B1" s="15"/>
      <c r="C1" s="15"/>
      <c r="D1" s="15"/>
      <c r="E1" s="15"/>
      <c r="F1" s="15"/>
      <c r="G1" s="15"/>
      <c r="H1" s="16"/>
      <c r="I1" s="14"/>
      <c r="J1" s="15"/>
      <c r="K1" s="15"/>
      <c r="L1" s="15"/>
      <c r="M1" s="15"/>
      <c r="N1" s="17"/>
      <c r="O1" s="17"/>
      <c r="P1" s="226"/>
      <c r="Q1" s="18"/>
    </row>
    <row r="2" spans="1:23" x14ac:dyDescent="0.2">
      <c r="A2" s="20"/>
      <c r="B2" s="21"/>
      <c r="C2" s="21"/>
      <c r="D2" s="21"/>
      <c r="E2" s="21"/>
      <c r="F2" s="21"/>
      <c r="G2" s="21"/>
      <c r="H2" s="22"/>
      <c r="I2" s="947" t="s">
        <v>2270</v>
      </c>
      <c r="J2" s="948"/>
      <c r="K2" s="948"/>
      <c r="L2" s="948"/>
      <c r="M2" s="948"/>
      <c r="N2" s="948"/>
      <c r="O2" s="949"/>
      <c r="P2" s="227"/>
      <c r="Q2" s="23"/>
      <c r="V2" s="377"/>
      <c r="W2" s="378"/>
    </row>
    <row r="3" spans="1:23" x14ac:dyDescent="0.2">
      <c r="A3" s="20"/>
      <c r="B3" s="21"/>
      <c r="C3" s="21"/>
      <c r="D3" s="21"/>
      <c r="E3" s="21"/>
      <c r="F3" s="21"/>
      <c r="G3" s="21"/>
      <c r="H3" s="22"/>
      <c r="I3" s="947" t="s">
        <v>2271</v>
      </c>
      <c r="J3" s="948"/>
      <c r="K3" s="948"/>
      <c r="L3" s="948"/>
      <c r="M3" s="948"/>
      <c r="N3" s="948"/>
      <c r="O3" s="949"/>
      <c r="P3" s="227"/>
      <c r="Q3" s="23"/>
    </row>
    <row r="4" spans="1:23" ht="13.5" thickBot="1" x14ac:dyDescent="0.25">
      <c r="A4" s="20"/>
      <c r="B4" s="21"/>
      <c r="C4" s="21"/>
      <c r="D4" s="21"/>
      <c r="E4" s="21"/>
      <c r="F4" s="21"/>
      <c r="G4" s="21"/>
      <c r="H4" s="22"/>
      <c r="I4" s="24"/>
      <c r="J4" s="25"/>
      <c r="K4" s="25"/>
      <c r="L4" s="25"/>
      <c r="M4" s="25"/>
      <c r="N4" s="26"/>
      <c r="O4" s="26"/>
      <c r="P4" s="227"/>
      <c r="Q4" s="23"/>
    </row>
    <row r="5" spans="1:23" x14ac:dyDescent="0.2">
      <c r="A5" s="27"/>
      <c r="B5" s="28"/>
      <c r="C5" s="28"/>
      <c r="D5" s="28"/>
      <c r="E5" s="28"/>
      <c r="F5" s="28"/>
      <c r="G5" s="28"/>
      <c r="H5" s="29"/>
      <c r="I5" s="950" t="s">
        <v>217</v>
      </c>
      <c r="J5" s="951"/>
      <c r="K5" s="951"/>
      <c r="L5" s="951"/>
      <c r="M5" s="951"/>
      <c r="N5" s="951"/>
      <c r="O5" s="952"/>
      <c r="P5" s="27"/>
      <c r="Q5" s="29"/>
    </row>
    <row r="6" spans="1:23" ht="13.5" thickBot="1" x14ac:dyDescent="0.25">
      <c r="A6" s="30"/>
      <c r="B6" s="31"/>
      <c r="C6" s="31"/>
      <c r="D6" s="31"/>
      <c r="E6" s="31"/>
      <c r="F6" s="31"/>
      <c r="G6" s="31"/>
      <c r="H6" s="32"/>
      <c r="I6" s="953" t="s">
        <v>218</v>
      </c>
      <c r="J6" s="954"/>
      <c r="K6" s="954"/>
      <c r="L6" s="954"/>
      <c r="M6" s="954"/>
      <c r="N6" s="954"/>
      <c r="O6" s="955"/>
      <c r="P6" s="30"/>
      <c r="Q6" s="32"/>
    </row>
    <row r="7" spans="1:23" x14ac:dyDescent="0.2">
      <c r="A7" s="956"/>
      <c r="B7" s="957"/>
      <c r="C7" s="957"/>
      <c r="D7" s="957"/>
      <c r="E7" s="957"/>
      <c r="F7" s="957"/>
      <c r="G7" s="957"/>
      <c r="H7" s="957"/>
      <c r="I7" s="240"/>
      <c r="J7" s="241"/>
      <c r="K7" s="242"/>
      <c r="L7" s="241"/>
      <c r="M7" s="241"/>
      <c r="N7" s="243"/>
      <c r="O7" s="244"/>
      <c r="P7" s="245"/>
      <c r="Q7" s="246"/>
    </row>
    <row r="8" spans="1:23" ht="15" customHeight="1" x14ac:dyDescent="0.2">
      <c r="A8" s="945" t="s">
        <v>219</v>
      </c>
      <c r="B8" s="946"/>
      <c r="C8" s="946"/>
      <c r="D8" s="946"/>
      <c r="E8" s="946"/>
      <c r="F8" s="946"/>
      <c r="G8" s="946"/>
      <c r="H8" s="946"/>
      <c r="I8" s="287" t="s">
        <v>220</v>
      </c>
      <c r="J8" s="247">
        <v>1</v>
      </c>
      <c r="K8" s="959" t="s">
        <v>285</v>
      </c>
      <c r="L8" s="959"/>
      <c r="M8" s="959"/>
      <c r="N8" s="959"/>
      <c r="O8" s="959"/>
      <c r="P8" s="224"/>
      <c r="Q8" s="251"/>
    </row>
    <row r="9" spans="1:23" x14ac:dyDescent="0.2">
      <c r="A9" s="960" t="s">
        <v>222</v>
      </c>
      <c r="B9" s="961"/>
      <c r="C9" s="961"/>
      <c r="D9" s="961"/>
      <c r="E9" s="961"/>
      <c r="F9" s="961"/>
      <c r="G9" s="961"/>
      <c r="H9" s="961"/>
      <c r="I9" s="250" t="s">
        <v>220</v>
      </c>
      <c r="J9" s="253" t="s">
        <v>223</v>
      </c>
      <c r="K9" s="310" t="s">
        <v>2314</v>
      </c>
      <c r="L9" s="310"/>
      <c r="M9" s="310"/>
      <c r="N9" s="310"/>
      <c r="O9" s="310"/>
      <c r="P9" s="310"/>
      <c r="Q9" s="254"/>
    </row>
    <row r="10" spans="1:23" x14ac:dyDescent="0.2">
      <c r="A10" s="945" t="s">
        <v>224</v>
      </c>
      <c r="B10" s="946"/>
      <c r="C10" s="946"/>
      <c r="D10" s="946"/>
      <c r="E10" s="946"/>
      <c r="F10" s="946"/>
      <c r="G10" s="946"/>
      <c r="H10" s="946"/>
      <c r="I10" s="250" t="s">
        <v>220</v>
      </c>
      <c r="J10" s="255" t="s">
        <v>286</v>
      </c>
      <c r="K10" s="310" t="s">
        <v>6</v>
      </c>
      <c r="L10" s="310"/>
      <c r="M10" s="310"/>
      <c r="N10" s="310"/>
      <c r="O10" s="250"/>
      <c r="P10" s="674"/>
      <c r="Q10" s="251"/>
    </row>
    <row r="11" spans="1:23" x14ac:dyDescent="0.2">
      <c r="A11" s="945" t="s">
        <v>226</v>
      </c>
      <c r="B11" s="946"/>
      <c r="C11" s="946"/>
      <c r="D11" s="946"/>
      <c r="E11" s="946"/>
      <c r="F11" s="946"/>
      <c r="G11" s="946"/>
      <c r="H11" s="946"/>
      <c r="I11" s="250" t="s">
        <v>220</v>
      </c>
      <c r="J11" s="247" t="s">
        <v>227</v>
      </c>
      <c r="K11" s="256"/>
      <c r="L11" s="257"/>
      <c r="M11" s="257"/>
      <c r="N11" s="252"/>
      <c r="O11" s="250"/>
      <c r="P11" s="224"/>
      <c r="Q11" s="251"/>
    </row>
    <row r="12" spans="1:23" x14ac:dyDescent="0.2">
      <c r="A12" s="945" t="s">
        <v>228</v>
      </c>
      <c r="B12" s="946"/>
      <c r="C12" s="946"/>
      <c r="D12" s="946"/>
      <c r="E12" s="946"/>
      <c r="F12" s="946"/>
      <c r="G12" s="946"/>
      <c r="H12" s="946"/>
      <c r="I12" s="250" t="s">
        <v>220</v>
      </c>
      <c r="J12" s="247" t="s">
        <v>229</v>
      </c>
      <c r="K12" s="256"/>
      <c r="L12" s="257"/>
      <c r="M12" s="257"/>
      <c r="N12" s="252"/>
      <c r="O12" s="250"/>
      <c r="P12" s="224"/>
      <c r="Q12" s="251"/>
    </row>
    <row r="13" spans="1:23" x14ac:dyDescent="0.2">
      <c r="A13" s="945" t="s">
        <v>230</v>
      </c>
      <c r="B13" s="946"/>
      <c r="C13" s="946"/>
      <c r="D13" s="946"/>
      <c r="E13" s="946"/>
      <c r="F13" s="946"/>
      <c r="G13" s="946"/>
      <c r="H13" s="946"/>
      <c r="I13" s="250" t="s">
        <v>220</v>
      </c>
      <c r="J13" s="1238">
        <f xml:space="preserve"> Q31</f>
        <v>70128000</v>
      </c>
      <c r="K13" s="1238"/>
      <c r="L13" s="1238"/>
      <c r="M13" s="257"/>
      <c r="N13" s="252"/>
      <c r="O13" s="250"/>
      <c r="P13" s="224"/>
      <c r="Q13" s="251"/>
    </row>
    <row r="14" spans="1:23" x14ac:dyDescent="0.2">
      <c r="A14" s="945" t="s">
        <v>231</v>
      </c>
      <c r="B14" s="946"/>
      <c r="C14" s="946"/>
      <c r="D14" s="946"/>
      <c r="E14" s="946"/>
      <c r="F14" s="946"/>
      <c r="G14" s="946"/>
      <c r="H14" s="946"/>
      <c r="I14" s="250" t="s">
        <v>220</v>
      </c>
      <c r="J14" s="247" t="s">
        <v>229</v>
      </c>
      <c r="K14" s="256"/>
      <c r="L14" s="257"/>
      <c r="M14" s="257"/>
      <c r="N14" s="252"/>
      <c r="O14" s="250"/>
      <c r="P14" s="224"/>
      <c r="Q14" s="251"/>
    </row>
    <row r="15" spans="1:23" x14ac:dyDescent="0.2">
      <c r="A15" s="258" t="s">
        <v>232</v>
      </c>
      <c r="B15" s="257"/>
      <c r="C15" s="257"/>
      <c r="D15" s="257"/>
      <c r="E15" s="257"/>
      <c r="F15" s="257"/>
      <c r="G15" s="257"/>
      <c r="H15" s="257"/>
      <c r="I15" s="250" t="s">
        <v>220</v>
      </c>
      <c r="J15" s="247" t="s">
        <v>233</v>
      </c>
      <c r="K15" s="256"/>
      <c r="L15" s="257"/>
      <c r="M15" s="257"/>
      <c r="N15" s="252"/>
      <c r="O15" s="250"/>
      <c r="P15" s="224"/>
      <c r="Q15" s="251"/>
    </row>
    <row r="16" spans="1:23" ht="13.5" thickBot="1" x14ac:dyDescent="0.25">
      <c r="A16" s="962" t="s">
        <v>234</v>
      </c>
      <c r="B16" s="963"/>
      <c r="C16" s="963"/>
      <c r="D16" s="963"/>
      <c r="E16" s="963"/>
      <c r="F16" s="963"/>
      <c r="G16" s="963"/>
      <c r="H16" s="963"/>
      <c r="I16" s="963"/>
      <c r="J16" s="963"/>
      <c r="K16" s="963"/>
      <c r="L16" s="963"/>
      <c r="M16" s="963"/>
      <c r="N16" s="963"/>
      <c r="O16" s="963"/>
      <c r="P16" s="963"/>
      <c r="Q16" s="964"/>
    </row>
    <row r="17" spans="1:17" ht="13.5" thickBot="1" x14ac:dyDescent="0.25">
      <c r="A17" s="958" t="s">
        <v>235</v>
      </c>
      <c r="B17" s="958"/>
      <c r="C17" s="958"/>
      <c r="D17" s="958"/>
      <c r="E17" s="958"/>
      <c r="F17" s="958"/>
      <c r="G17" s="215"/>
      <c r="H17" s="958" t="s">
        <v>236</v>
      </c>
      <c r="I17" s="958"/>
      <c r="J17" s="958"/>
      <c r="K17" s="958"/>
      <c r="L17" s="958"/>
      <c r="M17" s="958"/>
      <c r="N17" s="958" t="s">
        <v>237</v>
      </c>
      <c r="O17" s="958"/>
      <c r="P17" s="958"/>
      <c r="Q17" s="958"/>
    </row>
    <row r="18" spans="1:17" ht="22.5" customHeight="1" x14ac:dyDescent="0.2">
      <c r="A18" s="223" t="s">
        <v>238</v>
      </c>
      <c r="B18" s="33"/>
      <c r="C18" s="33"/>
      <c r="D18" s="33"/>
      <c r="E18" s="33"/>
      <c r="F18" s="34"/>
      <c r="G18" s="34"/>
      <c r="H18" s="965" t="s">
        <v>2321</v>
      </c>
      <c r="I18" s="965"/>
      <c r="J18" s="965"/>
      <c r="K18" s="965"/>
      <c r="L18" s="965"/>
      <c r="M18" s="965"/>
      <c r="N18" s="966" t="s">
        <v>2300</v>
      </c>
      <c r="O18" s="967"/>
      <c r="P18" s="967"/>
      <c r="Q18" s="968"/>
    </row>
    <row r="19" spans="1:17" x14ac:dyDescent="0.2">
      <c r="A19" s="969" t="s">
        <v>241</v>
      </c>
      <c r="B19" s="970"/>
      <c r="C19" s="970"/>
      <c r="D19" s="970"/>
      <c r="E19" s="970"/>
      <c r="F19" s="971"/>
      <c r="G19" s="219"/>
      <c r="H19" s="972" t="s">
        <v>242</v>
      </c>
      <c r="I19" s="970"/>
      <c r="J19" s="970"/>
      <c r="K19" s="970"/>
      <c r="L19" s="970"/>
      <c r="M19" s="971"/>
      <c r="N19" s="973">
        <f>Q31</f>
        <v>70128000</v>
      </c>
      <c r="O19" s="974"/>
      <c r="P19" s="974"/>
      <c r="Q19" s="975"/>
    </row>
    <row r="20" spans="1:17" ht="30.75" customHeight="1" x14ac:dyDescent="0.2">
      <c r="A20" s="976" t="s">
        <v>243</v>
      </c>
      <c r="B20" s="977"/>
      <c r="C20" s="977"/>
      <c r="D20" s="977"/>
      <c r="E20" s="977"/>
      <c r="F20" s="978"/>
      <c r="G20" s="218"/>
      <c r="H20" s="238" t="s">
        <v>2272</v>
      </c>
      <c r="I20" s="1062" t="s">
        <v>2553</v>
      </c>
      <c r="J20" s="1062"/>
      <c r="K20" s="1062"/>
      <c r="L20" s="1062"/>
      <c r="M20" s="1063"/>
      <c r="N20" s="981" t="s">
        <v>2256</v>
      </c>
      <c r="O20" s="982"/>
      <c r="P20" s="982"/>
      <c r="Q20" s="983"/>
    </row>
    <row r="21" spans="1:17" ht="35.25" customHeight="1" thickBot="1" x14ac:dyDescent="0.25">
      <c r="A21" s="976" t="s">
        <v>245</v>
      </c>
      <c r="B21" s="977"/>
      <c r="C21" s="977"/>
      <c r="D21" s="977"/>
      <c r="E21" s="977"/>
      <c r="F21" s="978"/>
      <c r="G21" s="218"/>
      <c r="H21" s="239" t="s">
        <v>2272</v>
      </c>
      <c r="I21" s="984" t="s">
        <v>2554</v>
      </c>
      <c r="J21" s="984"/>
      <c r="K21" s="984"/>
      <c r="L21" s="984"/>
      <c r="M21" s="985"/>
      <c r="N21" s="981" t="s">
        <v>2256</v>
      </c>
      <c r="O21" s="982"/>
      <c r="P21" s="982"/>
      <c r="Q21" s="983"/>
    </row>
    <row r="22" spans="1:17" x14ac:dyDescent="0.2">
      <c r="A22" s="986" t="s">
        <v>2315</v>
      </c>
      <c r="B22" s="987"/>
      <c r="C22" s="987"/>
      <c r="D22" s="987"/>
      <c r="E22" s="987"/>
      <c r="F22" s="987"/>
      <c r="G22" s="987"/>
      <c r="H22" s="987"/>
      <c r="I22" s="987"/>
      <c r="J22" s="987"/>
      <c r="K22" s="987"/>
      <c r="L22" s="987"/>
      <c r="M22" s="987"/>
      <c r="N22" s="987"/>
      <c r="O22" s="987"/>
      <c r="P22" s="987"/>
      <c r="Q22" s="988"/>
    </row>
    <row r="23" spans="1:17" ht="13.5" thickBot="1" x14ac:dyDescent="0.25">
      <c r="A23" s="989"/>
      <c r="B23" s="990"/>
      <c r="C23" s="990"/>
      <c r="D23" s="990"/>
      <c r="E23" s="990"/>
      <c r="F23" s="990"/>
      <c r="G23" s="990"/>
      <c r="H23" s="990"/>
      <c r="I23" s="990"/>
      <c r="J23" s="990"/>
      <c r="K23" s="990"/>
      <c r="L23" s="990"/>
      <c r="M23" s="990"/>
      <c r="N23" s="990"/>
      <c r="O23" s="990"/>
      <c r="P23" s="990"/>
      <c r="Q23" s="991"/>
    </row>
    <row r="24" spans="1:17" customFormat="1" ht="15" x14ac:dyDescent="0.25">
      <c r="A24" s="950" t="s">
        <v>246</v>
      </c>
      <c r="B24" s="951"/>
      <c r="C24" s="951"/>
      <c r="D24" s="951"/>
      <c r="E24" s="951"/>
      <c r="F24" s="951"/>
      <c r="G24" s="951"/>
      <c r="H24" s="951"/>
      <c r="I24" s="951"/>
      <c r="J24" s="951"/>
      <c r="K24" s="951"/>
      <c r="L24" s="951"/>
      <c r="M24" s="951"/>
      <c r="N24" s="951"/>
      <c r="O24" s="951"/>
      <c r="P24" s="951"/>
      <c r="Q24" s="952"/>
    </row>
    <row r="25" spans="1:17" customFormat="1" ht="15.75" thickBot="1" x14ac:dyDescent="0.3">
      <c r="A25" s="953" t="s">
        <v>247</v>
      </c>
      <c r="B25" s="954"/>
      <c r="C25" s="954"/>
      <c r="D25" s="954"/>
      <c r="E25" s="954"/>
      <c r="F25" s="954"/>
      <c r="G25" s="954"/>
      <c r="H25" s="954"/>
      <c r="I25" s="954"/>
      <c r="J25" s="954"/>
      <c r="K25" s="954"/>
      <c r="L25" s="954"/>
      <c r="M25" s="954"/>
      <c r="N25" s="954"/>
      <c r="O25" s="954"/>
      <c r="P25" s="954"/>
      <c r="Q25" s="955"/>
    </row>
    <row r="26" spans="1:17" x14ac:dyDescent="0.2">
      <c r="A26" s="35"/>
      <c r="B26" s="36"/>
      <c r="C26" s="36"/>
      <c r="D26" s="36"/>
      <c r="E26" s="36"/>
      <c r="F26" s="992" t="s">
        <v>248</v>
      </c>
      <c r="G26" s="993"/>
      <c r="H26" s="993"/>
      <c r="I26" s="993"/>
      <c r="J26" s="993"/>
      <c r="K26" s="993"/>
      <c r="L26" s="994"/>
      <c r="M26" s="1001" t="s">
        <v>249</v>
      </c>
      <c r="N26" s="1004" t="s">
        <v>250</v>
      </c>
      <c r="O26" s="1005"/>
      <c r="P26" s="1005"/>
      <c r="Q26" s="1006"/>
    </row>
    <row r="27" spans="1:17" ht="13.5" thickBot="1" x14ac:dyDescent="0.25">
      <c r="A27" s="1010" t="s">
        <v>251</v>
      </c>
      <c r="B27" s="1011"/>
      <c r="C27" s="1011"/>
      <c r="D27" s="1011"/>
      <c r="E27" s="1012"/>
      <c r="F27" s="995"/>
      <c r="G27" s="996"/>
      <c r="H27" s="996"/>
      <c r="I27" s="996"/>
      <c r="J27" s="996"/>
      <c r="K27" s="996"/>
      <c r="L27" s="997"/>
      <c r="M27" s="1002"/>
      <c r="N27" s="1007"/>
      <c r="O27" s="1008"/>
      <c r="P27" s="1008"/>
      <c r="Q27" s="1009"/>
    </row>
    <row r="28" spans="1:17" x14ac:dyDescent="0.2">
      <c r="A28" s="1010" t="s">
        <v>252</v>
      </c>
      <c r="B28" s="1011"/>
      <c r="C28" s="1011"/>
      <c r="D28" s="1011"/>
      <c r="E28" s="1012"/>
      <c r="F28" s="995"/>
      <c r="G28" s="996"/>
      <c r="H28" s="996"/>
      <c r="I28" s="996"/>
      <c r="J28" s="996"/>
      <c r="K28" s="996"/>
      <c r="L28" s="997"/>
      <c r="M28" s="1002"/>
      <c r="N28" s="1013" t="s">
        <v>253</v>
      </c>
      <c r="O28" s="1015" t="s">
        <v>254</v>
      </c>
      <c r="P28" s="37" t="s">
        <v>255</v>
      </c>
      <c r="Q28" s="1017" t="s">
        <v>256</v>
      </c>
    </row>
    <row r="29" spans="1:17" ht="13.5" thickBot="1" x14ac:dyDescent="0.25">
      <c r="A29" s="38"/>
      <c r="B29" s="39"/>
      <c r="C29" s="39"/>
      <c r="D29" s="39"/>
      <c r="E29" s="40"/>
      <c r="F29" s="998"/>
      <c r="G29" s="999"/>
      <c r="H29" s="999"/>
      <c r="I29" s="999"/>
      <c r="J29" s="999"/>
      <c r="K29" s="999"/>
      <c r="L29" s="1000"/>
      <c r="M29" s="1003"/>
      <c r="N29" s="1014"/>
      <c r="O29" s="1016"/>
      <c r="P29" s="41" t="s">
        <v>257</v>
      </c>
      <c r="Q29" s="1018"/>
    </row>
    <row r="30" spans="1:17" ht="13.5" thickBot="1" x14ac:dyDescent="0.25">
      <c r="A30" s="1019">
        <v>1</v>
      </c>
      <c r="B30" s="1020"/>
      <c r="C30" s="1020"/>
      <c r="D30" s="1020"/>
      <c r="E30" s="1021"/>
      <c r="F30" s="1022">
        <v>2</v>
      </c>
      <c r="G30" s="1020"/>
      <c r="H30" s="1020"/>
      <c r="I30" s="1020"/>
      <c r="J30" s="1020"/>
      <c r="K30" s="1020"/>
      <c r="L30" s="1023"/>
      <c r="M30" s="216">
        <v>3</v>
      </c>
      <c r="N30" s="42">
        <v>4</v>
      </c>
      <c r="O30" s="42">
        <v>5</v>
      </c>
      <c r="P30" s="228">
        <v>6</v>
      </c>
      <c r="Q30" s="43" t="s">
        <v>258</v>
      </c>
    </row>
    <row r="31" spans="1:17" x14ac:dyDescent="0.2">
      <c r="A31" s="259">
        <v>5</v>
      </c>
      <c r="B31" s="44"/>
      <c r="C31" s="44"/>
      <c r="D31" s="44"/>
      <c r="E31" s="44"/>
      <c r="F31" s="1024" t="s">
        <v>259</v>
      </c>
      <c r="G31" s="1025"/>
      <c r="H31" s="1025"/>
      <c r="I31" s="1025"/>
      <c r="J31" s="1025"/>
      <c r="K31" s="1025"/>
      <c r="L31" s="1026"/>
      <c r="M31" s="44"/>
      <c r="N31" s="44"/>
      <c r="O31" s="44"/>
      <c r="P31" s="260"/>
      <c r="Q31" s="261">
        <f>Q38</f>
        <v>70128000</v>
      </c>
    </row>
    <row r="32" spans="1:17" x14ac:dyDescent="0.2">
      <c r="A32" s="262">
        <v>5</v>
      </c>
      <c r="B32" s="263">
        <v>1</v>
      </c>
      <c r="C32" s="263"/>
      <c r="D32" s="263"/>
      <c r="E32" s="263"/>
      <c r="F32" s="1027" t="s">
        <v>260</v>
      </c>
      <c r="G32" s="1028"/>
      <c r="H32" s="1028"/>
      <c r="I32" s="1028"/>
      <c r="J32" s="1028"/>
      <c r="K32" s="1028"/>
      <c r="L32" s="1029"/>
      <c r="M32" s="263"/>
      <c r="N32" s="263"/>
      <c r="O32" s="263"/>
      <c r="P32" s="264"/>
      <c r="Q32" s="265">
        <f>Q31</f>
        <v>70128000</v>
      </c>
    </row>
    <row r="33" spans="1:29" s="45" customFormat="1" ht="24" customHeight="1" x14ac:dyDescent="0.15">
      <c r="A33" s="266">
        <v>5</v>
      </c>
      <c r="B33" s="267">
        <v>1</v>
      </c>
      <c r="C33" s="267">
        <v>1</v>
      </c>
      <c r="D33" s="1276"/>
      <c r="E33" s="1277"/>
      <c r="F33" s="1033" t="s">
        <v>287</v>
      </c>
      <c r="G33" s="1034"/>
      <c r="H33" s="1034"/>
      <c r="I33" s="1034"/>
      <c r="J33" s="1034"/>
      <c r="K33" s="1034"/>
      <c r="L33" s="1035"/>
      <c r="M33" s="55"/>
      <c r="N33" s="267"/>
      <c r="O33" s="267"/>
      <c r="P33" s="229"/>
      <c r="Q33" s="56">
        <f>Q34+Q36</f>
        <v>70128000</v>
      </c>
    </row>
    <row r="34" spans="1:29" s="47" customFormat="1" ht="27" customHeight="1" x14ac:dyDescent="0.2">
      <c r="A34" s="268">
        <v>5</v>
      </c>
      <c r="B34" s="269">
        <v>1</v>
      </c>
      <c r="C34" s="269">
        <v>1</v>
      </c>
      <c r="D34" s="270">
        <v>1</v>
      </c>
      <c r="E34" s="270" t="s">
        <v>262</v>
      </c>
      <c r="F34" s="1033" t="s">
        <v>288</v>
      </c>
      <c r="G34" s="1034"/>
      <c r="H34" s="1034"/>
      <c r="I34" s="1034"/>
      <c r="J34" s="1034"/>
      <c r="K34" s="1034"/>
      <c r="L34" s="1035"/>
      <c r="M34" s="271"/>
      <c r="N34" s="46"/>
      <c r="O34" s="46"/>
      <c r="P34" s="230"/>
      <c r="Q34" s="56">
        <f>SUM(Q35:Q35)</f>
        <v>46752000</v>
      </c>
    </row>
    <row r="35" spans="1:29" s="47" customFormat="1" ht="15.75" customHeight="1" x14ac:dyDescent="0.2">
      <c r="A35" s="268"/>
      <c r="B35" s="269"/>
      <c r="C35" s="269"/>
      <c r="D35" s="270"/>
      <c r="E35" s="270"/>
      <c r="F35" s="312" t="s">
        <v>262</v>
      </c>
      <c r="G35" s="222"/>
      <c r="H35" s="1194" t="s">
        <v>288</v>
      </c>
      <c r="I35" s="1194"/>
      <c r="J35" s="1194"/>
      <c r="K35" s="1194"/>
      <c r="L35" s="1195"/>
      <c r="M35" s="271" t="s">
        <v>233</v>
      </c>
      <c r="N35" s="46">
        <v>12</v>
      </c>
      <c r="O35" s="46" t="s">
        <v>265</v>
      </c>
      <c r="P35" s="50">
        <v>3896000</v>
      </c>
      <c r="Q35" s="275">
        <f>N35*P35</f>
        <v>46752000</v>
      </c>
    </row>
    <row r="36" spans="1:29" s="47" customFormat="1" ht="27" customHeight="1" x14ac:dyDescent="0.2">
      <c r="A36" s="268">
        <v>5</v>
      </c>
      <c r="B36" s="269">
        <v>1</v>
      </c>
      <c r="C36" s="269">
        <v>1</v>
      </c>
      <c r="D36" s="270"/>
      <c r="E36" s="270" t="s">
        <v>266</v>
      </c>
      <c r="F36" s="1033" t="s">
        <v>290</v>
      </c>
      <c r="G36" s="1034"/>
      <c r="H36" s="1034"/>
      <c r="I36" s="1034"/>
      <c r="J36" s="1034"/>
      <c r="K36" s="1034"/>
      <c r="L36" s="1035"/>
      <c r="M36" s="271"/>
      <c r="N36" s="46"/>
      <c r="O36" s="46"/>
      <c r="P36" s="230"/>
      <c r="Q36" s="56">
        <f>Q37</f>
        <v>23376000</v>
      </c>
    </row>
    <row r="37" spans="1:29" s="47" customFormat="1" ht="21.75" customHeight="1" x14ac:dyDescent="0.2">
      <c r="A37" s="268"/>
      <c r="B37" s="269"/>
      <c r="C37" s="269"/>
      <c r="D37" s="270"/>
      <c r="E37" s="270"/>
      <c r="F37" s="312" t="s">
        <v>262</v>
      </c>
      <c r="G37" s="313"/>
      <c r="H37" s="1283" t="s">
        <v>290</v>
      </c>
      <c r="I37" s="1283"/>
      <c r="J37" s="1283"/>
      <c r="K37" s="1283"/>
      <c r="L37" s="1284"/>
      <c r="M37" s="271" t="s">
        <v>233</v>
      </c>
      <c r="N37" s="46">
        <v>12</v>
      </c>
      <c r="O37" s="46" t="s">
        <v>265</v>
      </c>
      <c r="P37" s="73">
        <v>1948000</v>
      </c>
      <c r="Q37" s="275">
        <f t="shared" ref="Q37" si="0">N37*P37</f>
        <v>23376000</v>
      </c>
    </row>
    <row r="38" spans="1:29" s="213" customFormat="1" ht="13.5" thickBot="1" x14ac:dyDescent="0.25">
      <c r="A38" s="1038" t="s">
        <v>215</v>
      </c>
      <c r="B38" s="1039"/>
      <c r="C38" s="1039"/>
      <c r="D38" s="1039"/>
      <c r="E38" s="1039"/>
      <c r="F38" s="1039"/>
      <c r="G38" s="1039"/>
      <c r="H38" s="1039"/>
      <c r="I38" s="1039"/>
      <c r="J38" s="1039"/>
      <c r="K38" s="1039"/>
      <c r="L38" s="1039"/>
      <c r="M38" s="1039"/>
      <c r="N38" s="1039"/>
      <c r="O38" s="1039"/>
      <c r="P38" s="1039"/>
      <c r="Q38" s="58">
        <f>Q33</f>
        <v>70128000</v>
      </c>
    </row>
    <row r="39" spans="1:29" s="213" customFormat="1" x14ac:dyDescent="0.2">
      <c r="A39" s="286"/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21"/>
      <c r="N39" s="221"/>
      <c r="O39" s="221"/>
      <c r="P39" s="232"/>
      <c r="Q39" s="197"/>
    </row>
    <row r="40" spans="1:29" s="214" customFormat="1" ht="15" x14ac:dyDescent="0.25">
      <c r="A40" s="1040" t="s">
        <v>2277</v>
      </c>
      <c r="B40" s="1040"/>
      <c r="C40" s="1040"/>
      <c r="D40" s="1040"/>
      <c r="E40" s="1040"/>
      <c r="F40" s="1040"/>
      <c r="G40" s="1040"/>
      <c r="H40" s="1040"/>
      <c r="I40" s="1040"/>
      <c r="J40" s="1040"/>
      <c r="K40" s="1040"/>
      <c r="L40" s="1040"/>
      <c r="M40" s="1041" t="s">
        <v>2274</v>
      </c>
      <c r="N40" s="1041"/>
      <c r="O40" s="1041"/>
      <c r="P40" s="1041"/>
      <c r="Q40" s="104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</row>
    <row r="41" spans="1:29" s="214" customFormat="1" ht="15" x14ac:dyDescent="0.25">
      <c r="A41" s="1040" t="s">
        <v>2278</v>
      </c>
      <c r="B41" s="1040"/>
      <c r="C41" s="1040"/>
      <c r="D41" s="1040"/>
      <c r="E41" s="1040"/>
      <c r="F41" s="1040"/>
      <c r="G41" s="1040"/>
      <c r="H41" s="1040"/>
      <c r="I41" s="1040"/>
      <c r="J41" s="1040"/>
      <c r="K41" s="1040"/>
      <c r="L41" s="1040"/>
      <c r="M41" s="1041" t="s">
        <v>2275</v>
      </c>
      <c r="N41" s="1041"/>
      <c r="O41" s="1041"/>
      <c r="P41" s="1041"/>
      <c r="Q41" s="104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</row>
    <row r="42" spans="1:29" s="214" customFormat="1" ht="15" x14ac:dyDescent="0.25">
      <c r="A42" s="21"/>
      <c r="B42" s="21"/>
      <c r="C42" s="292"/>
      <c r="D42" s="292"/>
      <c r="E42" s="292"/>
      <c r="F42" s="292"/>
      <c r="G42" s="292"/>
      <c r="H42" s="292"/>
      <c r="I42" s="292"/>
      <c r="J42" s="292"/>
      <c r="K42" s="292"/>
      <c r="L42" s="292"/>
      <c r="M42" s="60"/>
      <c r="N42" s="61"/>
      <c r="O42" s="61"/>
      <c r="P42" s="62"/>
      <c r="Q42" s="63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</row>
    <row r="43" spans="1:29" s="214" customFormat="1" ht="15" x14ac:dyDescent="0.25">
      <c r="A43" s="21"/>
      <c r="B43" s="21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60"/>
      <c r="N43" s="61"/>
      <c r="O43" s="61"/>
      <c r="P43" s="62"/>
      <c r="Q43" s="63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</row>
    <row r="44" spans="1:29" s="21" customFormat="1" ht="15" x14ac:dyDescent="0.25"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60"/>
      <c r="N44" s="61"/>
      <c r="O44" s="61"/>
      <c r="P44" s="62"/>
      <c r="Q44" s="63"/>
    </row>
    <row r="45" spans="1:29" s="21" customFormat="1" ht="15" x14ac:dyDescent="0.25">
      <c r="A45" s="1040" t="s">
        <v>2279</v>
      </c>
      <c r="B45" s="1040"/>
      <c r="C45" s="1040"/>
      <c r="D45" s="1040"/>
      <c r="E45" s="1040"/>
      <c r="F45" s="1040"/>
      <c r="G45" s="1040"/>
      <c r="H45" s="1040"/>
      <c r="I45" s="1040"/>
      <c r="J45" s="1040"/>
      <c r="K45" s="1040"/>
      <c r="L45" s="1040"/>
      <c r="M45" s="1042" t="s">
        <v>2276</v>
      </c>
      <c r="N45" s="1042"/>
      <c r="O45" s="1042"/>
      <c r="P45" s="1042"/>
      <c r="Q45" s="1042"/>
    </row>
    <row r="46" spans="1:29" s="21" customFormat="1" ht="15" x14ac:dyDescent="0.25">
      <c r="A46" s="1043"/>
      <c r="B46" s="1043"/>
      <c r="C46" s="1043"/>
      <c r="D46" s="1043"/>
      <c r="E46" s="1043"/>
      <c r="F46" s="1043"/>
      <c r="G46" s="1043"/>
      <c r="H46" s="1043"/>
      <c r="I46" s="1043"/>
      <c r="J46" s="292"/>
      <c r="K46" s="292"/>
      <c r="L46" s="292"/>
      <c r="M46" s="60"/>
      <c r="N46" s="61"/>
      <c r="O46" s="1044"/>
      <c r="P46" s="1044"/>
      <c r="Q46" s="63"/>
    </row>
    <row r="47" spans="1:29" s="21" customFormat="1" ht="15" x14ac:dyDescent="0.25">
      <c r="A47" s="217"/>
      <c r="B47" s="217"/>
      <c r="C47" s="217"/>
      <c r="D47" s="217"/>
      <c r="E47" s="217"/>
      <c r="F47" s="217"/>
      <c r="G47" s="217"/>
      <c r="H47" s="217"/>
      <c r="I47" s="217"/>
      <c r="J47" s="60"/>
      <c r="K47" s="60"/>
      <c r="L47" s="60"/>
      <c r="M47" s="60"/>
      <c r="N47" s="61"/>
      <c r="O47" s="61"/>
      <c r="P47" s="212"/>
      <c r="Q47" s="63"/>
    </row>
    <row r="48" spans="1:29" s="21" customFormat="1" ht="15" x14ac:dyDescent="0.25">
      <c r="A48" s="825"/>
      <c r="B48" s="825"/>
      <c r="C48" s="825"/>
      <c r="D48" s="825"/>
      <c r="E48" s="825"/>
      <c r="F48" s="825"/>
      <c r="G48" s="825"/>
      <c r="H48" s="825"/>
      <c r="I48" s="825"/>
      <c r="J48" s="60"/>
      <c r="K48" s="60"/>
      <c r="L48" s="60"/>
      <c r="M48" s="60"/>
      <c r="N48" s="61"/>
      <c r="O48" s="61"/>
      <c r="P48" s="212"/>
      <c r="Q48" s="63"/>
    </row>
    <row r="49" spans="1:17" s="21" customFormat="1" ht="15" x14ac:dyDescent="0.25">
      <c r="A49" s="825"/>
      <c r="B49" s="825"/>
      <c r="C49" s="825"/>
      <c r="D49" s="825"/>
      <c r="E49" s="825"/>
      <c r="F49" s="825"/>
      <c r="G49" s="825"/>
      <c r="H49" s="825"/>
      <c r="I49" s="825"/>
      <c r="J49" s="60"/>
      <c r="K49" s="60"/>
      <c r="L49" s="60"/>
      <c r="M49" s="60"/>
      <c r="N49" s="61"/>
      <c r="O49" s="61"/>
      <c r="P49" s="212"/>
      <c r="Q49" s="63"/>
    </row>
    <row r="50" spans="1:17" s="21" customFormat="1" ht="15" x14ac:dyDescent="0.25">
      <c r="A50" s="825"/>
      <c r="B50" s="825"/>
      <c r="C50" s="825"/>
      <c r="D50" s="825"/>
      <c r="E50" s="825"/>
      <c r="F50" s="825"/>
      <c r="G50" s="825"/>
      <c r="H50" s="825"/>
      <c r="I50" s="825"/>
      <c r="J50" s="60"/>
      <c r="K50" s="60"/>
      <c r="L50" s="60"/>
      <c r="M50" s="60"/>
      <c r="N50" s="61"/>
      <c r="O50" s="61"/>
      <c r="P50" s="212"/>
      <c r="Q50" s="63"/>
    </row>
    <row r="51" spans="1:17" s="21" customFormat="1" ht="15" x14ac:dyDescent="0.25">
      <c r="A51" s="825"/>
      <c r="B51" s="825"/>
      <c r="C51" s="825"/>
      <c r="D51" s="825"/>
      <c r="E51" s="825"/>
      <c r="F51" s="825"/>
      <c r="G51" s="825"/>
      <c r="H51" s="825"/>
      <c r="I51" s="825"/>
      <c r="J51" s="60"/>
      <c r="K51" s="60"/>
      <c r="L51" s="60"/>
      <c r="M51" s="60"/>
      <c r="N51" s="61"/>
      <c r="O51" s="61"/>
      <c r="P51" s="212"/>
      <c r="Q51" s="63"/>
    </row>
    <row r="52" spans="1:17" s="21" customFormat="1" ht="15" x14ac:dyDescent="0.25">
      <c r="A52" s="825"/>
      <c r="B52" s="825"/>
      <c r="C52" s="825"/>
      <c r="D52" s="825"/>
      <c r="E52" s="825"/>
      <c r="F52" s="825"/>
      <c r="G52" s="825"/>
      <c r="H52" s="825"/>
      <c r="I52" s="825"/>
      <c r="J52" s="60"/>
      <c r="K52" s="60"/>
      <c r="L52" s="60"/>
      <c r="M52" s="60"/>
      <c r="N52" s="61"/>
      <c r="O52" s="61"/>
      <c r="P52" s="212"/>
      <c r="Q52" s="63"/>
    </row>
    <row r="53" spans="1:17" s="21" customFormat="1" ht="15" x14ac:dyDescent="0.25">
      <c r="A53" s="825"/>
      <c r="B53" s="825"/>
      <c r="C53" s="825"/>
      <c r="D53" s="825"/>
      <c r="E53" s="825"/>
      <c r="F53" s="825"/>
      <c r="G53" s="825"/>
      <c r="H53" s="825"/>
      <c r="I53" s="825"/>
      <c r="J53" s="60"/>
      <c r="K53" s="60"/>
      <c r="L53" s="60"/>
      <c r="M53" s="60"/>
      <c r="N53" s="61"/>
      <c r="O53" s="61"/>
      <c r="P53" s="212"/>
      <c r="Q53" s="63"/>
    </row>
    <row r="54" spans="1:17" s="21" customFormat="1" ht="15" x14ac:dyDescent="0.25">
      <c r="A54" s="1032" t="s">
        <v>2280</v>
      </c>
      <c r="B54" s="1032"/>
      <c r="C54" s="1032"/>
      <c r="D54" s="1032"/>
      <c r="E54" s="1032"/>
      <c r="F54" s="1032"/>
      <c r="G54" s="1032"/>
      <c r="H54" s="1032"/>
      <c r="I54" s="1032"/>
      <c r="J54" s="1032"/>
      <c r="K54" s="1032"/>
      <c r="L54" s="62" t="s">
        <v>220</v>
      </c>
      <c r="M54" s="62"/>
      <c r="N54" s="285"/>
      <c r="O54" s="285"/>
      <c r="P54" s="62"/>
      <c r="Q54" s="212"/>
    </row>
    <row r="55" spans="1:17" s="21" customFormat="1" ht="15" x14ac:dyDescent="0.25">
      <c r="A55" s="1032" t="s">
        <v>2281</v>
      </c>
      <c r="B55" s="1032"/>
      <c r="C55" s="1032"/>
      <c r="D55" s="1032"/>
      <c r="E55" s="1032"/>
      <c r="F55" s="1032"/>
      <c r="G55" s="1032"/>
      <c r="H55" s="1032"/>
      <c r="I55" s="1032"/>
      <c r="J55" s="1032"/>
      <c r="K55" s="1032"/>
      <c r="L55" s="62" t="s">
        <v>220</v>
      </c>
      <c r="M55" s="62"/>
      <c r="N55" s="285"/>
      <c r="O55" s="285"/>
      <c r="P55" s="62"/>
      <c r="Q55" s="212"/>
    </row>
    <row r="56" spans="1:17" s="21" customFormat="1" ht="15" x14ac:dyDescent="0.25">
      <c r="A56" s="1032" t="s">
        <v>2282</v>
      </c>
      <c r="B56" s="1032"/>
      <c r="C56" s="1032"/>
      <c r="D56" s="1032"/>
      <c r="E56" s="1032"/>
      <c r="F56" s="1032"/>
      <c r="G56" s="1032"/>
      <c r="H56" s="1032"/>
      <c r="I56" s="1032"/>
      <c r="J56" s="1032"/>
      <c r="K56" s="1032"/>
      <c r="L56" s="62" t="s">
        <v>220</v>
      </c>
      <c r="M56" s="62"/>
      <c r="N56" s="285"/>
      <c r="O56" s="285"/>
      <c r="P56" s="62"/>
      <c r="Q56" s="212"/>
    </row>
    <row r="57" spans="1:17" s="21" customFormat="1" ht="15" x14ac:dyDescent="0.25">
      <c r="A57" s="62"/>
      <c r="B57" s="62"/>
      <c r="C57" s="62"/>
      <c r="D57" s="64"/>
      <c r="E57" s="62"/>
      <c r="F57" s="62"/>
      <c r="G57" s="62"/>
      <c r="H57" s="65"/>
      <c r="I57" s="66"/>
      <c r="J57" s="62"/>
      <c r="K57" s="62"/>
      <c r="L57" s="62"/>
      <c r="M57" s="62"/>
      <c r="N57" s="285"/>
      <c r="O57" s="285"/>
      <c r="P57" s="62"/>
      <c r="Q57" s="212"/>
    </row>
    <row r="58" spans="1:17" s="21" customFormat="1" ht="15" x14ac:dyDescent="0.25">
      <c r="A58" s="294" t="s">
        <v>279</v>
      </c>
      <c r="B58" s="1047" t="s">
        <v>280</v>
      </c>
      <c r="C58" s="1047"/>
      <c r="D58" s="1047"/>
      <c r="E58" s="1047"/>
      <c r="F58" s="1047"/>
      <c r="G58" s="1047"/>
      <c r="H58" s="1047"/>
      <c r="I58" s="1047"/>
      <c r="J58" s="1047"/>
      <c r="K58" s="1047" t="s">
        <v>2283</v>
      </c>
      <c r="L58" s="1047"/>
      <c r="M58" s="62"/>
      <c r="N58" s="285"/>
      <c r="O58" s="285"/>
      <c r="P58" s="62"/>
      <c r="Q58" s="212"/>
    </row>
    <row r="59" spans="1:17" s="21" customFormat="1" ht="15" x14ac:dyDescent="0.25">
      <c r="A59" s="676">
        <f>1</f>
        <v>1</v>
      </c>
      <c r="B59" s="1048" t="s">
        <v>281</v>
      </c>
      <c r="C59" s="1048"/>
      <c r="D59" s="1048"/>
      <c r="E59" s="1048"/>
      <c r="F59" s="1048"/>
      <c r="G59" s="1048"/>
      <c r="H59" s="1048"/>
      <c r="I59" s="1048"/>
      <c r="J59" s="1048"/>
      <c r="K59" s="1048"/>
      <c r="L59" s="1048"/>
      <c r="M59" s="62"/>
      <c r="N59" s="285"/>
      <c r="O59" s="285"/>
      <c r="P59" s="62"/>
      <c r="Q59" s="212"/>
    </row>
    <row r="60" spans="1:17" s="21" customFormat="1" ht="15" x14ac:dyDescent="0.25">
      <c r="A60" s="676">
        <f>A59+1</f>
        <v>2</v>
      </c>
      <c r="B60" s="1048" t="s">
        <v>282</v>
      </c>
      <c r="C60" s="1048"/>
      <c r="D60" s="1048"/>
      <c r="E60" s="1048"/>
      <c r="F60" s="1048"/>
      <c r="G60" s="1048"/>
      <c r="H60" s="1048"/>
      <c r="I60" s="1048"/>
      <c r="J60" s="1048"/>
      <c r="K60" s="1049"/>
      <c r="L60" s="1049"/>
      <c r="M60" s="62"/>
      <c r="N60" s="285"/>
      <c r="O60" s="285"/>
      <c r="P60" s="62"/>
      <c r="Q60" s="212"/>
    </row>
    <row r="61" spans="1:17" s="21" customFormat="1" ht="15" x14ac:dyDescent="0.25">
      <c r="A61" s="676">
        <f>A60+1</f>
        <v>3</v>
      </c>
      <c r="B61" s="1048" t="s">
        <v>2257</v>
      </c>
      <c r="C61" s="1048"/>
      <c r="D61" s="1048"/>
      <c r="E61" s="1048"/>
      <c r="F61" s="1048"/>
      <c r="G61" s="1048"/>
      <c r="H61" s="1048"/>
      <c r="I61" s="1048"/>
      <c r="J61" s="1048"/>
      <c r="K61" s="1048"/>
      <c r="L61" s="1048"/>
      <c r="M61" s="62"/>
      <c r="N61" s="285"/>
      <c r="O61" s="285"/>
      <c r="P61" s="62"/>
      <c r="Q61" s="212"/>
    </row>
    <row r="62" spans="1:17" s="21" customFormat="1" ht="15" x14ac:dyDescent="0.25">
      <c r="A62" s="676">
        <f>A61+1</f>
        <v>4</v>
      </c>
      <c r="B62" s="1048" t="s">
        <v>283</v>
      </c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62"/>
      <c r="N62" s="285"/>
      <c r="O62" s="285"/>
      <c r="P62" s="62"/>
      <c r="Q62" s="212"/>
    </row>
    <row r="63" spans="1:17" s="21" customFormat="1" ht="15" x14ac:dyDescent="0.25">
      <c r="A63" s="67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2"/>
      <c r="N63" s="668"/>
      <c r="O63" s="668"/>
      <c r="P63" s="62"/>
      <c r="Q63" s="212"/>
    </row>
    <row r="64" spans="1:17" s="21" customFormat="1" ht="15" x14ac:dyDescent="0.25">
      <c r="A64" s="67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2"/>
      <c r="N64" s="668"/>
      <c r="O64" s="668"/>
      <c r="P64" s="62"/>
      <c r="Q64" s="212"/>
    </row>
    <row r="65" spans="1:17" s="21" customFormat="1" ht="15" x14ac:dyDescent="0.25">
      <c r="A65" s="67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2"/>
      <c r="N65" s="668"/>
      <c r="O65" s="668"/>
      <c r="P65" s="62"/>
      <c r="Q65" s="212"/>
    </row>
    <row r="66" spans="1:17" s="21" customFormat="1" ht="15" x14ac:dyDescent="0.25">
      <c r="A66" s="67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2"/>
      <c r="N66" s="668"/>
      <c r="O66" s="668"/>
      <c r="P66" s="62"/>
      <c r="Q66" s="212"/>
    </row>
    <row r="67" spans="1:17" s="21" customFormat="1" ht="15" x14ac:dyDescent="0.25">
      <c r="A67" s="67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2"/>
      <c r="N67" s="668"/>
      <c r="O67" s="668"/>
      <c r="P67" s="62"/>
      <c r="Q67" s="212"/>
    </row>
    <row r="68" spans="1:17" s="21" customFormat="1" ht="15" x14ac:dyDescent="0.25">
      <c r="A68" s="67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2"/>
      <c r="N68" s="668"/>
      <c r="O68" s="668"/>
      <c r="P68" s="62"/>
      <c r="Q68" s="212"/>
    </row>
    <row r="69" spans="1:17" s="21" customFormat="1" ht="15" x14ac:dyDescent="0.25">
      <c r="A69" s="67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2"/>
      <c r="N69" s="668"/>
      <c r="O69" s="668"/>
      <c r="P69" s="62"/>
      <c r="Q69" s="212"/>
    </row>
    <row r="70" spans="1:17" s="21" customFormat="1" ht="15" x14ac:dyDescent="0.25">
      <c r="A70" s="67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2"/>
      <c r="N70" s="668"/>
      <c r="O70" s="668"/>
      <c r="P70" s="62"/>
      <c r="Q70" s="212"/>
    </row>
    <row r="71" spans="1:17" s="21" customFormat="1" ht="15" x14ac:dyDescent="0.25">
      <c r="A71" s="67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2"/>
      <c r="N71" s="668"/>
      <c r="O71" s="668"/>
      <c r="P71" s="62"/>
      <c r="Q71" s="212"/>
    </row>
    <row r="72" spans="1:17" s="21" customFormat="1" ht="15" x14ac:dyDescent="0.25">
      <c r="A72" s="67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2"/>
      <c r="N72" s="668"/>
      <c r="O72" s="668"/>
      <c r="P72" s="62"/>
      <c r="Q72" s="212"/>
    </row>
    <row r="73" spans="1:17" s="21" customFormat="1" ht="15" x14ac:dyDescent="0.25">
      <c r="A73" s="67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2"/>
      <c r="N73" s="668"/>
      <c r="O73" s="668"/>
      <c r="P73" s="62"/>
      <c r="Q73" s="212"/>
    </row>
    <row r="74" spans="1:17" s="21" customFormat="1" ht="15" x14ac:dyDescent="0.25">
      <c r="A74" s="67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2"/>
      <c r="N74" s="668"/>
      <c r="O74" s="668"/>
      <c r="P74" s="62"/>
      <c r="Q74" s="212"/>
    </row>
    <row r="75" spans="1:17" s="21" customFormat="1" ht="15" x14ac:dyDescent="0.25">
      <c r="A75" s="67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2"/>
      <c r="N75" s="668"/>
      <c r="O75" s="668"/>
      <c r="P75" s="62"/>
      <c r="Q75" s="212"/>
    </row>
    <row r="76" spans="1:17" s="21" customFormat="1" ht="15" x14ac:dyDescent="0.25">
      <c r="A76" s="67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2"/>
      <c r="N76" s="668"/>
      <c r="O76" s="668"/>
      <c r="P76" s="62"/>
      <c r="Q76" s="212"/>
    </row>
    <row r="77" spans="1:17" s="21" customFormat="1" ht="15" x14ac:dyDescent="0.25">
      <c r="A77" s="67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2"/>
      <c r="N77" s="668"/>
      <c r="O77" s="668"/>
      <c r="P77" s="62"/>
      <c r="Q77" s="212"/>
    </row>
    <row r="78" spans="1:17" s="21" customFormat="1" ht="15" x14ac:dyDescent="0.25">
      <c r="A78" s="67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2"/>
      <c r="N78" s="668"/>
      <c r="O78" s="668"/>
      <c r="P78" s="62"/>
      <c r="Q78" s="212"/>
    </row>
    <row r="79" spans="1:17" s="21" customFormat="1" ht="15" x14ac:dyDescent="0.25">
      <c r="A79" s="67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2"/>
      <c r="N79" s="668"/>
      <c r="O79" s="668"/>
      <c r="P79" s="62"/>
      <c r="Q79" s="212"/>
    </row>
    <row r="80" spans="1:17" s="21" customFormat="1" ht="15" x14ac:dyDescent="0.25">
      <c r="A80" s="67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2"/>
      <c r="N80" s="668"/>
      <c r="O80" s="668"/>
      <c r="P80" s="62"/>
      <c r="Q80" s="212"/>
    </row>
    <row r="81" spans="1:17" s="21" customFormat="1" ht="15" x14ac:dyDescent="0.25">
      <c r="A81" s="67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2"/>
      <c r="N81" s="668"/>
      <c r="O81" s="668"/>
      <c r="P81" s="62"/>
      <c r="Q81" s="212"/>
    </row>
    <row r="82" spans="1:17" s="21" customFormat="1" ht="15" x14ac:dyDescent="0.25">
      <c r="A82" s="67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2"/>
      <c r="N82" s="668"/>
      <c r="O82" s="668"/>
      <c r="P82" s="62"/>
      <c r="Q82" s="212"/>
    </row>
    <row r="83" spans="1:17" s="21" customFormat="1" ht="15" x14ac:dyDescent="0.25">
      <c r="A83" s="67"/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2"/>
      <c r="N83" s="668"/>
      <c r="O83" s="668"/>
      <c r="P83" s="62"/>
      <c r="Q83" s="212"/>
    </row>
    <row r="84" spans="1:17" s="21" customFormat="1" ht="15" x14ac:dyDescent="0.25">
      <c r="A84" s="67"/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2"/>
      <c r="N84" s="668"/>
      <c r="O84" s="668"/>
      <c r="P84" s="62"/>
      <c r="Q84" s="212"/>
    </row>
    <row r="85" spans="1:17" s="21" customFormat="1" ht="15" x14ac:dyDescent="0.25">
      <c r="A85" s="67"/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2"/>
      <c r="N85" s="668"/>
      <c r="O85" s="668"/>
      <c r="P85" s="62"/>
      <c r="Q85" s="212"/>
    </row>
    <row r="86" spans="1:17" s="21" customFormat="1" ht="15" x14ac:dyDescent="0.25">
      <c r="A86" s="67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2"/>
      <c r="N86" s="668"/>
      <c r="O86" s="668"/>
      <c r="P86" s="62"/>
      <c r="Q86" s="212"/>
    </row>
    <row r="87" spans="1:17" s="21" customFormat="1" ht="15" x14ac:dyDescent="0.25">
      <c r="A87" s="67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2"/>
      <c r="N87" s="668"/>
      <c r="O87" s="668"/>
      <c r="P87" s="62"/>
      <c r="Q87" s="212"/>
    </row>
    <row r="88" spans="1:17" s="21" customFormat="1" ht="15" x14ac:dyDescent="0.25">
      <c r="A88" s="67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2"/>
      <c r="N88" s="668"/>
      <c r="O88" s="668"/>
      <c r="P88" s="62"/>
      <c r="Q88" s="212"/>
    </row>
    <row r="89" spans="1:17" s="21" customFormat="1" ht="15" x14ac:dyDescent="0.25">
      <c r="A89" s="67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2"/>
      <c r="N89" s="668"/>
      <c r="O89" s="668"/>
      <c r="P89" s="62"/>
      <c r="Q89" s="212"/>
    </row>
    <row r="90" spans="1:17" s="21" customFormat="1" ht="15" x14ac:dyDescent="0.25">
      <c r="A90" s="67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2"/>
      <c r="N90" s="668"/>
      <c r="O90" s="668"/>
      <c r="P90" s="62"/>
      <c r="Q90" s="212"/>
    </row>
    <row r="91" spans="1:17" s="21" customFormat="1" ht="15" x14ac:dyDescent="0.25">
      <c r="A91" s="67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2"/>
      <c r="N91" s="668"/>
      <c r="O91" s="668"/>
      <c r="P91" s="62"/>
      <c r="Q91" s="212"/>
    </row>
    <row r="92" spans="1:17" s="21" customFormat="1" ht="15" x14ac:dyDescent="0.25">
      <c r="A92" s="67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2"/>
      <c r="N92" s="668"/>
      <c r="O92" s="668"/>
      <c r="P92" s="62"/>
      <c r="Q92" s="212"/>
    </row>
    <row r="93" spans="1:17" s="21" customFormat="1" ht="15" x14ac:dyDescent="0.25">
      <c r="A93" s="67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2"/>
      <c r="N93" s="668"/>
      <c r="O93" s="668"/>
      <c r="P93" s="62"/>
      <c r="Q93" s="212"/>
    </row>
    <row r="94" spans="1:17" s="21" customFormat="1" ht="15" x14ac:dyDescent="0.25">
      <c r="A94" s="67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2"/>
      <c r="N94" s="668"/>
      <c r="O94" s="668"/>
      <c r="P94" s="62"/>
      <c r="Q94" s="212"/>
    </row>
    <row r="95" spans="1:17" s="21" customFormat="1" ht="15" x14ac:dyDescent="0.25">
      <c r="A95" s="67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2"/>
      <c r="N95" s="668"/>
      <c r="O95" s="668"/>
      <c r="P95" s="62"/>
      <c r="Q95" s="212"/>
    </row>
    <row r="96" spans="1:17" s="21" customFormat="1" ht="15" x14ac:dyDescent="0.25">
      <c r="A96" s="67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2"/>
      <c r="N96" s="668"/>
      <c r="O96" s="668"/>
      <c r="P96" s="62"/>
      <c r="Q96" s="212"/>
    </row>
    <row r="97" spans="1:29" s="21" customFormat="1" ht="15" x14ac:dyDescent="0.25">
      <c r="A97" s="67"/>
      <c r="B97" s="68"/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2"/>
      <c r="N97" s="668"/>
      <c r="O97" s="668"/>
      <c r="P97" s="62"/>
      <c r="Q97" s="212"/>
    </row>
    <row r="98" spans="1:29" s="21" customFormat="1" ht="15" x14ac:dyDescent="0.25">
      <c r="A98" s="67"/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2"/>
      <c r="N98" s="668"/>
      <c r="O98" s="668"/>
      <c r="P98" s="62"/>
      <c r="Q98" s="212"/>
    </row>
    <row r="99" spans="1:29" s="21" customFormat="1" ht="15" x14ac:dyDescent="0.25">
      <c r="A99" s="67"/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2"/>
      <c r="N99" s="668"/>
      <c r="O99" s="668"/>
      <c r="P99" s="62"/>
      <c r="Q99" s="212"/>
    </row>
    <row r="100" spans="1:29" s="21" customFormat="1" ht="15" x14ac:dyDescent="0.25">
      <c r="A100" s="67"/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2"/>
      <c r="N100" s="668"/>
      <c r="O100" s="668"/>
      <c r="P100" s="62"/>
      <c r="Q100" s="212"/>
    </row>
    <row r="101" spans="1:29" s="21" customFormat="1" ht="15" x14ac:dyDescent="0.25">
      <c r="A101" s="67"/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2"/>
      <c r="N101" s="668"/>
      <c r="O101" s="668"/>
      <c r="P101" s="62"/>
      <c r="Q101" s="212"/>
    </row>
    <row r="102" spans="1:29" s="21" customFormat="1" ht="15" x14ac:dyDescent="0.25">
      <c r="A102" s="67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2"/>
      <c r="N102" s="668"/>
      <c r="O102" s="668"/>
      <c r="P102" s="62"/>
      <c r="Q102" s="212"/>
    </row>
    <row r="103" spans="1:29" s="21" customFormat="1" ht="15" x14ac:dyDescent="0.25">
      <c r="A103" s="67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2"/>
      <c r="N103" s="668"/>
      <c r="O103" s="668"/>
      <c r="P103" s="62"/>
      <c r="Q103" s="212"/>
    </row>
    <row r="104" spans="1:29" s="21" customFormat="1" ht="15" x14ac:dyDescent="0.25">
      <c r="A104" s="67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2"/>
      <c r="N104" s="668"/>
      <c r="O104" s="668"/>
      <c r="P104" s="62"/>
      <c r="Q104" s="212"/>
    </row>
    <row r="105" spans="1:29" s="21" customFormat="1" ht="15" x14ac:dyDescent="0.25">
      <c r="A105" s="67"/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2"/>
      <c r="N105" s="668"/>
      <c r="O105" s="668"/>
      <c r="P105" s="62"/>
      <c r="Q105" s="212"/>
    </row>
    <row r="106" spans="1:29" s="21" customFormat="1" ht="15" x14ac:dyDescent="0.25">
      <c r="A106" s="67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2"/>
      <c r="N106" s="668"/>
      <c r="O106" s="668"/>
      <c r="P106" s="62"/>
      <c r="Q106" s="212"/>
    </row>
    <row r="107" spans="1:29" s="21" customFormat="1" ht="15.75" thickBot="1" x14ac:dyDescent="0.3">
      <c r="A107" s="67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2"/>
      <c r="N107" s="668"/>
      <c r="O107" s="668"/>
      <c r="P107" s="62"/>
      <c r="Q107" s="212"/>
    </row>
    <row r="108" spans="1:29" s="21" customFormat="1" x14ac:dyDescent="0.2">
      <c r="A108" s="14"/>
      <c r="B108" s="15"/>
      <c r="C108" s="15"/>
      <c r="D108" s="15"/>
      <c r="E108" s="15"/>
      <c r="F108" s="15"/>
      <c r="G108" s="15"/>
      <c r="H108" s="16"/>
      <c r="I108" s="14"/>
      <c r="J108" s="15"/>
      <c r="K108" s="15"/>
      <c r="L108" s="15"/>
      <c r="M108" s="15"/>
      <c r="N108" s="17"/>
      <c r="O108" s="17"/>
      <c r="P108" s="226"/>
      <c r="Q108" s="18"/>
    </row>
    <row r="109" spans="1:29" s="21" customFormat="1" x14ac:dyDescent="0.2">
      <c r="A109" s="20"/>
      <c r="H109" s="22"/>
      <c r="I109" s="947" t="s">
        <v>2270</v>
      </c>
      <c r="J109" s="948"/>
      <c r="K109" s="948"/>
      <c r="L109" s="948"/>
      <c r="M109" s="948"/>
      <c r="N109" s="948"/>
      <c r="O109" s="949"/>
      <c r="P109" s="227"/>
      <c r="Q109" s="23"/>
      <c r="R109" s="213"/>
      <c r="S109" s="213"/>
      <c r="T109" s="213"/>
      <c r="U109" s="213"/>
      <c r="V109" s="213"/>
      <c r="W109" s="213"/>
      <c r="X109" s="213"/>
      <c r="Y109" s="213"/>
      <c r="Z109" s="213"/>
      <c r="AA109" s="213"/>
      <c r="AB109" s="213"/>
      <c r="AC109" s="213"/>
    </row>
    <row r="110" spans="1:29" s="21" customFormat="1" x14ac:dyDescent="0.2">
      <c r="A110" s="20"/>
      <c r="H110" s="22"/>
      <c r="I110" s="947" t="s">
        <v>2271</v>
      </c>
      <c r="J110" s="948"/>
      <c r="K110" s="948"/>
      <c r="L110" s="948"/>
      <c r="M110" s="948"/>
      <c r="N110" s="948"/>
      <c r="O110" s="949"/>
      <c r="P110" s="227"/>
      <c r="Q110" s="23"/>
      <c r="R110" s="213"/>
      <c r="S110" s="213"/>
      <c r="T110" s="213"/>
      <c r="U110" s="213"/>
      <c r="V110" s="213"/>
      <c r="W110" s="213"/>
      <c r="X110" s="213"/>
      <c r="Y110" s="213"/>
      <c r="Z110" s="213"/>
      <c r="AA110" s="213"/>
      <c r="AB110" s="213"/>
      <c r="AC110" s="213"/>
    </row>
    <row r="111" spans="1:29" s="21" customFormat="1" ht="13.5" thickBot="1" x14ac:dyDescent="0.25">
      <c r="A111" s="20"/>
      <c r="H111" s="22"/>
      <c r="I111" s="24"/>
      <c r="J111" s="25"/>
      <c r="K111" s="25"/>
      <c r="L111" s="25"/>
      <c r="M111" s="25"/>
      <c r="N111" s="26"/>
      <c r="O111" s="26"/>
      <c r="P111" s="227"/>
      <c r="Q111" s="23"/>
      <c r="R111" s="213"/>
      <c r="S111" s="213"/>
      <c r="T111" s="213"/>
      <c r="U111" s="213"/>
      <c r="V111" s="213"/>
      <c r="W111" s="213"/>
      <c r="X111" s="213"/>
      <c r="Y111" s="213"/>
      <c r="Z111" s="213"/>
      <c r="AA111" s="213"/>
      <c r="AB111" s="213"/>
      <c r="AC111" s="213"/>
    </row>
    <row r="112" spans="1:29" s="21" customFormat="1" x14ac:dyDescent="0.2">
      <c r="A112" s="27"/>
      <c r="B112" s="28"/>
      <c r="C112" s="28"/>
      <c r="D112" s="28"/>
      <c r="E112" s="28"/>
      <c r="F112" s="28"/>
      <c r="G112" s="28"/>
      <c r="H112" s="29"/>
      <c r="I112" s="950" t="s">
        <v>217</v>
      </c>
      <c r="J112" s="951"/>
      <c r="K112" s="951"/>
      <c r="L112" s="951"/>
      <c r="M112" s="951"/>
      <c r="N112" s="951"/>
      <c r="O112" s="952"/>
      <c r="P112" s="27"/>
      <c r="Q112" s="29"/>
    </row>
    <row r="113" spans="1:29" s="21" customFormat="1" ht="13.5" thickBot="1" x14ac:dyDescent="0.25">
      <c r="A113" s="30"/>
      <c r="B113" s="31"/>
      <c r="C113" s="31"/>
      <c r="D113" s="31"/>
      <c r="E113" s="31"/>
      <c r="F113" s="31"/>
      <c r="G113" s="31"/>
      <c r="H113" s="32"/>
      <c r="I113" s="953" t="s">
        <v>218</v>
      </c>
      <c r="J113" s="954"/>
      <c r="K113" s="954"/>
      <c r="L113" s="954"/>
      <c r="M113" s="954"/>
      <c r="N113" s="954"/>
      <c r="O113" s="955"/>
      <c r="P113" s="30"/>
      <c r="Q113" s="32"/>
      <c r="R113" s="213"/>
      <c r="S113" s="213"/>
      <c r="T113" s="213"/>
      <c r="U113" s="213"/>
      <c r="V113" s="213"/>
      <c r="W113" s="213"/>
      <c r="X113" s="213"/>
      <c r="Y113" s="213"/>
      <c r="Z113" s="213"/>
      <c r="AA113" s="213"/>
      <c r="AB113" s="213"/>
      <c r="AC113" s="213"/>
    </row>
    <row r="114" spans="1:29" s="21" customFormat="1" x14ac:dyDescent="0.2">
      <c r="A114" s="956"/>
      <c r="B114" s="957"/>
      <c r="C114" s="957"/>
      <c r="D114" s="957"/>
      <c r="E114" s="957"/>
      <c r="F114" s="957"/>
      <c r="G114" s="957"/>
      <c r="H114" s="957"/>
      <c r="I114" s="240"/>
      <c r="J114" s="241"/>
      <c r="K114" s="242"/>
      <c r="L114" s="241"/>
      <c r="M114" s="241"/>
      <c r="N114" s="243"/>
      <c r="O114" s="244"/>
      <c r="P114" s="245"/>
      <c r="Q114" s="246"/>
    </row>
    <row r="115" spans="1:29" s="21" customFormat="1" x14ac:dyDescent="0.2">
      <c r="A115" s="945"/>
      <c r="B115" s="946"/>
      <c r="C115" s="946"/>
      <c r="D115" s="946"/>
      <c r="E115" s="946"/>
      <c r="F115" s="946"/>
      <c r="G115" s="946"/>
      <c r="H115" s="946"/>
      <c r="I115" s="53"/>
      <c r="J115" s="247"/>
      <c r="K115" s="248"/>
      <c r="L115" s="247"/>
      <c r="M115" s="247"/>
      <c r="N115" s="249"/>
      <c r="O115" s="250"/>
      <c r="P115" s="224"/>
      <c r="Q115" s="251"/>
    </row>
    <row r="116" spans="1:29" s="21" customFormat="1" ht="12.75" customHeight="1" x14ac:dyDescent="0.2">
      <c r="A116" s="945" t="s">
        <v>219</v>
      </c>
      <c r="B116" s="946"/>
      <c r="C116" s="946"/>
      <c r="D116" s="946"/>
      <c r="E116" s="946"/>
      <c r="F116" s="946"/>
      <c r="G116" s="946"/>
      <c r="H116" s="946"/>
      <c r="I116" s="287" t="s">
        <v>220</v>
      </c>
      <c r="J116" s="247">
        <v>1</v>
      </c>
      <c r="K116" s="1250" t="s">
        <v>285</v>
      </c>
      <c r="L116" s="1250"/>
      <c r="M116" s="1250"/>
      <c r="N116" s="1250"/>
      <c r="O116" s="1250"/>
      <c r="P116" s="1250"/>
      <c r="Q116" s="1251"/>
    </row>
    <row r="117" spans="1:29" s="213" customFormat="1" ht="15" customHeight="1" x14ac:dyDescent="0.2">
      <c r="A117" s="960" t="s">
        <v>222</v>
      </c>
      <c r="B117" s="961"/>
      <c r="C117" s="961"/>
      <c r="D117" s="961"/>
      <c r="E117" s="961"/>
      <c r="F117" s="961"/>
      <c r="G117" s="961"/>
      <c r="H117" s="961"/>
      <c r="I117" s="250" t="s">
        <v>220</v>
      </c>
      <c r="J117" s="253" t="s">
        <v>223</v>
      </c>
      <c r="K117" s="959" t="s">
        <v>2314</v>
      </c>
      <c r="L117" s="959"/>
      <c r="M117" s="959"/>
      <c r="N117" s="959"/>
      <c r="O117" s="959"/>
      <c r="P117" s="959"/>
      <c r="Q117" s="1273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</row>
    <row r="118" spans="1:29" s="213" customFormat="1" ht="14.25" customHeight="1" x14ac:dyDescent="0.2">
      <c r="A118" s="945" t="s">
        <v>224</v>
      </c>
      <c r="B118" s="946"/>
      <c r="C118" s="946"/>
      <c r="D118" s="946"/>
      <c r="E118" s="946"/>
      <c r="F118" s="946"/>
      <c r="G118" s="946"/>
      <c r="H118" s="946"/>
      <c r="I118" s="250" t="s">
        <v>220</v>
      </c>
      <c r="J118" s="255" t="s">
        <v>225</v>
      </c>
      <c r="K118" s="1250" t="s">
        <v>7</v>
      </c>
      <c r="L118" s="1250"/>
      <c r="M118" s="1250"/>
      <c r="N118" s="1250"/>
      <c r="O118" s="1250"/>
      <c r="P118" s="1250"/>
      <c r="Q118" s="125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</row>
    <row r="119" spans="1:29" s="213" customFormat="1" x14ac:dyDescent="0.2">
      <c r="A119" s="945" t="s">
        <v>226</v>
      </c>
      <c r="B119" s="946"/>
      <c r="C119" s="946"/>
      <c r="D119" s="946"/>
      <c r="E119" s="946"/>
      <c r="F119" s="946"/>
      <c r="G119" s="946"/>
      <c r="H119" s="946"/>
      <c r="I119" s="250" t="s">
        <v>220</v>
      </c>
      <c r="J119" s="247" t="s">
        <v>227</v>
      </c>
      <c r="K119" s="256"/>
      <c r="L119" s="257"/>
      <c r="M119" s="257"/>
      <c r="N119" s="252"/>
      <c r="O119" s="250"/>
      <c r="P119" s="224"/>
      <c r="Q119" s="25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</row>
    <row r="120" spans="1:29" s="21" customFormat="1" x14ac:dyDescent="0.2">
      <c r="A120" s="945" t="s">
        <v>228</v>
      </c>
      <c r="B120" s="946"/>
      <c r="C120" s="946"/>
      <c r="D120" s="946"/>
      <c r="E120" s="946"/>
      <c r="F120" s="946"/>
      <c r="G120" s="946"/>
      <c r="H120" s="946"/>
      <c r="I120" s="250" t="s">
        <v>220</v>
      </c>
      <c r="J120" s="247" t="s">
        <v>229</v>
      </c>
      <c r="K120" s="256"/>
      <c r="L120" s="257"/>
      <c r="M120" s="257"/>
      <c r="N120" s="252"/>
      <c r="O120" s="250"/>
      <c r="P120" s="224"/>
      <c r="Q120" s="251"/>
    </row>
    <row r="121" spans="1:29" s="213" customFormat="1" x14ac:dyDescent="0.2">
      <c r="A121" s="945" t="s">
        <v>230</v>
      </c>
      <c r="B121" s="946"/>
      <c r="C121" s="946"/>
      <c r="D121" s="946"/>
      <c r="E121" s="946"/>
      <c r="F121" s="946"/>
      <c r="G121" s="946"/>
      <c r="H121" s="946"/>
      <c r="I121" s="250" t="s">
        <v>220</v>
      </c>
      <c r="J121" s="1238">
        <f xml:space="preserve"> Q139</f>
        <v>469854000</v>
      </c>
      <c r="K121" s="1238"/>
      <c r="L121" s="1238"/>
      <c r="M121" s="257"/>
      <c r="N121" s="252"/>
      <c r="O121" s="250"/>
      <c r="P121" s="224"/>
      <c r="Q121" s="25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</row>
    <row r="122" spans="1:29" s="21" customFormat="1" x14ac:dyDescent="0.2">
      <c r="A122" s="945" t="s">
        <v>231</v>
      </c>
      <c r="B122" s="946"/>
      <c r="C122" s="946"/>
      <c r="D122" s="946"/>
      <c r="E122" s="946"/>
      <c r="F122" s="946"/>
      <c r="G122" s="946"/>
      <c r="H122" s="946"/>
      <c r="I122" s="250" t="s">
        <v>220</v>
      </c>
      <c r="J122" s="247" t="s">
        <v>229</v>
      </c>
      <c r="K122" s="256"/>
      <c r="L122" s="257"/>
      <c r="M122" s="257"/>
      <c r="N122" s="252"/>
      <c r="O122" s="250"/>
      <c r="P122" s="224"/>
      <c r="Q122" s="251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</row>
    <row r="123" spans="1:29" s="21" customFormat="1" x14ac:dyDescent="0.2">
      <c r="A123" s="258" t="s">
        <v>232</v>
      </c>
      <c r="B123" s="257"/>
      <c r="C123" s="257"/>
      <c r="D123" s="257"/>
      <c r="E123" s="257"/>
      <c r="F123" s="257"/>
      <c r="G123" s="257"/>
      <c r="H123" s="257"/>
      <c r="I123" s="250" t="s">
        <v>220</v>
      </c>
      <c r="J123" s="247" t="s">
        <v>233</v>
      </c>
      <c r="K123" s="256"/>
      <c r="L123" s="257"/>
      <c r="M123" s="257"/>
      <c r="N123" s="252"/>
      <c r="O123" s="250"/>
      <c r="P123" s="224"/>
      <c r="Q123" s="251"/>
    </row>
    <row r="124" spans="1:29" s="21" customFormat="1" ht="13.5" thickBot="1" x14ac:dyDescent="0.25">
      <c r="A124" s="962" t="s">
        <v>234</v>
      </c>
      <c r="B124" s="963"/>
      <c r="C124" s="963"/>
      <c r="D124" s="963"/>
      <c r="E124" s="963"/>
      <c r="F124" s="963"/>
      <c r="G124" s="963"/>
      <c r="H124" s="963"/>
      <c r="I124" s="963"/>
      <c r="J124" s="963"/>
      <c r="K124" s="963"/>
      <c r="L124" s="963"/>
      <c r="M124" s="963"/>
      <c r="N124" s="963"/>
      <c r="O124" s="963"/>
      <c r="P124" s="963"/>
      <c r="Q124" s="964"/>
    </row>
    <row r="125" spans="1:29" s="21" customFormat="1" ht="13.5" thickBot="1" x14ac:dyDescent="0.25">
      <c r="A125" s="958" t="s">
        <v>235</v>
      </c>
      <c r="B125" s="958"/>
      <c r="C125" s="958"/>
      <c r="D125" s="958"/>
      <c r="E125" s="958"/>
      <c r="F125" s="958"/>
      <c r="G125" s="215"/>
      <c r="H125" s="958" t="s">
        <v>236</v>
      </c>
      <c r="I125" s="958"/>
      <c r="J125" s="958"/>
      <c r="K125" s="958"/>
      <c r="L125" s="958"/>
      <c r="M125" s="958"/>
      <c r="N125" s="958" t="s">
        <v>237</v>
      </c>
      <c r="O125" s="958"/>
      <c r="P125" s="958"/>
      <c r="Q125" s="958"/>
    </row>
    <row r="126" spans="1:29" s="21" customFormat="1" ht="29.25" customHeight="1" x14ac:dyDescent="0.2">
      <c r="A126" s="223" t="s">
        <v>238</v>
      </c>
      <c r="B126" s="33"/>
      <c r="C126" s="33"/>
      <c r="D126" s="33"/>
      <c r="E126" s="33"/>
      <c r="F126" s="34"/>
      <c r="G126" s="34"/>
      <c r="H126" s="965" t="s">
        <v>2320</v>
      </c>
      <c r="I126" s="965"/>
      <c r="J126" s="965"/>
      <c r="K126" s="965"/>
      <c r="L126" s="965"/>
      <c r="M126" s="965"/>
      <c r="N126" s="966" t="s">
        <v>2300</v>
      </c>
      <c r="O126" s="967"/>
      <c r="P126" s="967"/>
      <c r="Q126" s="968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</row>
    <row r="127" spans="1:29" s="21" customFormat="1" x14ac:dyDescent="0.2">
      <c r="A127" s="969" t="s">
        <v>241</v>
      </c>
      <c r="B127" s="970"/>
      <c r="C127" s="970"/>
      <c r="D127" s="970"/>
      <c r="E127" s="970"/>
      <c r="F127" s="971"/>
      <c r="G127" s="219"/>
      <c r="H127" s="972" t="s">
        <v>242</v>
      </c>
      <c r="I127" s="970"/>
      <c r="J127" s="970"/>
      <c r="K127" s="970"/>
      <c r="L127" s="970"/>
      <c r="M127" s="971"/>
      <c r="N127" s="973">
        <f>Q139</f>
        <v>469854000</v>
      </c>
      <c r="O127" s="974"/>
      <c r="P127" s="974"/>
      <c r="Q127" s="975"/>
    </row>
    <row r="128" spans="1:29" s="21" customFormat="1" ht="24" customHeight="1" x14ac:dyDescent="0.2">
      <c r="A128" s="976" t="s">
        <v>243</v>
      </c>
      <c r="B128" s="977"/>
      <c r="C128" s="977"/>
      <c r="D128" s="977"/>
      <c r="E128" s="977"/>
      <c r="F128" s="978"/>
      <c r="G128" s="218"/>
      <c r="H128" s="238" t="s">
        <v>2272</v>
      </c>
      <c r="I128" s="1062" t="str">
        <f>CONCATENATE("Kegiatan", $K$118)</f>
        <v>KegiatanPenyediaan Penghasilan Tetap dan Tunjangan Perangkat Desa</v>
      </c>
      <c r="J128" s="1062"/>
      <c r="K128" s="1062"/>
      <c r="L128" s="1062"/>
      <c r="M128" s="1063"/>
      <c r="N128" s="981" t="s">
        <v>2317</v>
      </c>
      <c r="O128" s="982"/>
      <c r="P128" s="982"/>
      <c r="Q128" s="983"/>
    </row>
    <row r="129" spans="1:29" s="21" customFormat="1" ht="33" customHeight="1" thickBot="1" x14ac:dyDescent="0.25">
      <c r="A129" s="976" t="s">
        <v>245</v>
      </c>
      <c r="B129" s="977"/>
      <c r="C129" s="977"/>
      <c r="D129" s="977"/>
      <c r="E129" s="977"/>
      <c r="F129" s="978"/>
      <c r="G129" s="218"/>
      <c r="H129" s="239" t="s">
        <v>2272</v>
      </c>
      <c r="I129" s="984" t="str">
        <f>CONCATENATE("Terlaksananya ",I128)</f>
        <v>Terlaksananya KegiatanPenyediaan Penghasilan Tetap dan Tunjangan Perangkat Desa</v>
      </c>
      <c r="J129" s="984"/>
      <c r="K129" s="984"/>
      <c r="L129" s="984"/>
      <c r="M129" s="985"/>
      <c r="N129" s="981" t="s">
        <v>2317</v>
      </c>
      <c r="O129" s="982"/>
      <c r="P129" s="982"/>
      <c r="Q129" s="983"/>
    </row>
    <row r="130" spans="1:29" s="59" customFormat="1" x14ac:dyDescent="0.2">
      <c r="A130" s="986" t="s">
        <v>2316</v>
      </c>
      <c r="B130" s="987"/>
      <c r="C130" s="987"/>
      <c r="D130" s="987"/>
      <c r="E130" s="987"/>
      <c r="F130" s="987"/>
      <c r="G130" s="987"/>
      <c r="H130" s="987"/>
      <c r="I130" s="987"/>
      <c r="J130" s="987"/>
      <c r="K130" s="987"/>
      <c r="L130" s="987"/>
      <c r="M130" s="987"/>
      <c r="N130" s="987"/>
      <c r="O130" s="987"/>
      <c r="P130" s="987"/>
      <c r="Q130" s="988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</row>
    <row r="131" spans="1:29" s="21" customFormat="1" ht="13.5" thickBot="1" x14ac:dyDescent="0.25">
      <c r="A131" s="989"/>
      <c r="B131" s="990"/>
      <c r="C131" s="990"/>
      <c r="D131" s="990"/>
      <c r="E131" s="990"/>
      <c r="F131" s="990"/>
      <c r="G131" s="990"/>
      <c r="H131" s="990"/>
      <c r="I131" s="990"/>
      <c r="J131" s="990"/>
      <c r="K131" s="990"/>
      <c r="L131" s="990"/>
      <c r="M131" s="990"/>
      <c r="N131" s="990"/>
      <c r="O131" s="990"/>
      <c r="P131" s="990"/>
      <c r="Q131" s="991"/>
    </row>
    <row r="132" spans="1:29" s="21" customFormat="1" x14ac:dyDescent="0.2">
      <c r="A132" s="950" t="s">
        <v>246</v>
      </c>
      <c r="B132" s="951"/>
      <c r="C132" s="951"/>
      <c r="D132" s="951"/>
      <c r="E132" s="951"/>
      <c r="F132" s="951"/>
      <c r="G132" s="951"/>
      <c r="H132" s="951"/>
      <c r="I132" s="951"/>
      <c r="J132" s="951"/>
      <c r="K132" s="951"/>
      <c r="L132" s="951"/>
      <c r="M132" s="951"/>
      <c r="N132" s="951"/>
      <c r="O132" s="951"/>
      <c r="P132" s="951"/>
      <c r="Q132" s="952"/>
    </row>
    <row r="133" spans="1:29" s="21" customFormat="1" ht="13.5" thickBot="1" x14ac:dyDescent="0.25">
      <c r="A133" s="953" t="s">
        <v>247</v>
      </c>
      <c r="B133" s="954"/>
      <c r="C133" s="954"/>
      <c r="D133" s="954"/>
      <c r="E133" s="954"/>
      <c r="F133" s="954"/>
      <c r="G133" s="954"/>
      <c r="H133" s="954"/>
      <c r="I133" s="954"/>
      <c r="J133" s="954"/>
      <c r="K133" s="954"/>
      <c r="L133" s="954"/>
      <c r="M133" s="954"/>
      <c r="N133" s="954"/>
      <c r="O133" s="954"/>
      <c r="P133" s="954"/>
      <c r="Q133" s="955"/>
    </row>
    <row r="134" spans="1:29" s="59" customFormat="1" x14ac:dyDescent="0.2">
      <c r="A134" s="35"/>
      <c r="B134" s="36"/>
      <c r="C134" s="36"/>
      <c r="D134" s="36"/>
      <c r="E134" s="36"/>
      <c r="F134" s="992" t="s">
        <v>248</v>
      </c>
      <c r="G134" s="993"/>
      <c r="H134" s="993"/>
      <c r="I134" s="993"/>
      <c r="J134" s="993"/>
      <c r="K134" s="993"/>
      <c r="L134" s="994"/>
      <c r="M134" s="1001" t="s">
        <v>249</v>
      </c>
      <c r="N134" s="1004" t="s">
        <v>250</v>
      </c>
      <c r="O134" s="1005"/>
      <c r="P134" s="1005"/>
      <c r="Q134" s="1006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</row>
    <row r="135" spans="1:29" s="21" customFormat="1" ht="13.5" thickBot="1" x14ac:dyDescent="0.25">
      <c r="A135" s="1010" t="s">
        <v>251</v>
      </c>
      <c r="B135" s="1011"/>
      <c r="C135" s="1011"/>
      <c r="D135" s="1011"/>
      <c r="E135" s="1012"/>
      <c r="F135" s="995"/>
      <c r="G135" s="996"/>
      <c r="H135" s="996"/>
      <c r="I135" s="996"/>
      <c r="J135" s="996"/>
      <c r="K135" s="996"/>
      <c r="L135" s="997"/>
      <c r="M135" s="1002"/>
      <c r="N135" s="1007"/>
      <c r="O135" s="1008"/>
      <c r="P135" s="1008"/>
      <c r="Q135" s="1009"/>
    </row>
    <row r="136" spans="1:29" s="21" customFormat="1" x14ac:dyDescent="0.2">
      <c r="A136" s="1010" t="s">
        <v>252</v>
      </c>
      <c r="B136" s="1011"/>
      <c r="C136" s="1011"/>
      <c r="D136" s="1011"/>
      <c r="E136" s="1012"/>
      <c r="F136" s="995"/>
      <c r="G136" s="996"/>
      <c r="H136" s="996"/>
      <c r="I136" s="996"/>
      <c r="J136" s="996"/>
      <c r="K136" s="996"/>
      <c r="L136" s="997"/>
      <c r="M136" s="1002"/>
      <c r="N136" s="1013" t="s">
        <v>253</v>
      </c>
      <c r="O136" s="1015" t="s">
        <v>254</v>
      </c>
      <c r="P136" s="37" t="s">
        <v>255</v>
      </c>
      <c r="Q136" s="1017" t="s">
        <v>256</v>
      </c>
    </row>
    <row r="137" spans="1:29" s="21" customFormat="1" ht="13.5" thickBot="1" x14ac:dyDescent="0.25">
      <c r="A137" s="38"/>
      <c r="B137" s="39"/>
      <c r="C137" s="39"/>
      <c r="D137" s="39"/>
      <c r="E137" s="40"/>
      <c r="F137" s="998"/>
      <c r="G137" s="999"/>
      <c r="H137" s="999"/>
      <c r="I137" s="999"/>
      <c r="J137" s="999"/>
      <c r="K137" s="999"/>
      <c r="L137" s="1000"/>
      <c r="M137" s="1003"/>
      <c r="N137" s="1014"/>
      <c r="O137" s="1016"/>
      <c r="P137" s="41" t="s">
        <v>257</v>
      </c>
      <c r="Q137" s="1018"/>
    </row>
    <row r="138" spans="1:29" s="21" customFormat="1" ht="13.5" thickBot="1" x14ac:dyDescent="0.25">
      <c r="A138" s="1019">
        <v>1</v>
      </c>
      <c r="B138" s="1020"/>
      <c r="C138" s="1020"/>
      <c r="D138" s="1020"/>
      <c r="E138" s="1021"/>
      <c r="F138" s="1022">
        <v>2</v>
      </c>
      <c r="G138" s="1020"/>
      <c r="H138" s="1020"/>
      <c r="I138" s="1020"/>
      <c r="J138" s="1020"/>
      <c r="K138" s="1020"/>
      <c r="L138" s="1023"/>
      <c r="M138" s="216">
        <v>3</v>
      </c>
      <c r="N138" s="42">
        <v>4</v>
      </c>
      <c r="O138" s="42">
        <v>5</v>
      </c>
      <c r="P138" s="228">
        <v>6</v>
      </c>
      <c r="Q138" s="43" t="s">
        <v>258</v>
      </c>
    </row>
    <row r="139" spans="1:29" s="21" customFormat="1" x14ac:dyDescent="0.2">
      <c r="A139" s="259">
        <v>5</v>
      </c>
      <c r="B139" s="44"/>
      <c r="C139" s="44"/>
      <c r="D139" s="44"/>
      <c r="E139" s="44"/>
      <c r="F139" s="1024" t="s">
        <v>259</v>
      </c>
      <c r="G139" s="1025"/>
      <c r="H139" s="1025"/>
      <c r="I139" s="1025"/>
      <c r="J139" s="1025"/>
      <c r="K139" s="1025"/>
      <c r="L139" s="1026"/>
      <c r="M139" s="44"/>
      <c r="N139" s="44"/>
      <c r="O139" s="44"/>
      <c r="P139" s="260"/>
      <c r="Q139" s="261">
        <f>Q152</f>
        <v>469854000</v>
      </c>
    </row>
    <row r="140" spans="1:29" s="21" customFormat="1" x14ac:dyDescent="0.2">
      <c r="A140" s="262">
        <v>5</v>
      </c>
      <c r="B140" s="263">
        <v>1</v>
      </c>
      <c r="C140" s="263"/>
      <c r="D140" s="263"/>
      <c r="E140" s="263"/>
      <c r="F140" s="1027" t="s">
        <v>260</v>
      </c>
      <c r="G140" s="1028"/>
      <c r="H140" s="1028"/>
      <c r="I140" s="1028"/>
      <c r="J140" s="1028"/>
      <c r="K140" s="1028"/>
      <c r="L140" s="1029"/>
      <c r="M140" s="263"/>
      <c r="N140" s="263"/>
      <c r="O140" s="263"/>
      <c r="P140" s="264"/>
      <c r="Q140" s="265">
        <f>Q139</f>
        <v>469854000</v>
      </c>
    </row>
    <row r="141" spans="1:29" s="21" customFormat="1" x14ac:dyDescent="0.2">
      <c r="A141" s="266">
        <v>5</v>
      </c>
      <c r="B141" s="267">
        <v>1</v>
      </c>
      <c r="C141" s="267">
        <v>2</v>
      </c>
      <c r="D141" s="1276"/>
      <c r="E141" s="1277"/>
      <c r="F141" s="1033" t="s">
        <v>287</v>
      </c>
      <c r="G141" s="1034"/>
      <c r="H141" s="1034"/>
      <c r="I141" s="1034"/>
      <c r="J141" s="1034"/>
      <c r="K141" s="1034"/>
      <c r="L141" s="1035"/>
      <c r="M141" s="55"/>
      <c r="N141" s="267"/>
      <c r="O141" s="267"/>
      <c r="P141" s="229"/>
      <c r="Q141" s="56">
        <f>Q142+Q147</f>
        <v>469854000</v>
      </c>
    </row>
    <row r="142" spans="1:29" s="21" customFormat="1" x14ac:dyDescent="0.2">
      <c r="A142" s="268">
        <v>5</v>
      </c>
      <c r="B142" s="269">
        <v>1</v>
      </c>
      <c r="C142" s="269">
        <v>2</v>
      </c>
      <c r="D142" s="270">
        <v>1</v>
      </c>
      <c r="E142" s="270" t="s">
        <v>262</v>
      </c>
      <c r="F142" s="1033" t="s">
        <v>263</v>
      </c>
      <c r="G142" s="1034"/>
      <c r="H142" s="1034"/>
      <c r="I142" s="1034"/>
      <c r="J142" s="1034"/>
      <c r="K142" s="1034"/>
      <c r="L142" s="1035"/>
      <c r="M142" s="271"/>
      <c r="N142" s="46"/>
      <c r="O142" s="46"/>
      <c r="P142" s="230"/>
      <c r="Q142" s="56">
        <f>SUM(Q143:Q146)</f>
        <v>313236000</v>
      </c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</row>
    <row r="143" spans="1:29" s="21" customFormat="1" ht="17.25" customHeight="1" x14ac:dyDescent="0.2">
      <c r="A143" s="268"/>
      <c r="B143" s="269"/>
      <c r="C143" s="269"/>
      <c r="D143" s="270"/>
      <c r="E143" s="270"/>
      <c r="F143" s="312" t="s">
        <v>262</v>
      </c>
      <c r="G143" s="222"/>
      <c r="H143" s="1194" t="s">
        <v>264</v>
      </c>
      <c r="I143" s="1194"/>
      <c r="J143" s="1194"/>
      <c r="K143" s="1194"/>
      <c r="L143" s="1195"/>
      <c r="M143" s="271" t="s">
        <v>233</v>
      </c>
      <c r="N143" s="46">
        <v>12</v>
      </c>
      <c r="O143" s="46" t="s">
        <v>265</v>
      </c>
      <c r="P143" s="50">
        <v>2727000</v>
      </c>
      <c r="Q143" s="275">
        <f>N143*P143</f>
        <v>32724000</v>
      </c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</row>
    <row r="144" spans="1:29" s="21" customFormat="1" ht="17.25" customHeight="1" x14ac:dyDescent="0.2">
      <c r="A144" s="268"/>
      <c r="B144" s="269"/>
      <c r="C144" s="269"/>
      <c r="D144" s="270"/>
      <c r="E144" s="270"/>
      <c r="F144" s="312" t="s">
        <v>266</v>
      </c>
      <c r="G144" s="222"/>
      <c r="H144" s="1194" t="s">
        <v>267</v>
      </c>
      <c r="I144" s="1194"/>
      <c r="J144" s="1194"/>
      <c r="K144" s="1194"/>
      <c r="L144" s="1195"/>
      <c r="M144" s="271" t="s">
        <v>233</v>
      </c>
      <c r="N144" s="46">
        <v>36</v>
      </c>
      <c r="O144" s="46" t="s">
        <v>265</v>
      </c>
      <c r="P144" s="50">
        <v>1948000</v>
      </c>
      <c r="Q144" s="275">
        <f t="shared" ref="Q144:Q146" si="1">N144*P144</f>
        <v>70128000</v>
      </c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</row>
    <row r="145" spans="1:29" s="21" customFormat="1" ht="17.25" customHeight="1" x14ac:dyDescent="0.2">
      <c r="A145" s="268"/>
      <c r="B145" s="269"/>
      <c r="C145" s="269"/>
      <c r="D145" s="270"/>
      <c r="E145" s="270"/>
      <c r="F145" s="312" t="s">
        <v>271</v>
      </c>
      <c r="G145" s="222"/>
      <c r="H145" s="1194" t="s">
        <v>2318</v>
      </c>
      <c r="I145" s="1194"/>
      <c r="J145" s="1194"/>
      <c r="K145" s="1194"/>
      <c r="L145" s="1195"/>
      <c r="M145" s="271" t="s">
        <v>233</v>
      </c>
      <c r="N145" s="46">
        <v>36</v>
      </c>
      <c r="O145" s="46" t="s">
        <v>265</v>
      </c>
      <c r="P145" s="50">
        <v>1948000</v>
      </c>
      <c r="Q145" s="275">
        <f t="shared" si="1"/>
        <v>70128000</v>
      </c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</row>
    <row r="146" spans="1:29" s="21" customFormat="1" ht="17.25" customHeight="1" x14ac:dyDescent="0.2">
      <c r="A146" s="268"/>
      <c r="B146" s="269"/>
      <c r="C146" s="269"/>
      <c r="D146" s="270"/>
      <c r="E146" s="270"/>
      <c r="F146" s="312" t="s">
        <v>268</v>
      </c>
      <c r="G146" s="222"/>
      <c r="H146" s="1194" t="s">
        <v>269</v>
      </c>
      <c r="I146" s="1194"/>
      <c r="J146" s="1194"/>
      <c r="K146" s="1194"/>
      <c r="L146" s="1195"/>
      <c r="M146" s="271" t="s">
        <v>233</v>
      </c>
      <c r="N146" s="46">
        <v>72</v>
      </c>
      <c r="O146" s="46" t="s">
        <v>265</v>
      </c>
      <c r="P146" s="50">
        <v>1948000</v>
      </c>
      <c r="Q146" s="275">
        <f t="shared" si="1"/>
        <v>140256000</v>
      </c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</row>
    <row r="147" spans="1:29" s="21" customFormat="1" x14ac:dyDescent="0.2">
      <c r="A147" s="268">
        <v>5</v>
      </c>
      <c r="B147" s="269">
        <v>1</v>
      </c>
      <c r="C147" s="269">
        <v>2</v>
      </c>
      <c r="D147" s="270"/>
      <c r="E147" s="270" t="s">
        <v>266</v>
      </c>
      <c r="F147" s="1033" t="s">
        <v>270</v>
      </c>
      <c r="G147" s="1034"/>
      <c r="H147" s="1034"/>
      <c r="I147" s="1034"/>
      <c r="J147" s="1034"/>
      <c r="K147" s="1034"/>
      <c r="L147" s="1035"/>
      <c r="M147" s="271"/>
      <c r="N147" s="46"/>
      <c r="O147" s="46"/>
      <c r="P147" s="230"/>
      <c r="Q147" s="56">
        <f>SUM(Q148:Q151)</f>
        <v>156618000</v>
      </c>
    </row>
    <row r="148" spans="1:29" s="21" customFormat="1" ht="18.75" customHeight="1" x14ac:dyDescent="0.2">
      <c r="A148" s="268"/>
      <c r="B148" s="269"/>
      <c r="C148" s="269"/>
      <c r="D148" s="270"/>
      <c r="E148" s="270"/>
      <c r="F148" s="312" t="s">
        <v>262</v>
      </c>
      <c r="G148" s="313"/>
      <c r="H148" s="1278" t="s">
        <v>264</v>
      </c>
      <c r="I148" s="1278"/>
      <c r="J148" s="1278"/>
      <c r="K148" s="1278"/>
      <c r="L148" s="1279"/>
      <c r="M148" s="271" t="s">
        <v>233</v>
      </c>
      <c r="N148" s="46">
        <v>12</v>
      </c>
      <c r="O148" s="46" t="s">
        <v>265</v>
      </c>
      <c r="P148" s="50">
        <v>1363500</v>
      </c>
      <c r="Q148" s="275">
        <f t="shared" ref="Q148:Q151" si="2">N148*P148</f>
        <v>16362000</v>
      </c>
    </row>
    <row r="149" spans="1:29" s="21" customFormat="1" ht="18.75" customHeight="1" x14ac:dyDescent="0.2">
      <c r="A149" s="314"/>
      <c r="B149" s="315"/>
      <c r="C149" s="315"/>
      <c r="D149" s="316"/>
      <c r="E149" s="316"/>
      <c r="F149" s="312" t="s">
        <v>266</v>
      </c>
      <c r="G149" s="313"/>
      <c r="H149" s="1278" t="s">
        <v>267</v>
      </c>
      <c r="I149" s="1278"/>
      <c r="J149" s="1278"/>
      <c r="K149" s="1278"/>
      <c r="L149" s="1279"/>
      <c r="M149" s="271" t="s">
        <v>233</v>
      </c>
      <c r="N149" s="46">
        <v>36</v>
      </c>
      <c r="O149" s="46" t="s">
        <v>265</v>
      </c>
      <c r="P149" s="50">
        <v>974000</v>
      </c>
      <c r="Q149" s="275">
        <f t="shared" si="2"/>
        <v>35064000</v>
      </c>
    </row>
    <row r="150" spans="1:29" s="21" customFormat="1" ht="18.75" customHeight="1" x14ac:dyDescent="0.2">
      <c r="A150" s="314"/>
      <c r="B150" s="315"/>
      <c r="C150" s="315"/>
      <c r="D150" s="316"/>
      <c r="E150" s="316"/>
      <c r="F150" s="312" t="s">
        <v>271</v>
      </c>
      <c r="G150" s="313"/>
      <c r="H150" s="1278" t="s">
        <v>2318</v>
      </c>
      <c r="I150" s="1278"/>
      <c r="J150" s="1278"/>
      <c r="K150" s="1278"/>
      <c r="L150" s="1279"/>
      <c r="M150" s="271" t="s">
        <v>233</v>
      </c>
      <c r="N150" s="46">
        <v>36</v>
      </c>
      <c r="O150" s="46" t="s">
        <v>265</v>
      </c>
      <c r="P150" s="50">
        <v>974000</v>
      </c>
      <c r="Q150" s="275">
        <f t="shared" si="2"/>
        <v>35064000</v>
      </c>
    </row>
    <row r="151" spans="1:29" s="21" customFormat="1" ht="18.75" customHeight="1" x14ac:dyDescent="0.2">
      <c r="A151" s="314"/>
      <c r="B151" s="315"/>
      <c r="C151" s="315"/>
      <c r="D151" s="316"/>
      <c r="E151" s="316"/>
      <c r="F151" s="312" t="s">
        <v>268</v>
      </c>
      <c r="G151" s="313"/>
      <c r="H151" s="1278" t="s">
        <v>269</v>
      </c>
      <c r="I151" s="1278"/>
      <c r="J151" s="1278"/>
      <c r="K151" s="1278"/>
      <c r="L151" s="1279"/>
      <c r="M151" s="271" t="s">
        <v>233</v>
      </c>
      <c r="N151" s="46">
        <v>72</v>
      </c>
      <c r="O151" s="46" t="s">
        <v>265</v>
      </c>
      <c r="P151" s="50">
        <v>974000</v>
      </c>
      <c r="Q151" s="275">
        <f t="shared" si="2"/>
        <v>70128000</v>
      </c>
    </row>
    <row r="152" spans="1:29" s="21" customFormat="1" ht="13.5" thickBot="1" x14ac:dyDescent="0.25">
      <c r="A152" s="1038" t="s">
        <v>215</v>
      </c>
      <c r="B152" s="1039"/>
      <c r="C152" s="1039"/>
      <c r="D152" s="1039"/>
      <c r="E152" s="1039"/>
      <c r="F152" s="1039"/>
      <c r="G152" s="1039"/>
      <c r="H152" s="1039"/>
      <c r="I152" s="1039"/>
      <c r="J152" s="1039"/>
      <c r="K152" s="1039"/>
      <c r="L152" s="1039"/>
      <c r="M152" s="1039"/>
      <c r="N152" s="1039"/>
      <c r="O152" s="1039"/>
      <c r="P152" s="1039"/>
      <c r="Q152" s="58">
        <f>Q142+Q147</f>
        <v>469854000</v>
      </c>
    </row>
    <row r="153" spans="1:29" s="21" customFormat="1" x14ac:dyDescent="0.2">
      <c r="A153" s="286"/>
      <c r="B153" s="286"/>
      <c r="C153" s="286"/>
      <c r="D153" s="286"/>
      <c r="E153" s="286"/>
      <c r="F153" s="286"/>
      <c r="G153" s="286"/>
      <c r="H153" s="286"/>
      <c r="I153" s="286"/>
      <c r="J153" s="286"/>
      <c r="K153" s="286"/>
      <c r="L153" s="286"/>
      <c r="M153" s="221"/>
      <c r="N153" s="221"/>
      <c r="O153" s="221"/>
      <c r="P153" s="232"/>
      <c r="Q153" s="197"/>
    </row>
    <row r="154" spans="1:29" s="21" customFormat="1" ht="15" x14ac:dyDescent="0.25">
      <c r="A154" s="1040" t="s">
        <v>2277</v>
      </c>
      <c r="B154" s="1040"/>
      <c r="C154" s="1040"/>
      <c r="D154" s="1040"/>
      <c r="E154" s="1040"/>
      <c r="F154" s="1040"/>
      <c r="G154" s="1040"/>
      <c r="H154" s="1040"/>
      <c r="I154" s="1040"/>
      <c r="J154" s="1040"/>
      <c r="K154" s="1040"/>
      <c r="L154" s="1040"/>
      <c r="M154" s="1041" t="s">
        <v>2274</v>
      </c>
      <c r="N154" s="1041"/>
      <c r="O154" s="1041"/>
      <c r="P154" s="1041"/>
      <c r="Q154" s="1041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s="21" customFormat="1" ht="15" x14ac:dyDescent="0.25">
      <c r="A155" s="1040" t="s">
        <v>2278</v>
      </c>
      <c r="B155" s="1040"/>
      <c r="C155" s="1040"/>
      <c r="D155" s="1040"/>
      <c r="E155" s="1040"/>
      <c r="F155" s="1040"/>
      <c r="G155" s="1040"/>
      <c r="H155" s="1040"/>
      <c r="I155" s="1040"/>
      <c r="J155" s="1040"/>
      <c r="K155" s="1040"/>
      <c r="L155" s="1040"/>
      <c r="M155" s="1041" t="s">
        <v>2275</v>
      </c>
      <c r="N155" s="1041"/>
      <c r="O155" s="1041"/>
      <c r="P155" s="1041"/>
      <c r="Q155" s="1041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s="59" customFormat="1" ht="15" x14ac:dyDescent="0.25">
      <c r="A156" s="21"/>
      <c r="B156" s="21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  <c r="M156" s="60"/>
      <c r="N156" s="61"/>
      <c r="O156" s="61"/>
      <c r="P156" s="62"/>
      <c r="Q156" s="63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s="59" customFormat="1" ht="15" x14ac:dyDescent="0.25">
      <c r="A157" s="21"/>
      <c r="B157" s="21"/>
      <c r="C157" s="292"/>
      <c r="D157" s="292"/>
      <c r="E157" s="292"/>
      <c r="F157" s="292"/>
      <c r="G157" s="292"/>
      <c r="H157" s="292"/>
      <c r="I157" s="292"/>
      <c r="J157" s="292"/>
      <c r="K157" s="292"/>
      <c r="L157" s="292"/>
      <c r="M157" s="60"/>
      <c r="N157" s="61"/>
      <c r="O157" s="61"/>
      <c r="P157" s="62"/>
      <c r="Q157" s="63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s="21" customFormat="1" ht="15" x14ac:dyDescent="0.25">
      <c r="C158" s="292"/>
      <c r="D158" s="292"/>
      <c r="E158" s="292"/>
      <c r="F158" s="292"/>
      <c r="G158" s="292"/>
      <c r="H158" s="292"/>
      <c r="I158" s="292"/>
      <c r="J158" s="292"/>
      <c r="K158" s="292"/>
      <c r="L158" s="292"/>
      <c r="M158" s="60"/>
      <c r="N158" s="61"/>
      <c r="O158" s="61"/>
      <c r="P158" s="62"/>
      <c r="Q158" s="63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s="21" customFormat="1" ht="15" x14ac:dyDescent="0.25">
      <c r="A159" s="1040" t="s">
        <v>2279</v>
      </c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0"/>
      <c r="L159" s="1040"/>
      <c r="M159" s="1042" t="s">
        <v>2276</v>
      </c>
      <c r="N159" s="1042"/>
      <c r="O159" s="1042"/>
      <c r="P159" s="1042"/>
      <c r="Q159" s="1042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s="21" customFormat="1" ht="15" x14ac:dyDescent="0.25">
      <c r="A160" s="1043"/>
      <c r="B160" s="1043"/>
      <c r="C160" s="1043"/>
      <c r="D160" s="1043"/>
      <c r="E160" s="1043"/>
      <c r="F160" s="1043"/>
      <c r="G160" s="1043"/>
      <c r="H160" s="1043"/>
      <c r="I160" s="1043"/>
      <c r="J160" s="292"/>
      <c r="K160" s="292"/>
      <c r="L160" s="292"/>
      <c r="M160" s="60"/>
      <c r="N160" s="61"/>
      <c r="O160" s="1044"/>
      <c r="P160" s="1044"/>
      <c r="Q160" s="63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s="21" customFormat="1" ht="15" x14ac:dyDescent="0.25">
      <c r="A161" s="824"/>
      <c r="B161" s="824"/>
      <c r="C161" s="824"/>
      <c r="D161" s="824"/>
      <c r="E161" s="824"/>
      <c r="F161" s="824"/>
      <c r="G161" s="824"/>
      <c r="H161" s="824"/>
      <c r="I161" s="824"/>
      <c r="J161" s="292"/>
      <c r="K161" s="292"/>
      <c r="L161" s="292"/>
      <c r="M161" s="60"/>
      <c r="N161" s="61"/>
      <c r="O161" s="825"/>
      <c r="P161" s="825"/>
      <c r="Q161" s="63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" x14ac:dyDescent="0.25">
      <c r="A162" s="217"/>
      <c r="B162" s="217"/>
      <c r="C162" s="217"/>
      <c r="D162" s="217"/>
      <c r="E162" s="217"/>
      <c r="F162" s="217"/>
      <c r="G162" s="217"/>
      <c r="H162" s="217"/>
      <c r="I162" s="217"/>
      <c r="J162" s="60"/>
      <c r="K162" s="60"/>
      <c r="L162" s="60"/>
      <c r="M162" s="60"/>
      <c r="N162" s="61"/>
      <c r="O162" s="61"/>
      <c r="P162" s="212"/>
      <c r="Q162" s="63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customFormat="1" ht="15" x14ac:dyDescent="0.25">
      <c r="A163" s="1032" t="s">
        <v>2280</v>
      </c>
      <c r="B163" s="1032"/>
      <c r="C163" s="1032"/>
      <c r="D163" s="1032"/>
      <c r="E163" s="1032"/>
      <c r="F163" s="1032"/>
      <c r="G163" s="1032"/>
      <c r="H163" s="1032"/>
      <c r="I163" s="1032"/>
      <c r="J163" s="1032"/>
      <c r="K163" s="1032"/>
      <c r="L163" s="62" t="s">
        <v>220</v>
      </c>
      <c r="M163" s="62"/>
      <c r="N163" s="285"/>
      <c r="O163" s="285"/>
      <c r="P163" s="62"/>
      <c r="Q163" s="21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</row>
    <row r="164" spans="1:29" customFormat="1" ht="15" x14ac:dyDescent="0.25">
      <c r="A164" s="1032" t="s">
        <v>2281</v>
      </c>
      <c r="B164" s="1032"/>
      <c r="C164" s="1032"/>
      <c r="D164" s="1032"/>
      <c r="E164" s="1032"/>
      <c r="F164" s="1032"/>
      <c r="G164" s="1032"/>
      <c r="H164" s="1032"/>
      <c r="I164" s="1032"/>
      <c r="J164" s="1032"/>
      <c r="K164" s="1032"/>
      <c r="L164" s="62" t="s">
        <v>220</v>
      </c>
      <c r="M164" s="62"/>
      <c r="N164" s="285"/>
      <c r="O164" s="285"/>
      <c r="P164" s="62"/>
      <c r="Q164" s="21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</row>
    <row r="165" spans="1:29" customFormat="1" ht="15" x14ac:dyDescent="0.25">
      <c r="A165" s="1032" t="s">
        <v>2282</v>
      </c>
      <c r="B165" s="1032"/>
      <c r="C165" s="1032"/>
      <c r="D165" s="1032"/>
      <c r="E165" s="1032"/>
      <c r="F165" s="1032"/>
      <c r="G165" s="1032"/>
      <c r="H165" s="1032"/>
      <c r="I165" s="1032"/>
      <c r="J165" s="1032"/>
      <c r="K165" s="1032"/>
      <c r="L165" s="62" t="s">
        <v>220</v>
      </c>
      <c r="M165" s="62"/>
      <c r="N165" s="285"/>
      <c r="O165" s="285"/>
      <c r="P165" s="62"/>
      <c r="Q165" s="21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</row>
    <row r="166" spans="1:29" customFormat="1" ht="15" x14ac:dyDescent="0.25">
      <c r="A166" s="294" t="s">
        <v>279</v>
      </c>
      <c r="B166" s="1047" t="s">
        <v>280</v>
      </c>
      <c r="C166" s="1047"/>
      <c r="D166" s="1047"/>
      <c r="E166" s="1047"/>
      <c r="F166" s="1047"/>
      <c r="G166" s="1047"/>
      <c r="H166" s="1047"/>
      <c r="I166" s="1047"/>
      <c r="J166" s="1047"/>
      <c r="K166" s="1047" t="s">
        <v>2283</v>
      </c>
      <c r="L166" s="1047"/>
      <c r="M166" s="62"/>
      <c r="N166" s="285"/>
      <c r="O166" s="285"/>
      <c r="P166" s="62"/>
      <c r="Q166" s="21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</row>
    <row r="167" spans="1:29" customFormat="1" ht="15" x14ac:dyDescent="0.25">
      <c r="A167" s="676">
        <f>1</f>
        <v>1</v>
      </c>
      <c r="B167" s="1048" t="s">
        <v>281</v>
      </c>
      <c r="C167" s="1048"/>
      <c r="D167" s="1048"/>
      <c r="E167" s="1048"/>
      <c r="F167" s="1048"/>
      <c r="G167" s="1048"/>
      <c r="H167" s="1048"/>
      <c r="I167" s="1048"/>
      <c r="J167" s="1048"/>
      <c r="K167" s="1048"/>
      <c r="L167" s="1048"/>
      <c r="M167" s="62"/>
      <c r="N167" s="285"/>
      <c r="O167" s="285"/>
      <c r="P167" s="62"/>
      <c r="Q167" s="21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</row>
    <row r="168" spans="1:29" customFormat="1" ht="15" x14ac:dyDescent="0.25">
      <c r="A168" s="676">
        <f>A167+1</f>
        <v>2</v>
      </c>
      <c r="B168" s="1048" t="s">
        <v>282</v>
      </c>
      <c r="C168" s="1048"/>
      <c r="D168" s="1048"/>
      <c r="E168" s="1048"/>
      <c r="F168" s="1048"/>
      <c r="G168" s="1048"/>
      <c r="H168" s="1048"/>
      <c r="I168" s="1048"/>
      <c r="J168" s="1048"/>
      <c r="K168" s="1049"/>
      <c r="L168" s="1049"/>
      <c r="M168" s="62"/>
      <c r="N168" s="285"/>
      <c r="O168" s="285"/>
      <c r="P168" s="62"/>
      <c r="Q168" s="21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</row>
    <row r="169" spans="1:29" customFormat="1" ht="15" x14ac:dyDescent="0.25">
      <c r="A169" s="676">
        <f>A168+1</f>
        <v>3</v>
      </c>
      <c r="B169" s="1048" t="s">
        <v>2257</v>
      </c>
      <c r="C169" s="1048"/>
      <c r="D169" s="1048"/>
      <c r="E169" s="1048"/>
      <c r="F169" s="1048"/>
      <c r="G169" s="1048"/>
      <c r="H169" s="1048"/>
      <c r="I169" s="1048"/>
      <c r="J169" s="1048"/>
      <c r="K169" s="1048"/>
      <c r="L169" s="1048"/>
      <c r="M169" s="62"/>
      <c r="N169" s="285"/>
      <c r="O169" s="285"/>
      <c r="P169" s="62"/>
      <c r="Q169" s="21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</row>
    <row r="170" spans="1:29" s="62" customFormat="1" ht="15" x14ac:dyDescent="0.25">
      <c r="A170" s="676">
        <f>A169+1</f>
        <v>4</v>
      </c>
      <c r="B170" s="1048" t="s">
        <v>283</v>
      </c>
      <c r="C170" s="1048"/>
      <c r="D170" s="1048"/>
      <c r="E170" s="1048"/>
      <c r="F170" s="1048"/>
      <c r="G170" s="1048"/>
      <c r="H170" s="1048"/>
      <c r="I170" s="1048"/>
      <c r="J170" s="1048"/>
      <c r="K170" s="1048"/>
      <c r="L170" s="1048"/>
      <c r="N170" s="285"/>
      <c r="O170" s="285"/>
      <c r="Q170" s="212"/>
    </row>
    <row r="171" spans="1:29" s="62" customFormat="1" ht="15" x14ac:dyDescent="0.25"/>
    <row r="172" spans="1:29" s="62" customFormat="1" ht="15" x14ac:dyDescent="0.25"/>
    <row r="173" spans="1:29" s="62" customFormat="1" ht="15" x14ac:dyDescent="0.25"/>
    <row r="174" spans="1:29" s="62" customFormat="1" ht="15" x14ac:dyDescent="0.25"/>
    <row r="175" spans="1:29" s="62" customFormat="1" ht="15" x14ac:dyDescent="0.25"/>
    <row r="176" spans="1:29" s="62" customFormat="1" ht="15" x14ac:dyDescent="0.25"/>
    <row r="177" s="62" customFormat="1" ht="15" x14ac:dyDescent="0.25"/>
    <row r="178" s="62" customFormat="1" ht="15" x14ac:dyDescent="0.25"/>
    <row r="179" s="62" customFormat="1" ht="15" x14ac:dyDescent="0.25"/>
    <row r="180" s="62" customFormat="1" ht="15" x14ac:dyDescent="0.25"/>
    <row r="181" s="62" customFormat="1" ht="15" x14ac:dyDescent="0.25"/>
    <row r="182" s="62" customFormat="1" ht="15" x14ac:dyDescent="0.25"/>
    <row r="183" s="62" customFormat="1" ht="15" x14ac:dyDescent="0.25"/>
    <row r="184" s="62" customFormat="1" ht="15" x14ac:dyDescent="0.25"/>
    <row r="185" s="62" customFormat="1" ht="15" x14ac:dyDescent="0.25"/>
    <row r="186" s="62" customFormat="1" ht="15" x14ac:dyDescent="0.25"/>
    <row r="187" s="62" customFormat="1" ht="15" x14ac:dyDescent="0.25"/>
    <row r="188" s="62" customFormat="1" ht="15" x14ac:dyDescent="0.25"/>
    <row r="189" s="62" customFormat="1" ht="15" x14ac:dyDescent="0.25"/>
    <row r="190" s="62" customFormat="1" ht="15" x14ac:dyDescent="0.25"/>
    <row r="191" s="62" customFormat="1" ht="15" x14ac:dyDescent="0.25"/>
    <row r="192" s="62" customFormat="1" ht="15" x14ac:dyDescent="0.25"/>
    <row r="193" s="62" customFormat="1" ht="15" x14ac:dyDescent="0.25"/>
    <row r="194" s="62" customFormat="1" ht="15" x14ac:dyDescent="0.25"/>
    <row r="195" s="62" customFormat="1" ht="15" x14ac:dyDescent="0.25"/>
    <row r="196" s="62" customFormat="1" ht="15" x14ac:dyDescent="0.25"/>
    <row r="197" s="62" customFormat="1" ht="15" x14ac:dyDescent="0.25"/>
    <row r="198" s="62" customFormat="1" ht="15" x14ac:dyDescent="0.25"/>
    <row r="199" s="62" customFormat="1" ht="15" x14ac:dyDescent="0.25"/>
    <row r="200" s="62" customFormat="1" ht="15" x14ac:dyDescent="0.25"/>
    <row r="201" s="62" customFormat="1" ht="15" x14ac:dyDescent="0.25"/>
    <row r="202" s="62" customFormat="1" ht="15" x14ac:dyDescent="0.25"/>
    <row r="203" s="62" customFormat="1" ht="15" x14ac:dyDescent="0.25"/>
    <row r="204" s="62" customFormat="1" ht="15" x14ac:dyDescent="0.25"/>
    <row r="205" s="62" customFormat="1" ht="15" x14ac:dyDescent="0.25"/>
    <row r="206" s="62" customFormat="1" ht="15" x14ac:dyDescent="0.25"/>
    <row r="207" s="62" customFormat="1" ht="15" x14ac:dyDescent="0.25"/>
    <row r="208" s="62" customFormat="1" ht="15" x14ac:dyDescent="0.25"/>
    <row r="209" spans="1:29" s="62" customFormat="1" ht="15" x14ac:dyDescent="0.25"/>
    <row r="210" spans="1:29" s="62" customFormat="1" ht="15" x14ac:dyDescent="0.25"/>
    <row r="211" spans="1:29" s="62" customFormat="1" ht="15" x14ac:dyDescent="0.25"/>
    <row r="212" spans="1:29" s="62" customFormat="1" ht="15" x14ac:dyDescent="0.25"/>
    <row r="213" spans="1:29" s="62" customFormat="1" ht="15" x14ac:dyDescent="0.25"/>
    <row r="214" spans="1:29" s="62" customFormat="1" ht="15" x14ac:dyDescent="0.25"/>
    <row r="215" spans="1:29" s="62" customFormat="1" ht="15" x14ac:dyDescent="0.25"/>
    <row r="216" spans="1:29" s="62" customFormat="1" ht="15.75" thickBot="1" x14ac:dyDescent="0.3"/>
    <row r="217" spans="1:29" s="62" customFormat="1" ht="15" x14ac:dyDescent="0.25">
      <c r="A217" s="14"/>
      <c r="B217" s="15"/>
      <c r="C217" s="15"/>
      <c r="D217" s="15"/>
      <c r="E217" s="15"/>
      <c r="F217" s="15"/>
      <c r="G217" s="15"/>
      <c r="H217" s="16"/>
      <c r="I217" s="14"/>
      <c r="J217" s="15"/>
      <c r="K217" s="15"/>
      <c r="L217" s="15"/>
      <c r="M217" s="15"/>
      <c r="N217" s="17"/>
      <c r="O217" s="17"/>
      <c r="P217" s="226"/>
      <c r="Q217" s="18"/>
    </row>
    <row r="218" spans="1:29" s="62" customFormat="1" ht="15" x14ac:dyDescent="0.25">
      <c r="A218" s="20"/>
      <c r="B218" s="21"/>
      <c r="C218" s="21"/>
      <c r="D218" s="21"/>
      <c r="E218" s="21"/>
      <c r="F218" s="21"/>
      <c r="G218" s="21"/>
      <c r="H218" s="22"/>
      <c r="I218" s="947" t="s">
        <v>2270</v>
      </c>
      <c r="J218" s="948"/>
      <c r="K218" s="948"/>
      <c r="L218" s="948"/>
      <c r="M218" s="948"/>
      <c r="N218" s="948"/>
      <c r="O218" s="949"/>
      <c r="P218" s="227"/>
      <c r="Q218" s="23"/>
    </row>
    <row r="219" spans="1:29" s="62" customFormat="1" ht="15" x14ac:dyDescent="0.25">
      <c r="A219" s="20"/>
      <c r="B219" s="21"/>
      <c r="C219" s="21"/>
      <c r="D219" s="21"/>
      <c r="E219" s="21"/>
      <c r="F219" s="21"/>
      <c r="G219" s="21"/>
      <c r="H219" s="22"/>
      <c r="I219" s="947" t="s">
        <v>2271</v>
      </c>
      <c r="J219" s="948"/>
      <c r="K219" s="948"/>
      <c r="L219" s="948"/>
      <c r="M219" s="948"/>
      <c r="N219" s="948"/>
      <c r="O219" s="949"/>
      <c r="P219" s="227"/>
      <c r="Q219" s="23"/>
    </row>
    <row r="220" spans="1:29" s="62" customFormat="1" ht="15.75" thickBot="1" x14ac:dyDescent="0.3">
      <c r="A220" s="20"/>
      <c r="B220" s="21"/>
      <c r="C220" s="21"/>
      <c r="D220" s="21"/>
      <c r="E220" s="21"/>
      <c r="F220" s="21"/>
      <c r="G220" s="21"/>
      <c r="H220" s="22"/>
      <c r="I220" s="24"/>
      <c r="J220" s="25"/>
      <c r="K220" s="25"/>
      <c r="L220" s="25"/>
      <c r="M220" s="25"/>
      <c r="N220" s="26"/>
      <c r="O220" s="26"/>
      <c r="P220" s="227"/>
      <c r="Q220" s="23"/>
    </row>
    <row r="221" spans="1:29" s="62" customFormat="1" ht="15" x14ac:dyDescent="0.25">
      <c r="A221" s="27"/>
      <c r="B221" s="28"/>
      <c r="C221" s="28"/>
      <c r="D221" s="28"/>
      <c r="E221" s="28"/>
      <c r="F221" s="28"/>
      <c r="G221" s="28"/>
      <c r="H221" s="29"/>
      <c r="I221" s="950" t="s">
        <v>217</v>
      </c>
      <c r="J221" s="951"/>
      <c r="K221" s="951"/>
      <c r="L221" s="951"/>
      <c r="M221" s="951"/>
      <c r="N221" s="951"/>
      <c r="O221" s="952"/>
      <c r="P221" s="27"/>
      <c r="Q221" s="29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</row>
    <row r="222" spans="1:29" s="62" customFormat="1" ht="15.75" thickBot="1" x14ac:dyDescent="0.3">
      <c r="A222" s="30"/>
      <c r="B222" s="31"/>
      <c r="C222" s="31"/>
      <c r="D222" s="31"/>
      <c r="E222" s="31"/>
      <c r="F222" s="31"/>
      <c r="G222" s="31"/>
      <c r="H222" s="32"/>
      <c r="I222" s="953" t="s">
        <v>218</v>
      </c>
      <c r="J222" s="954"/>
      <c r="K222" s="954"/>
      <c r="L222" s="954"/>
      <c r="M222" s="954"/>
      <c r="N222" s="954"/>
      <c r="O222" s="955"/>
      <c r="P222" s="30"/>
      <c r="Q222" s="32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</row>
    <row r="223" spans="1:29" s="62" customFormat="1" ht="15" x14ac:dyDescent="0.25">
      <c r="A223" s="956"/>
      <c r="B223" s="957"/>
      <c r="C223" s="957"/>
      <c r="D223" s="957"/>
      <c r="E223" s="957"/>
      <c r="F223" s="957"/>
      <c r="G223" s="957"/>
      <c r="H223" s="957"/>
      <c r="I223" s="240"/>
      <c r="J223" s="241"/>
      <c r="K223" s="242"/>
      <c r="L223" s="241"/>
      <c r="M223" s="241"/>
      <c r="N223" s="243"/>
      <c r="O223" s="244"/>
      <c r="P223" s="245"/>
      <c r="Q223" s="246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</row>
    <row r="224" spans="1:29" s="62" customFormat="1" ht="15" x14ac:dyDescent="0.25">
      <c r="A224" s="945"/>
      <c r="B224" s="946"/>
      <c r="C224" s="946"/>
      <c r="D224" s="946"/>
      <c r="E224" s="946"/>
      <c r="F224" s="946"/>
      <c r="G224" s="946"/>
      <c r="H224" s="946"/>
      <c r="I224" s="53"/>
      <c r="J224" s="247"/>
      <c r="K224" s="248"/>
      <c r="L224" s="247"/>
      <c r="M224" s="247"/>
      <c r="N224" s="249"/>
      <c r="O224" s="250"/>
      <c r="P224" s="224"/>
      <c r="Q224" s="251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</row>
    <row r="225" spans="1:29" s="62" customFormat="1" ht="15" customHeight="1" x14ac:dyDescent="0.25">
      <c r="A225" s="945" t="s">
        <v>219</v>
      </c>
      <c r="B225" s="946"/>
      <c r="C225" s="946"/>
      <c r="D225" s="946"/>
      <c r="E225" s="946"/>
      <c r="F225" s="946"/>
      <c r="G225" s="946"/>
      <c r="H225" s="946"/>
      <c r="I225" s="287" t="s">
        <v>220</v>
      </c>
      <c r="J225" s="247">
        <v>1</v>
      </c>
      <c r="K225" s="1250" t="s">
        <v>285</v>
      </c>
      <c r="L225" s="1250"/>
      <c r="M225" s="1250"/>
      <c r="N225" s="1250"/>
      <c r="O225" s="1250"/>
      <c r="P225" s="1250"/>
      <c r="Q225" s="1251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</row>
    <row r="226" spans="1:29" s="62" customFormat="1" ht="15" x14ac:dyDescent="0.25">
      <c r="A226" s="960" t="s">
        <v>222</v>
      </c>
      <c r="B226" s="961"/>
      <c r="C226" s="961"/>
      <c r="D226" s="961"/>
      <c r="E226" s="961"/>
      <c r="F226" s="961"/>
      <c r="G226" s="961"/>
      <c r="H226" s="961"/>
      <c r="I226" s="250" t="s">
        <v>220</v>
      </c>
      <c r="J226" s="253" t="s">
        <v>223</v>
      </c>
      <c r="K226" s="310" t="s">
        <v>2314</v>
      </c>
      <c r="L226" s="310"/>
      <c r="M226" s="310"/>
      <c r="N226" s="310"/>
      <c r="O226" s="310"/>
      <c r="P226" s="310"/>
      <c r="Q226" s="254"/>
      <c r="R226" s="220"/>
      <c r="S226" s="220"/>
      <c r="T226" s="220"/>
      <c r="U226" s="220"/>
      <c r="V226" s="220"/>
      <c r="W226" s="220"/>
      <c r="X226" s="220"/>
      <c r="Y226" s="220"/>
      <c r="Z226" s="220"/>
      <c r="AA226" s="220"/>
      <c r="AB226" s="220"/>
      <c r="AC226" s="220"/>
    </row>
    <row r="227" spans="1:29" s="62" customFormat="1" ht="15" x14ac:dyDescent="0.25">
      <c r="A227" s="945" t="s">
        <v>224</v>
      </c>
      <c r="B227" s="946"/>
      <c r="C227" s="946"/>
      <c r="D227" s="946"/>
      <c r="E227" s="946"/>
      <c r="F227" s="946"/>
      <c r="G227" s="946"/>
      <c r="H227" s="946"/>
      <c r="I227" s="250" t="s">
        <v>220</v>
      </c>
      <c r="J227" s="255" t="s">
        <v>430</v>
      </c>
      <c r="K227" s="310" t="s">
        <v>2319</v>
      </c>
      <c r="L227" s="310"/>
      <c r="M227" s="310"/>
      <c r="N227" s="310"/>
      <c r="O227" s="250"/>
      <c r="P227" s="224"/>
      <c r="Q227" s="309"/>
      <c r="R227" s="220"/>
      <c r="S227" s="220"/>
      <c r="T227" s="220"/>
      <c r="U227" s="220"/>
      <c r="V227" s="220"/>
      <c r="W227" s="220"/>
      <c r="X227" s="220"/>
      <c r="Y227" s="220"/>
      <c r="Z227" s="220"/>
      <c r="AA227" s="220"/>
      <c r="AB227" s="220"/>
      <c r="AC227" s="220"/>
    </row>
    <row r="228" spans="1:29" s="62" customFormat="1" ht="15" x14ac:dyDescent="0.25">
      <c r="A228" s="945" t="s">
        <v>226</v>
      </c>
      <c r="B228" s="946"/>
      <c r="C228" s="946"/>
      <c r="D228" s="946"/>
      <c r="E228" s="946"/>
      <c r="F228" s="946"/>
      <c r="G228" s="946"/>
      <c r="H228" s="946"/>
      <c r="I228" s="250" t="s">
        <v>220</v>
      </c>
      <c r="J228" s="247" t="s">
        <v>227</v>
      </c>
      <c r="K228" s="256"/>
      <c r="L228" s="257"/>
      <c r="M228" s="257"/>
      <c r="N228" s="252"/>
      <c r="O228" s="250"/>
      <c r="P228" s="224"/>
      <c r="Q228" s="251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</row>
    <row r="229" spans="1:29" s="60" customFormat="1" ht="15" x14ac:dyDescent="0.25">
      <c r="A229" s="945" t="s">
        <v>228</v>
      </c>
      <c r="B229" s="946"/>
      <c r="C229" s="946"/>
      <c r="D229" s="946"/>
      <c r="E229" s="946"/>
      <c r="F229" s="946"/>
      <c r="G229" s="946"/>
      <c r="H229" s="946"/>
      <c r="I229" s="250" t="s">
        <v>220</v>
      </c>
      <c r="J229" s="247" t="s">
        <v>229</v>
      </c>
      <c r="K229" s="256"/>
      <c r="L229" s="257"/>
      <c r="M229" s="257"/>
      <c r="N229" s="252"/>
      <c r="O229" s="250"/>
      <c r="P229" s="224"/>
      <c r="Q229" s="251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</row>
    <row r="230" spans="1:29" s="60" customFormat="1" ht="15" x14ac:dyDescent="0.25">
      <c r="A230" s="945" t="s">
        <v>230</v>
      </c>
      <c r="B230" s="946"/>
      <c r="C230" s="946"/>
      <c r="D230" s="946"/>
      <c r="E230" s="946"/>
      <c r="F230" s="946"/>
      <c r="G230" s="946"/>
      <c r="H230" s="946"/>
      <c r="I230" s="250" t="s">
        <v>220</v>
      </c>
      <c r="J230" s="1238">
        <f xml:space="preserve"> Q248</f>
        <v>16199460</v>
      </c>
      <c r="K230" s="1238"/>
      <c r="L230" s="1238"/>
      <c r="M230" s="257"/>
      <c r="N230" s="252"/>
      <c r="O230" s="250"/>
      <c r="P230" s="224"/>
      <c r="Q230" s="251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</row>
    <row r="231" spans="1:29" s="60" customFormat="1" ht="15" x14ac:dyDescent="0.25">
      <c r="A231" s="945" t="s">
        <v>231</v>
      </c>
      <c r="B231" s="946"/>
      <c r="C231" s="946"/>
      <c r="D231" s="946"/>
      <c r="E231" s="946"/>
      <c r="F231" s="946"/>
      <c r="G231" s="946"/>
      <c r="H231" s="946"/>
      <c r="I231" s="250" t="s">
        <v>220</v>
      </c>
      <c r="J231" s="247" t="s">
        <v>229</v>
      </c>
      <c r="K231" s="256"/>
      <c r="L231" s="257"/>
      <c r="M231" s="257"/>
      <c r="N231" s="252"/>
      <c r="O231" s="250"/>
      <c r="P231" s="224"/>
      <c r="Q231" s="251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</row>
    <row r="232" spans="1:29" s="60" customFormat="1" ht="15" x14ac:dyDescent="0.25">
      <c r="A232" s="258" t="s">
        <v>232</v>
      </c>
      <c r="B232" s="257"/>
      <c r="C232" s="257"/>
      <c r="D232" s="257"/>
      <c r="E232" s="257"/>
      <c r="F232" s="257"/>
      <c r="G232" s="257"/>
      <c r="H232" s="257"/>
      <c r="I232" s="250" t="s">
        <v>220</v>
      </c>
      <c r="J232" s="247" t="s">
        <v>233</v>
      </c>
      <c r="K232" s="256"/>
      <c r="L232" s="257"/>
      <c r="M232" s="257"/>
      <c r="N232" s="252"/>
      <c r="O232" s="250"/>
      <c r="P232" s="224"/>
      <c r="Q232" s="251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</row>
    <row r="233" spans="1:29" s="60" customFormat="1" ht="15.75" thickBot="1" x14ac:dyDescent="0.3">
      <c r="A233" s="962" t="s">
        <v>234</v>
      </c>
      <c r="B233" s="963"/>
      <c r="C233" s="963"/>
      <c r="D233" s="963"/>
      <c r="E233" s="963"/>
      <c r="F233" s="963"/>
      <c r="G233" s="963"/>
      <c r="H233" s="963"/>
      <c r="I233" s="963"/>
      <c r="J233" s="963"/>
      <c r="K233" s="963"/>
      <c r="L233" s="963"/>
      <c r="M233" s="963"/>
      <c r="N233" s="963"/>
      <c r="O233" s="963"/>
      <c r="P233" s="963"/>
      <c r="Q233" s="964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</row>
    <row r="234" spans="1:29" s="220" customFormat="1" ht="13.5" thickBot="1" x14ac:dyDescent="0.25">
      <c r="A234" s="958" t="s">
        <v>235</v>
      </c>
      <c r="B234" s="958"/>
      <c r="C234" s="958"/>
      <c r="D234" s="958"/>
      <c r="E234" s="958"/>
      <c r="F234" s="958"/>
      <c r="G234" s="215"/>
      <c r="H234" s="958" t="s">
        <v>236</v>
      </c>
      <c r="I234" s="958"/>
      <c r="J234" s="958"/>
      <c r="K234" s="958"/>
      <c r="L234" s="958"/>
      <c r="M234" s="958"/>
      <c r="N234" s="958" t="s">
        <v>237</v>
      </c>
      <c r="O234" s="958"/>
      <c r="P234" s="958"/>
      <c r="Q234" s="958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</row>
    <row r="235" spans="1:29" s="220" customFormat="1" ht="24" customHeight="1" x14ac:dyDescent="0.2">
      <c r="A235" s="223" t="s">
        <v>238</v>
      </c>
      <c r="B235" s="33"/>
      <c r="C235" s="33"/>
      <c r="D235" s="33"/>
      <c r="E235" s="33"/>
      <c r="F235" s="34"/>
      <c r="G235" s="34"/>
      <c r="H235" s="965" t="s">
        <v>2320</v>
      </c>
      <c r="I235" s="965"/>
      <c r="J235" s="965"/>
      <c r="K235" s="965"/>
      <c r="L235" s="965"/>
      <c r="M235" s="965"/>
      <c r="N235" s="966" t="s">
        <v>2300</v>
      </c>
      <c r="O235" s="967"/>
      <c r="P235" s="967"/>
      <c r="Q235" s="968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</row>
    <row r="236" spans="1:29" x14ac:dyDescent="0.2">
      <c r="A236" s="969" t="s">
        <v>241</v>
      </c>
      <c r="B236" s="970"/>
      <c r="C236" s="970"/>
      <c r="D236" s="970"/>
      <c r="E236" s="970"/>
      <c r="F236" s="971"/>
      <c r="G236" s="219"/>
      <c r="H236" s="972" t="s">
        <v>242</v>
      </c>
      <c r="I236" s="970"/>
      <c r="J236" s="970"/>
      <c r="K236" s="970"/>
      <c r="L236" s="970"/>
      <c r="M236" s="971"/>
      <c r="N236" s="973">
        <f>Q248</f>
        <v>16199460</v>
      </c>
      <c r="O236" s="974"/>
      <c r="P236" s="974"/>
      <c r="Q236" s="975"/>
    </row>
    <row r="237" spans="1:29" ht="28.5" customHeight="1" x14ac:dyDescent="0.2">
      <c r="A237" s="976" t="s">
        <v>243</v>
      </c>
      <c r="B237" s="977"/>
      <c r="C237" s="977"/>
      <c r="D237" s="977"/>
      <c r="E237" s="977"/>
      <c r="F237" s="978"/>
      <c r="G237" s="218"/>
      <c r="H237" s="238" t="s">
        <v>2272</v>
      </c>
      <c r="I237" s="1062" t="s">
        <v>2568</v>
      </c>
      <c r="J237" s="1062"/>
      <c r="K237" s="1062"/>
      <c r="L237" s="1062"/>
      <c r="M237" s="1063"/>
      <c r="N237" s="981" t="s">
        <v>2482</v>
      </c>
      <c r="O237" s="982"/>
      <c r="P237" s="982"/>
      <c r="Q237" s="983"/>
    </row>
    <row r="238" spans="1:29" ht="30.75" customHeight="1" thickBot="1" x14ac:dyDescent="0.25">
      <c r="A238" s="976" t="s">
        <v>245</v>
      </c>
      <c r="B238" s="977"/>
      <c r="C238" s="977"/>
      <c r="D238" s="977"/>
      <c r="E238" s="977"/>
      <c r="F238" s="978"/>
      <c r="G238" s="218"/>
      <c r="H238" s="239" t="s">
        <v>2272</v>
      </c>
      <c r="I238" s="984" t="s">
        <v>2569</v>
      </c>
      <c r="J238" s="984"/>
      <c r="K238" s="984"/>
      <c r="L238" s="984"/>
      <c r="M238" s="985"/>
      <c r="N238" s="981" t="s">
        <v>2482</v>
      </c>
      <c r="O238" s="982"/>
      <c r="P238" s="982"/>
      <c r="Q238" s="983"/>
    </row>
    <row r="239" spans="1:29" x14ac:dyDescent="0.2">
      <c r="A239" s="986" t="s">
        <v>2570</v>
      </c>
      <c r="B239" s="987"/>
      <c r="C239" s="987"/>
      <c r="D239" s="987"/>
      <c r="E239" s="987"/>
      <c r="F239" s="987"/>
      <c r="G239" s="987"/>
      <c r="H239" s="987"/>
      <c r="I239" s="987"/>
      <c r="J239" s="987"/>
      <c r="K239" s="987"/>
      <c r="L239" s="987"/>
      <c r="M239" s="987"/>
      <c r="N239" s="987"/>
      <c r="O239" s="987"/>
      <c r="P239" s="987"/>
      <c r="Q239" s="988"/>
    </row>
    <row r="240" spans="1:29" ht="13.5" thickBot="1" x14ac:dyDescent="0.25">
      <c r="A240" s="989"/>
      <c r="B240" s="990"/>
      <c r="C240" s="990"/>
      <c r="D240" s="990"/>
      <c r="E240" s="990"/>
      <c r="F240" s="990"/>
      <c r="G240" s="990"/>
      <c r="H240" s="990"/>
      <c r="I240" s="990"/>
      <c r="J240" s="990"/>
      <c r="K240" s="990"/>
      <c r="L240" s="990"/>
      <c r="M240" s="990"/>
      <c r="N240" s="990"/>
      <c r="O240" s="990"/>
      <c r="P240" s="990"/>
      <c r="Q240" s="991"/>
    </row>
    <row r="241" spans="1:17" x14ac:dyDescent="0.2">
      <c r="A241" s="950" t="s">
        <v>246</v>
      </c>
      <c r="B241" s="951"/>
      <c r="C241" s="951"/>
      <c r="D241" s="951"/>
      <c r="E241" s="951"/>
      <c r="F241" s="951"/>
      <c r="G241" s="951"/>
      <c r="H241" s="951"/>
      <c r="I241" s="951"/>
      <c r="J241" s="951"/>
      <c r="K241" s="951"/>
      <c r="L241" s="951"/>
      <c r="M241" s="951"/>
      <c r="N241" s="951"/>
      <c r="O241" s="951"/>
      <c r="P241" s="951"/>
      <c r="Q241" s="952"/>
    </row>
    <row r="242" spans="1:17" ht="13.5" thickBot="1" x14ac:dyDescent="0.25">
      <c r="A242" s="953" t="s">
        <v>247</v>
      </c>
      <c r="B242" s="954"/>
      <c r="C242" s="954"/>
      <c r="D242" s="954"/>
      <c r="E242" s="954"/>
      <c r="F242" s="954"/>
      <c r="G242" s="954"/>
      <c r="H242" s="954"/>
      <c r="I242" s="954"/>
      <c r="J242" s="954"/>
      <c r="K242" s="954"/>
      <c r="L242" s="954"/>
      <c r="M242" s="954"/>
      <c r="N242" s="954"/>
      <c r="O242" s="954"/>
      <c r="P242" s="954"/>
      <c r="Q242" s="955"/>
    </row>
    <row r="243" spans="1:17" x14ac:dyDescent="0.2">
      <c r="A243" s="35"/>
      <c r="B243" s="36"/>
      <c r="C243" s="36"/>
      <c r="D243" s="36"/>
      <c r="E243" s="36"/>
      <c r="F243" s="992" t="s">
        <v>248</v>
      </c>
      <c r="G243" s="993"/>
      <c r="H243" s="993"/>
      <c r="I243" s="993"/>
      <c r="J243" s="993"/>
      <c r="K243" s="993"/>
      <c r="L243" s="994"/>
      <c r="M243" s="1001" t="s">
        <v>249</v>
      </c>
      <c r="N243" s="1004" t="s">
        <v>250</v>
      </c>
      <c r="O243" s="1005"/>
      <c r="P243" s="1005"/>
      <c r="Q243" s="1006"/>
    </row>
    <row r="244" spans="1:17" ht="13.5" thickBot="1" x14ac:dyDescent="0.25">
      <c r="A244" s="1010" t="s">
        <v>251</v>
      </c>
      <c r="B244" s="1011"/>
      <c r="C244" s="1011"/>
      <c r="D244" s="1011"/>
      <c r="E244" s="1012"/>
      <c r="F244" s="995"/>
      <c r="G244" s="996"/>
      <c r="H244" s="996"/>
      <c r="I244" s="996"/>
      <c r="J244" s="996"/>
      <c r="K244" s="996"/>
      <c r="L244" s="997"/>
      <c r="M244" s="1002"/>
      <c r="N244" s="1007"/>
      <c r="O244" s="1008"/>
      <c r="P244" s="1008"/>
      <c r="Q244" s="1009"/>
    </row>
    <row r="245" spans="1:17" x14ac:dyDescent="0.2">
      <c r="A245" s="1010" t="s">
        <v>252</v>
      </c>
      <c r="B245" s="1011"/>
      <c r="C245" s="1011"/>
      <c r="D245" s="1011"/>
      <c r="E245" s="1012"/>
      <c r="F245" s="995"/>
      <c r="G245" s="996"/>
      <c r="H245" s="996"/>
      <c r="I245" s="996"/>
      <c r="J245" s="996"/>
      <c r="K245" s="996"/>
      <c r="L245" s="997"/>
      <c r="M245" s="1002"/>
      <c r="N245" s="1013" t="s">
        <v>253</v>
      </c>
      <c r="O245" s="1015" t="s">
        <v>254</v>
      </c>
      <c r="P245" s="37" t="s">
        <v>255</v>
      </c>
      <c r="Q245" s="1017" t="s">
        <v>256</v>
      </c>
    </row>
    <row r="246" spans="1:17" ht="13.5" thickBot="1" x14ac:dyDescent="0.25">
      <c r="A246" s="38"/>
      <c r="B246" s="39"/>
      <c r="C246" s="39"/>
      <c r="D246" s="39"/>
      <c r="E246" s="40"/>
      <c r="F246" s="998"/>
      <c r="G246" s="999"/>
      <c r="H246" s="999"/>
      <c r="I246" s="999"/>
      <c r="J246" s="999"/>
      <c r="K246" s="999"/>
      <c r="L246" s="1000"/>
      <c r="M246" s="1003"/>
      <c r="N246" s="1014"/>
      <c r="O246" s="1016"/>
      <c r="P246" s="41" t="s">
        <v>257</v>
      </c>
      <c r="Q246" s="1018"/>
    </row>
    <row r="247" spans="1:17" ht="13.5" thickBot="1" x14ac:dyDescent="0.25">
      <c r="A247" s="1019">
        <v>1</v>
      </c>
      <c r="B247" s="1020"/>
      <c r="C247" s="1020"/>
      <c r="D247" s="1020"/>
      <c r="E247" s="1021"/>
      <c r="F247" s="1022">
        <v>2</v>
      </c>
      <c r="G247" s="1020"/>
      <c r="H247" s="1020"/>
      <c r="I247" s="1020"/>
      <c r="J247" s="1020"/>
      <c r="K247" s="1020"/>
      <c r="L247" s="1023"/>
      <c r="M247" s="216">
        <v>3</v>
      </c>
      <c r="N247" s="42">
        <v>4</v>
      </c>
      <c r="O247" s="42">
        <v>5</v>
      </c>
      <c r="P247" s="228">
        <v>6</v>
      </c>
      <c r="Q247" s="43" t="s">
        <v>258</v>
      </c>
    </row>
    <row r="248" spans="1:17" x14ac:dyDescent="0.2">
      <c r="A248" s="259">
        <v>5</v>
      </c>
      <c r="B248" s="44"/>
      <c r="C248" s="44"/>
      <c r="D248" s="44"/>
      <c r="E248" s="44"/>
      <c r="F248" s="1024" t="s">
        <v>259</v>
      </c>
      <c r="G248" s="1025"/>
      <c r="H248" s="1025"/>
      <c r="I248" s="1025"/>
      <c r="J248" s="1025"/>
      <c r="K248" s="1025"/>
      <c r="L248" s="1026"/>
      <c r="M248" s="44"/>
      <c r="N248" s="44"/>
      <c r="O248" s="44"/>
      <c r="P248" s="260"/>
      <c r="Q248" s="261">
        <f>Q258</f>
        <v>16199460</v>
      </c>
    </row>
    <row r="249" spans="1:17" x14ac:dyDescent="0.2">
      <c r="A249" s="262">
        <v>5</v>
      </c>
      <c r="B249" s="263">
        <v>1</v>
      </c>
      <c r="C249" s="263"/>
      <c r="D249" s="263"/>
      <c r="E249" s="263"/>
      <c r="F249" s="1027" t="s">
        <v>260</v>
      </c>
      <c r="G249" s="1028"/>
      <c r="H249" s="1028"/>
      <c r="I249" s="1028"/>
      <c r="J249" s="1028"/>
      <c r="K249" s="1028"/>
      <c r="L249" s="1029"/>
      <c r="M249" s="263"/>
      <c r="N249" s="263"/>
      <c r="O249" s="263"/>
      <c r="P249" s="264"/>
      <c r="Q249" s="265">
        <f>Q248</f>
        <v>16199460</v>
      </c>
    </row>
    <row r="250" spans="1:17" s="320" customFormat="1" ht="26.25" customHeight="1" x14ac:dyDescent="0.2">
      <c r="A250" s="317">
        <v>5</v>
      </c>
      <c r="B250" s="318">
        <v>1</v>
      </c>
      <c r="C250" s="318">
        <v>3</v>
      </c>
      <c r="D250" s="1027"/>
      <c r="E250" s="1029"/>
      <c r="F250" s="1033" t="s">
        <v>314</v>
      </c>
      <c r="G250" s="1034"/>
      <c r="H250" s="1034"/>
      <c r="I250" s="1034"/>
      <c r="J250" s="1034"/>
      <c r="K250" s="1034"/>
      <c r="L250" s="1035"/>
      <c r="M250" s="318"/>
      <c r="N250" s="318"/>
      <c r="O250" s="318"/>
      <c r="P250" s="319"/>
      <c r="Q250" s="321">
        <f>Q251+Q253</f>
        <v>16199460</v>
      </c>
    </row>
    <row r="251" spans="1:17" x14ac:dyDescent="0.2">
      <c r="A251" s="268">
        <v>5</v>
      </c>
      <c r="B251" s="269">
        <v>1</v>
      </c>
      <c r="C251" s="269">
        <v>3</v>
      </c>
      <c r="D251" s="270">
        <v>1</v>
      </c>
      <c r="E251" s="270" t="s">
        <v>262</v>
      </c>
      <c r="F251" s="1033" t="s">
        <v>315</v>
      </c>
      <c r="G251" s="1034"/>
      <c r="H251" s="1034"/>
      <c r="I251" s="1034"/>
      <c r="J251" s="1034"/>
      <c r="K251" s="1034"/>
      <c r="L251" s="1035"/>
      <c r="M251" s="271"/>
      <c r="N251" s="46"/>
      <c r="O251" s="46"/>
      <c r="P251" s="230"/>
      <c r="Q251" s="56">
        <f>SUM(Q252:Q252)</f>
        <v>2103840</v>
      </c>
    </row>
    <row r="252" spans="1:17" s="325" customFormat="1" ht="22.5" customHeight="1" x14ac:dyDescent="0.25">
      <c r="A252" s="268"/>
      <c r="B252" s="269"/>
      <c r="C252" s="269"/>
      <c r="D252" s="270"/>
      <c r="E252" s="270"/>
      <c r="F252" s="312" t="s">
        <v>262</v>
      </c>
      <c r="G252" s="313"/>
      <c r="H252" s="1278" t="s">
        <v>2571</v>
      </c>
      <c r="I252" s="1278"/>
      <c r="J252" s="1278"/>
      <c r="K252" s="1278"/>
      <c r="L252" s="1279"/>
      <c r="M252" s="322" t="s">
        <v>233</v>
      </c>
      <c r="N252" s="289">
        <v>12</v>
      </c>
      <c r="O252" s="289" t="s">
        <v>2388</v>
      </c>
      <c r="P252" s="323">
        <v>175320</v>
      </c>
      <c r="Q252" s="324">
        <f>N252*P252</f>
        <v>2103840</v>
      </c>
    </row>
    <row r="253" spans="1:17" ht="32.25" customHeight="1" x14ac:dyDescent="0.2">
      <c r="A253" s="268">
        <v>5</v>
      </c>
      <c r="B253" s="269">
        <v>1</v>
      </c>
      <c r="C253" s="269">
        <v>3</v>
      </c>
      <c r="D253" s="270"/>
      <c r="E253" s="270" t="s">
        <v>266</v>
      </c>
      <c r="F253" s="1033" t="s">
        <v>316</v>
      </c>
      <c r="G253" s="1034"/>
      <c r="H253" s="1034"/>
      <c r="I253" s="1034"/>
      <c r="J253" s="1034"/>
      <c r="K253" s="1034"/>
      <c r="L253" s="1035"/>
      <c r="M253" s="271"/>
      <c r="N253" s="46"/>
      <c r="O253" s="46"/>
      <c r="P253" s="230"/>
      <c r="Q253" s="56">
        <f>SUM(Q254:Q257)</f>
        <v>14095620</v>
      </c>
    </row>
    <row r="254" spans="1:17" s="325" customFormat="1" ht="16.5" customHeight="1" x14ac:dyDescent="0.25">
      <c r="A254" s="268"/>
      <c r="B254" s="269"/>
      <c r="C254" s="269"/>
      <c r="D254" s="270"/>
      <c r="E254" s="270"/>
      <c r="F254" s="312" t="s">
        <v>262</v>
      </c>
      <c r="G254" s="313"/>
      <c r="H254" s="1278" t="s">
        <v>264</v>
      </c>
      <c r="I254" s="1278"/>
      <c r="J254" s="1278"/>
      <c r="K254" s="1278"/>
      <c r="L254" s="1279"/>
      <c r="M254" s="322" t="s">
        <v>233</v>
      </c>
      <c r="N254" s="289">
        <v>12</v>
      </c>
      <c r="O254" s="289" t="s">
        <v>2388</v>
      </c>
      <c r="P254" s="323">
        <v>122715</v>
      </c>
      <c r="Q254" s="324">
        <f>N254*P254</f>
        <v>1472580</v>
      </c>
    </row>
    <row r="255" spans="1:17" s="325" customFormat="1" ht="16.5" customHeight="1" x14ac:dyDescent="0.25">
      <c r="A255" s="268"/>
      <c r="B255" s="269"/>
      <c r="C255" s="269"/>
      <c r="D255" s="270"/>
      <c r="E255" s="270"/>
      <c r="F255" s="312" t="s">
        <v>266</v>
      </c>
      <c r="G255" s="313"/>
      <c r="H255" s="1278" t="s">
        <v>267</v>
      </c>
      <c r="I255" s="1278"/>
      <c r="J255" s="1278"/>
      <c r="K255" s="1278"/>
      <c r="L255" s="1279"/>
      <c r="M255" s="322" t="s">
        <v>233</v>
      </c>
      <c r="N255" s="289">
        <v>36</v>
      </c>
      <c r="O255" s="289" t="s">
        <v>2388</v>
      </c>
      <c r="P255" s="323">
        <v>87660</v>
      </c>
      <c r="Q255" s="324">
        <f t="shared" ref="Q255:Q257" si="3">N255*P255</f>
        <v>3155760</v>
      </c>
    </row>
    <row r="256" spans="1:17" s="325" customFormat="1" ht="16.5" customHeight="1" x14ac:dyDescent="0.25">
      <c r="A256" s="268"/>
      <c r="B256" s="269"/>
      <c r="C256" s="269"/>
      <c r="D256" s="270"/>
      <c r="E256" s="270"/>
      <c r="F256" s="312" t="s">
        <v>271</v>
      </c>
      <c r="G256" s="313"/>
      <c r="H256" s="1278" t="s">
        <v>2318</v>
      </c>
      <c r="I256" s="1278"/>
      <c r="J256" s="1278"/>
      <c r="K256" s="1278"/>
      <c r="L256" s="1279"/>
      <c r="M256" s="322" t="s">
        <v>233</v>
      </c>
      <c r="N256" s="289">
        <v>36</v>
      </c>
      <c r="O256" s="289" t="s">
        <v>2388</v>
      </c>
      <c r="P256" s="323">
        <v>87660</v>
      </c>
      <c r="Q256" s="324">
        <f t="shared" si="3"/>
        <v>3155760</v>
      </c>
    </row>
    <row r="257" spans="1:17" s="325" customFormat="1" ht="16.5" customHeight="1" x14ac:dyDescent="0.25">
      <c r="A257" s="268"/>
      <c r="B257" s="269"/>
      <c r="C257" s="269"/>
      <c r="D257" s="270"/>
      <c r="E257" s="270"/>
      <c r="F257" s="312" t="s">
        <v>268</v>
      </c>
      <c r="G257" s="313"/>
      <c r="H257" s="1278" t="s">
        <v>269</v>
      </c>
      <c r="I257" s="1278"/>
      <c r="J257" s="1278"/>
      <c r="K257" s="1278"/>
      <c r="L257" s="1279"/>
      <c r="M257" s="322" t="s">
        <v>233</v>
      </c>
      <c r="N257" s="289">
        <v>72</v>
      </c>
      <c r="O257" s="289" t="s">
        <v>2388</v>
      </c>
      <c r="P257" s="323">
        <v>87660</v>
      </c>
      <c r="Q257" s="324">
        <f t="shared" si="3"/>
        <v>6311520</v>
      </c>
    </row>
    <row r="258" spans="1:17" ht="13.5" thickBot="1" x14ac:dyDescent="0.25">
      <c r="A258" s="1038" t="s">
        <v>215</v>
      </c>
      <c r="B258" s="1039"/>
      <c r="C258" s="1039"/>
      <c r="D258" s="1039"/>
      <c r="E258" s="1039"/>
      <c r="F258" s="1039"/>
      <c r="G258" s="1039"/>
      <c r="H258" s="1039"/>
      <c r="I258" s="1039"/>
      <c r="J258" s="1039"/>
      <c r="K258" s="1039"/>
      <c r="L258" s="1039"/>
      <c r="M258" s="1039"/>
      <c r="N258" s="1039"/>
      <c r="O258" s="1039"/>
      <c r="P258" s="1039"/>
      <c r="Q258" s="58">
        <f>SUM(Q253+Q251)</f>
        <v>16199460</v>
      </c>
    </row>
    <row r="259" spans="1:17" x14ac:dyDescent="0.2">
      <c r="A259" s="286"/>
      <c r="B259" s="286"/>
      <c r="C259" s="286"/>
      <c r="D259" s="286"/>
      <c r="E259" s="286"/>
      <c r="F259" s="286"/>
      <c r="G259" s="286"/>
      <c r="H259" s="286"/>
      <c r="I259" s="286"/>
      <c r="J259" s="286"/>
      <c r="K259" s="286"/>
      <c r="L259" s="286"/>
      <c r="M259" s="221"/>
      <c r="N259" s="221"/>
      <c r="O259" s="221"/>
      <c r="P259" s="232"/>
      <c r="Q259" s="197"/>
    </row>
    <row r="260" spans="1:17" ht="15" x14ac:dyDescent="0.25">
      <c r="A260" s="1040" t="s">
        <v>2277</v>
      </c>
      <c r="B260" s="1040"/>
      <c r="C260" s="1040"/>
      <c r="D260" s="1040"/>
      <c r="E260" s="1040"/>
      <c r="F260" s="1040"/>
      <c r="G260" s="1040"/>
      <c r="H260" s="1040"/>
      <c r="I260" s="1040"/>
      <c r="J260" s="1040"/>
      <c r="K260" s="1040"/>
      <c r="L260" s="1040"/>
      <c r="M260" s="1041" t="s">
        <v>2274</v>
      </c>
      <c r="N260" s="1041"/>
      <c r="O260" s="1041"/>
      <c r="P260" s="1041"/>
      <c r="Q260" s="1041"/>
    </row>
    <row r="261" spans="1:17" ht="15" x14ac:dyDescent="0.25">
      <c r="A261" s="1040" t="s">
        <v>2278</v>
      </c>
      <c r="B261" s="1040"/>
      <c r="C261" s="1040"/>
      <c r="D261" s="1040"/>
      <c r="E261" s="1040"/>
      <c r="F261" s="1040"/>
      <c r="G261" s="1040"/>
      <c r="H261" s="1040"/>
      <c r="I261" s="1040"/>
      <c r="J261" s="1040"/>
      <c r="K261" s="1040"/>
      <c r="L261" s="1040"/>
      <c r="M261" s="1041" t="s">
        <v>2275</v>
      </c>
      <c r="N261" s="1041"/>
      <c r="O261" s="1041"/>
      <c r="P261" s="1041"/>
      <c r="Q261" s="1041"/>
    </row>
    <row r="262" spans="1:17" ht="15" x14ac:dyDescent="0.25">
      <c r="A262" s="21"/>
      <c r="B262" s="21"/>
      <c r="C262" s="292"/>
      <c r="D262" s="292"/>
      <c r="E262" s="292"/>
      <c r="F262" s="292"/>
      <c r="G262" s="292"/>
      <c r="H262" s="292"/>
      <c r="I262" s="292"/>
      <c r="J262" s="292"/>
      <c r="K262" s="292"/>
      <c r="L262" s="292"/>
      <c r="M262" s="60"/>
      <c r="N262" s="61"/>
      <c r="O262" s="61"/>
      <c r="P262" s="62"/>
      <c r="Q262" s="63"/>
    </row>
    <row r="263" spans="1:17" ht="15" x14ac:dyDescent="0.25">
      <c r="A263" s="21"/>
      <c r="B263" s="21"/>
      <c r="C263" s="292"/>
      <c r="D263" s="292"/>
      <c r="E263" s="292"/>
      <c r="F263" s="292"/>
      <c r="G263" s="292"/>
      <c r="H263" s="292"/>
      <c r="I263" s="292"/>
      <c r="J263" s="292"/>
      <c r="K263" s="292"/>
      <c r="L263" s="292"/>
      <c r="M263" s="60"/>
      <c r="N263" s="61"/>
      <c r="O263" s="61"/>
      <c r="P263" s="62"/>
      <c r="Q263" s="63"/>
    </row>
    <row r="264" spans="1:17" ht="15" x14ac:dyDescent="0.25">
      <c r="A264" s="21"/>
      <c r="B264" s="21"/>
      <c r="C264" s="292"/>
      <c r="D264" s="292"/>
      <c r="E264" s="292"/>
      <c r="F264" s="292"/>
      <c r="G264" s="292"/>
      <c r="H264" s="292"/>
      <c r="I264" s="292"/>
      <c r="J264" s="292"/>
      <c r="K264" s="292"/>
      <c r="L264" s="292"/>
      <c r="M264" s="60"/>
      <c r="N264" s="61"/>
      <c r="O264" s="61"/>
      <c r="P264" s="62"/>
      <c r="Q264" s="63"/>
    </row>
    <row r="265" spans="1:17" ht="15" x14ac:dyDescent="0.25">
      <c r="A265" s="1040" t="s">
        <v>2279</v>
      </c>
      <c r="B265" s="1040"/>
      <c r="C265" s="1040"/>
      <c r="D265" s="1040"/>
      <c r="E265" s="1040"/>
      <c r="F265" s="1040"/>
      <c r="G265" s="1040"/>
      <c r="H265" s="1040"/>
      <c r="I265" s="1040"/>
      <c r="J265" s="1040"/>
      <c r="K265" s="1040"/>
      <c r="L265" s="1040"/>
      <c r="M265" s="1042" t="s">
        <v>2276</v>
      </c>
      <c r="N265" s="1042"/>
      <c r="O265" s="1042"/>
      <c r="P265" s="1042"/>
      <c r="Q265" s="1042"/>
    </row>
    <row r="266" spans="1:17" ht="15" x14ac:dyDescent="0.25">
      <c r="A266" s="1043"/>
      <c r="B266" s="1043"/>
      <c r="C266" s="1043"/>
      <c r="D266" s="1043"/>
      <c r="E266" s="1043"/>
      <c r="F266" s="1043"/>
      <c r="G266" s="1043"/>
      <c r="H266" s="1043"/>
      <c r="I266" s="1043"/>
      <c r="J266" s="292"/>
      <c r="K266" s="292"/>
      <c r="L266" s="292"/>
      <c r="M266" s="60"/>
      <c r="N266" s="61"/>
      <c r="O266" s="1044"/>
      <c r="P266" s="1044"/>
      <c r="Q266" s="63"/>
    </row>
    <row r="267" spans="1:17" ht="15" x14ac:dyDescent="0.25">
      <c r="A267" s="217"/>
      <c r="B267" s="217"/>
      <c r="C267" s="217"/>
      <c r="D267" s="217"/>
      <c r="E267" s="217"/>
      <c r="F267" s="217"/>
      <c r="G267" s="217"/>
      <c r="H267" s="217"/>
      <c r="I267" s="217"/>
      <c r="J267" s="60"/>
      <c r="K267" s="60"/>
      <c r="L267" s="60"/>
      <c r="M267" s="60"/>
      <c r="N267" s="61"/>
      <c r="O267" s="61"/>
      <c r="P267" s="212"/>
      <c r="Q267" s="63"/>
    </row>
    <row r="268" spans="1:17" ht="15" x14ac:dyDescent="0.25">
      <c r="A268" s="1032" t="s">
        <v>2280</v>
      </c>
      <c r="B268" s="1032"/>
      <c r="C268" s="1032"/>
      <c r="D268" s="1032"/>
      <c r="E268" s="1032"/>
      <c r="F268" s="1032"/>
      <c r="G268" s="1032"/>
      <c r="H268" s="1032"/>
      <c r="I268" s="1032"/>
      <c r="J268" s="1032"/>
      <c r="K268" s="1032"/>
      <c r="L268" s="62" t="s">
        <v>220</v>
      </c>
      <c r="M268" s="62"/>
      <c r="N268" s="285"/>
      <c r="O268" s="285"/>
      <c r="P268" s="62"/>
      <c r="Q268" s="212"/>
    </row>
    <row r="269" spans="1:17" ht="15" x14ac:dyDescent="0.25">
      <c r="A269" s="1032" t="s">
        <v>2281</v>
      </c>
      <c r="B269" s="1032"/>
      <c r="C269" s="1032"/>
      <c r="D269" s="1032"/>
      <c r="E269" s="1032"/>
      <c r="F269" s="1032"/>
      <c r="G269" s="1032"/>
      <c r="H269" s="1032"/>
      <c r="I269" s="1032"/>
      <c r="J269" s="1032"/>
      <c r="K269" s="1032"/>
      <c r="L269" s="62" t="s">
        <v>220</v>
      </c>
      <c r="M269" s="62"/>
      <c r="N269" s="285"/>
      <c r="O269" s="285"/>
      <c r="P269" s="62"/>
      <c r="Q269" s="212"/>
    </row>
    <row r="270" spans="1:17" ht="15" x14ac:dyDescent="0.25">
      <c r="A270" s="1032" t="s">
        <v>2282</v>
      </c>
      <c r="B270" s="1032"/>
      <c r="C270" s="1032"/>
      <c r="D270" s="1032"/>
      <c r="E270" s="1032"/>
      <c r="F270" s="1032"/>
      <c r="G270" s="1032"/>
      <c r="H270" s="1032"/>
      <c r="I270" s="1032"/>
      <c r="J270" s="1032"/>
      <c r="K270" s="1032"/>
      <c r="L270" s="62" t="s">
        <v>220</v>
      </c>
      <c r="M270" s="62"/>
      <c r="N270" s="285"/>
      <c r="O270" s="285"/>
      <c r="P270" s="62"/>
      <c r="Q270" s="212"/>
    </row>
    <row r="271" spans="1:17" ht="15" x14ac:dyDescent="0.25">
      <c r="A271" s="62"/>
      <c r="B271" s="62"/>
      <c r="C271" s="62"/>
      <c r="D271" s="64"/>
      <c r="E271" s="62"/>
      <c r="F271" s="62"/>
      <c r="G271" s="62"/>
      <c r="H271" s="65"/>
      <c r="I271" s="66"/>
      <c r="J271" s="62"/>
      <c r="K271" s="62"/>
      <c r="L271" s="62"/>
      <c r="M271" s="62"/>
      <c r="N271" s="285"/>
      <c r="O271" s="285"/>
      <c r="P271" s="62"/>
      <c r="Q271" s="212"/>
    </row>
    <row r="272" spans="1:17" ht="15" x14ac:dyDescent="0.25">
      <c r="A272" s="294" t="s">
        <v>279</v>
      </c>
      <c r="B272" s="1047" t="s">
        <v>280</v>
      </c>
      <c r="C272" s="1047"/>
      <c r="D272" s="1047"/>
      <c r="E272" s="1047"/>
      <c r="F272" s="1047"/>
      <c r="G272" s="1047"/>
      <c r="H272" s="1047"/>
      <c r="I272" s="1047"/>
      <c r="J272" s="1047"/>
      <c r="K272" s="1047" t="s">
        <v>2283</v>
      </c>
      <c r="L272" s="1047"/>
      <c r="M272" s="62"/>
      <c r="N272" s="285"/>
      <c r="O272" s="285"/>
      <c r="P272" s="62"/>
      <c r="Q272" s="212"/>
    </row>
    <row r="273" spans="1:17" ht="15" x14ac:dyDescent="0.25">
      <c r="A273" s="676">
        <f>1</f>
        <v>1</v>
      </c>
      <c r="B273" s="1048" t="s">
        <v>281</v>
      </c>
      <c r="C273" s="1048"/>
      <c r="D273" s="1048"/>
      <c r="E273" s="1048"/>
      <c r="F273" s="1048"/>
      <c r="G273" s="1048"/>
      <c r="H273" s="1048"/>
      <c r="I273" s="1048"/>
      <c r="J273" s="1048"/>
      <c r="K273" s="1048"/>
      <c r="L273" s="1048"/>
      <c r="M273" s="62"/>
      <c r="N273" s="285"/>
      <c r="O273" s="285"/>
      <c r="P273" s="62"/>
      <c r="Q273" s="212"/>
    </row>
    <row r="274" spans="1:17" ht="15" x14ac:dyDescent="0.25">
      <c r="A274" s="676">
        <f>A273+1</f>
        <v>2</v>
      </c>
      <c r="B274" s="1048" t="s">
        <v>282</v>
      </c>
      <c r="C274" s="1048"/>
      <c r="D274" s="1048"/>
      <c r="E274" s="1048"/>
      <c r="F274" s="1048"/>
      <c r="G274" s="1048"/>
      <c r="H274" s="1048"/>
      <c r="I274" s="1048"/>
      <c r="J274" s="1048"/>
      <c r="K274" s="1049"/>
      <c r="L274" s="1049"/>
      <c r="M274" s="62"/>
      <c r="N274" s="285"/>
      <c r="O274" s="285"/>
      <c r="P274" s="62"/>
      <c r="Q274" s="212"/>
    </row>
    <row r="275" spans="1:17" ht="15" x14ac:dyDescent="0.25">
      <c r="A275" s="676">
        <f>A274+1</f>
        <v>3</v>
      </c>
      <c r="B275" s="1048" t="s">
        <v>2257</v>
      </c>
      <c r="C275" s="1048"/>
      <c r="D275" s="1048"/>
      <c r="E275" s="1048"/>
      <c r="F275" s="1048"/>
      <c r="G275" s="1048"/>
      <c r="H275" s="1048"/>
      <c r="I275" s="1048"/>
      <c r="J275" s="1048"/>
      <c r="K275" s="1048"/>
      <c r="L275" s="1048"/>
      <c r="M275" s="62"/>
      <c r="N275" s="285"/>
      <c r="O275" s="285"/>
      <c r="P275" s="62"/>
      <c r="Q275" s="212"/>
    </row>
    <row r="276" spans="1:17" ht="15" x14ac:dyDescent="0.25">
      <c r="A276" s="676">
        <f>A275+1</f>
        <v>4</v>
      </c>
      <c r="B276" s="1048" t="s">
        <v>283</v>
      </c>
      <c r="C276" s="1048"/>
      <c r="D276" s="1048"/>
      <c r="E276" s="1048"/>
      <c r="F276" s="1048"/>
      <c r="G276" s="1048"/>
      <c r="H276" s="1048"/>
      <c r="I276" s="1048"/>
      <c r="J276" s="1048"/>
      <c r="K276" s="1048"/>
      <c r="L276" s="1048"/>
      <c r="M276" s="62"/>
      <c r="N276" s="285"/>
      <c r="O276" s="285"/>
      <c r="P276" s="62"/>
      <c r="Q276" s="212"/>
    </row>
    <row r="329" spans="1:17" ht="13.5" thickBot="1" x14ac:dyDescent="0.25"/>
    <row r="330" spans="1:17" x14ac:dyDescent="0.2">
      <c r="A330" s="14"/>
      <c r="B330" s="15"/>
      <c r="C330" s="15"/>
      <c r="D330" s="15"/>
      <c r="E330" s="15"/>
      <c r="F330" s="15"/>
      <c r="G330" s="15"/>
      <c r="H330" s="16"/>
      <c r="I330" s="14"/>
      <c r="J330" s="15"/>
      <c r="K330" s="15"/>
      <c r="L330" s="15"/>
      <c r="M330" s="15"/>
      <c r="N330" s="17"/>
      <c r="O330" s="17"/>
      <c r="P330" s="226"/>
      <c r="Q330" s="18"/>
    </row>
    <row r="331" spans="1:17" x14ac:dyDescent="0.2">
      <c r="A331" s="20"/>
      <c r="B331" s="21"/>
      <c r="C331" s="21"/>
      <c r="D331" s="21"/>
      <c r="E331" s="21"/>
      <c r="F331" s="21"/>
      <c r="G331" s="21"/>
      <c r="H331" s="22"/>
      <c r="I331" s="947" t="s">
        <v>2270</v>
      </c>
      <c r="J331" s="948"/>
      <c r="K331" s="948"/>
      <c r="L331" s="948"/>
      <c r="M331" s="948"/>
      <c r="N331" s="948"/>
      <c r="O331" s="949"/>
      <c r="P331" s="227"/>
      <c r="Q331" s="23"/>
    </row>
    <row r="332" spans="1:17" x14ac:dyDescent="0.2">
      <c r="A332" s="20"/>
      <c r="B332" s="21"/>
      <c r="C332" s="21"/>
      <c r="D332" s="21"/>
      <c r="E332" s="21"/>
      <c r="F332" s="21"/>
      <c r="G332" s="21"/>
      <c r="H332" s="22"/>
      <c r="I332" s="947" t="s">
        <v>2271</v>
      </c>
      <c r="J332" s="948"/>
      <c r="K332" s="948"/>
      <c r="L332" s="948"/>
      <c r="M332" s="948"/>
      <c r="N332" s="948"/>
      <c r="O332" s="949"/>
      <c r="P332" s="227"/>
      <c r="Q332" s="23"/>
    </row>
    <row r="333" spans="1:17" ht="13.5" thickBot="1" x14ac:dyDescent="0.25">
      <c r="A333" s="20"/>
      <c r="B333" s="21"/>
      <c r="C333" s="21"/>
      <c r="D333" s="21"/>
      <c r="E333" s="21"/>
      <c r="F333" s="21"/>
      <c r="G333" s="21"/>
      <c r="H333" s="22"/>
      <c r="I333" s="24"/>
      <c r="J333" s="25"/>
      <c r="K333" s="25"/>
      <c r="L333" s="25"/>
      <c r="M333" s="25"/>
      <c r="N333" s="26"/>
      <c r="O333" s="26"/>
      <c r="P333" s="227"/>
      <c r="Q333" s="23"/>
    </row>
    <row r="334" spans="1:17" x14ac:dyDescent="0.2">
      <c r="A334" s="27"/>
      <c r="B334" s="28"/>
      <c r="C334" s="28"/>
      <c r="D334" s="28"/>
      <c r="E334" s="28"/>
      <c r="F334" s="28"/>
      <c r="G334" s="28"/>
      <c r="H334" s="29"/>
      <c r="I334" s="950" t="s">
        <v>217</v>
      </c>
      <c r="J334" s="951"/>
      <c r="K334" s="951"/>
      <c r="L334" s="951"/>
      <c r="M334" s="951"/>
      <c r="N334" s="951"/>
      <c r="O334" s="952"/>
      <c r="P334" s="27"/>
      <c r="Q334" s="29"/>
    </row>
    <row r="335" spans="1:17" ht="13.5" thickBot="1" x14ac:dyDescent="0.25">
      <c r="A335" s="30"/>
      <c r="B335" s="31"/>
      <c r="C335" s="31"/>
      <c r="D335" s="31"/>
      <c r="E335" s="31"/>
      <c r="F335" s="31"/>
      <c r="G335" s="31"/>
      <c r="H335" s="32"/>
      <c r="I335" s="953" t="s">
        <v>218</v>
      </c>
      <c r="J335" s="954"/>
      <c r="K335" s="954"/>
      <c r="L335" s="954"/>
      <c r="M335" s="954"/>
      <c r="N335" s="954"/>
      <c r="O335" s="955"/>
      <c r="P335" s="30"/>
      <c r="Q335" s="32"/>
    </row>
    <row r="336" spans="1:17" x14ac:dyDescent="0.2">
      <c r="A336" s="956"/>
      <c r="B336" s="957"/>
      <c r="C336" s="957"/>
      <c r="D336" s="957"/>
      <c r="E336" s="957"/>
      <c r="F336" s="957"/>
      <c r="G336" s="957"/>
      <c r="H336" s="957"/>
      <c r="I336" s="240"/>
      <c r="J336" s="241"/>
      <c r="K336" s="242"/>
      <c r="L336" s="241"/>
      <c r="M336" s="241"/>
      <c r="N336" s="243"/>
      <c r="O336" s="244"/>
      <c r="P336" s="245"/>
      <c r="Q336" s="246"/>
    </row>
    <row r="337" spans="1:17" ht="12.75" customHeight="1" x14ac:dyDescent="0.2">
      <c r="A337" s="945" t="s">
        <v>219</v>
      </c>
      <c r="B337" s="946"/>
      <c r="C337" s="946"/>
      <c r="D337" s="946"/>
      <c r="E337" s="946"/>
      <c r="F337" s="946"/>
      <c r="G337" s="946"/>
      <c r="H337" s="946"/>
      <c r="I337" s="287" t="s">
        <v>220</v>
      </c>
      <c r="J337" s="247">
        <v>1</v>
      </c>
      <c r="K337" s="1250" t="s">
        <v>285</v>
      </c>
      <c r="L337" s="1250"/>
      <c r="M337" s="1250"/>
      <c r="N337" s="1250"/>
      <c r="O337" s="1250"/>
      <c r="P337" s="1250"/>
      <c r="Q337" s="1251"/>
    </row>
    <row r="338" spans="1:17" x14ac:dyDescent="0.2">
      <c r="A338" s="960" t="s">
        <v>222</v>
      </c>
      <c r="B338" s="961"/>
      <c r="C338" s="961"/>
      <c r="D338" s="961"/>
      <c r="E338" s="961"/>
      <c r="F338" s="961"/>
      <c r="G338" s="961"/>
      <c r="H338" s="961"/>
      <c r="I338" s="250" t="s">
        <v>220</v>
      </c>
      <c r="J338" s="253" t="s">
        <v>223</v>
      </c>
      <c r="K338" s="310" t="s">
        <v>2314</v>
      </c>
      <c r="L338" s="310"/>
      <c r="M338" s="310"/>
      <c r="N338" s="310"/>
      <c r="O338" s="310"/>
      <c r="P338" s="310"/>
      <c r="Q338" s="254"/>
    </row>
    <row r="339" spans="1:17" x14ac:dyDescent="0.2">
      <c r="A339" s="945" t="s">
        <v>224</v>
      </c>
      <c r="B339" s="946"/>
      <c r="C339" s="946"/>
      <c r="D339" s="946"/>
      <c r="E339" s="946"/>
      <c r="F339" s="946"/>
      <c r="G339" s="946"/>
      <c r="H339" s="946"/>
      <c r="I339" s="250" t="s">
        <v>220</v>
      </c>
      <c r="J339" s="255" t="s">
        <v>2372</v>
      </c>
      <c r="K339" s="959" t="s">
        <v>9</v>
      </c>
      <c r="L339" s="959"/>
      <c r="M339" s="959"/>
      <c r="N339" s="959"/>
      <c r="O339" s="250"/>
      <c r="P339" s="224"/>
      <c r="Q339" s="251"/>
    </row>
    <row r="340" spans="1:17" x14ac:dyDescent="0.2">
      <c r="A340" s="945" t="s">
        <v>226</v>
      </c>
      <c r="B340" s="946"/>
      <c r="C340" s="946"/>
      <c r="D340" s="946"/>
      <c r="E340" s="946"/>
      <c r="F340" s="946"/>
      <c r="G340" s="946"/>
      <c r="H340" s="946"/>
      <c r="I340" s="250" t="s">
        <v>220</v>
      </c>
      <c r="J340" s="247" t="s">
        <v>227</v>
      </c>
      <c r="K340" s="256"/>
      <c r="L340" s="358"/>
      <c r="M340" s="358"/>
      <c r="N340" s="252"/>
      <c r="O340" s="250"/>
      <c r="P340" s="224"/>
      <c r="Q340" s="251"/>
    </row>
    <row r="341" spans="1:17" x14ac:dyDescent="0.2">
      <c r="A341" s="945" t="s">
        <v>228</v>
      </c>
      <c r="B341" s="946"/>
      <c r="C341" s="946"/>
      <c r="D341" s="946"/>
      <c r="E341" s="946"/>
      <c r="F341" s="946"/>
      <c r="G341" s="946"/>
      <c r="H341" s="946"/>
      <c r="I341" s="250" t="s">
        <v>220</v>
      </c>
      <c r="J341" s="247" t="s">
        <v>229</v>
      </c>
      <c r="K341" s="256"/>
      <c r="L341" s="358"/>
      <c r="M341" s="358"/>
      <c r="N341" s="252"/>
      <c r="O341" s="250"/>
      <c r="P341" s="224"/>
      <c r="Q341" s="251"/>
    </row>
    <row r="342" spans="1:17" x14ac:dyDescent="0.2">
      <c r="A342" s="945" t="s">
        <v>230</v>
      </c>
      <c r="B342" s="946"/>
      <c r="C342" s="946"/>
      <c r="D342" s="946"/>
      <c r="E342" s="946"/>
      <c r="F342" s="946"/>
      <c r="G342" s="946"/>
      <c r="H342" s="946"/>
      <c r="I342" s="250" t="s">
        <v>220</v>
      </c>
      <c r="J342" s="1238">
        <f xml:space="preserve"> Q360</f>
        <v>45650000</v>
      </c>
      <c r="K342" s="1238"/>
      <c r="L342" s="1238"/>
      <c r="N342" s="252"/>
      <c r="O342" s="250"/>
      <c r="P342" s="224"/>
      <c r="Q342" s="251"/>
    </row>
    <row r="343" spans="1:17" x14ac:dyDescent="0.2">
      <c r="A343" s="945" t="s">
        <v>231</v>
      </c>
      <c r="B343" s="946"/>
      <c r="C343" s="946"/>
      <c r="D343" s="946"/>
      <c r="E343" s="946"/>
      <c r="F343" s="946"/>
      <c r="G343" s="946"/>
      <c r="H343" s="946"/>
      <c r="I343" s="250" t="s">
        <v>220</v>
      </c>
      <c r="J343" s="247" t="s">
        <v>229</v>
      </c>
      <c r="K343" s="256"/>
      <c r="L343" s="358"/>
      <c r="M343" s="358"/>
      <c r="N343" s="252"/>
      <c r="O343" s="250"/>
      <c r="P343" s="224"/>
      <c r="Q343" s="251"/>
    </row>
    <row r="344" spans="1:17" x14ac:dyDescent="0.2">
      <c r="A344" s="357" t="s">
        <v>232</v>
      </c>
      <c r="B344" s="358"/>
      <c r="C344" s="358"/>
      <c r="D344" s="358"/>
      <c r="E344" s="358"/>
      <c r="F344" s="358"/>
      <c r="G344" s="358"/>
      <c r="H344" s="358"/>
      <c r="I344" s="250" t="s">
        <v>220</v>
      </c>
      <c r="J344" s="247" t="s">
        <v>233</v>
      </c>
      <c r="K344" s="256"/>
      <c r="L344" s="358"/>
      <c r="M344" s="358"/>
      <c r="N344" s="252"/>
      <c r="O344" s="250"/>
      <c r="P344" s="224"/>
      <c r="Q344" s="251"/>
    </row>
    <row r="345" spans="1:17" ht="13.5" thickBot="1" x14ac:dyDescent="0.25">
      <c r="A345" s="962" t="s">
        <v>234</v>
      </c>
      <c r="B345" s="963"/>
      <c r="C345" s="963"/>
      <c r="D345" s="963"/>
      <c r="E345" s="963"/>
      <c r="F345" s="963"/>
      <c r="G345" s="963"/>
      <c r="H345" s="963"/>
      <c r="I345" s="963"/>
      <c r="J345" s="963"/>
      <c r="K345" s="963"/>
      <c r="L345" s="963"/>
      <c r="M345" s="963"/>
      <c r="N345" s="963"/>
      <c r="O345" s="963"/>
      <c r="P345" s="963"/>
      <c r="Q345" s="964"/>
    </row>
    <row r="346" spans="1:17" ht="13.5" thickBot="1" x14ac:dyDescent="0.25">
      <c r="A346" s="958" t="s">
        <v>235</v>
      </c>
      <c r="B346" s="958"/>
      <c r="C346" s="958"/>
      <c r="D346" s="958"/>
      <c r="E346" s="958"/>
      <c r="F346" s="958"/>
      <c r="G346" s="356"/>
      <c r="H346" s="958" t="s">
        <v>236</v>
      </c>
      <c r="I346" s="958"/>
      <c r="J346" s="958"/>
      <c r="K346" s="958"/>
      <c r="L346" s="958"/>
      <c r="M346" s="958"/>
      <c r="N346" s="958" t="s">
        <v>237</v>
      </c>
      <c r="O346" s="958"/>
      <c r="P346" s="958"/>
      <c r="Q346" s="958"/>
    </row>
    <row r="347" spans="1:17" ht="27.75" customHeight="1" x14ac:dyDescent="0.2">
      <c r="A347" s="223" t="s">
        <v>238</v>
      </c>
      <c r="B347" s="33"/>
      <c r="C347" s="33"/>
      <c r="D347" s="33"/>
      <c r="E347" s="33"/>
      <c r="F347" s="34"/>
      <c r="G347" s="34"/>
      <c r="H347" s="965" t="s">
        <v>2320</v>
      </c>
      <c r="I347" s="965"/>
      <c r="J347" s="965"/>
      <c r="K347" s="965"/>
      <c r="L347" s="965"/>
      <c r="M347" s="965"/>
      <c r="N347" s="966" t="s">
        <v>2300</v>
      </c>
      <c r="O347" s="967"/>
      <c r="P347" s="967"/>
      <c r="Q347" s="968"/>
    </row>
    <row r="348" spans="1:17" x14ac:dyDescent="0.2">
      <c r="A348" s="969" t="s">
        <v>241</v>
      </c>
      <c r="B348" s="970"/>
      <c r="C348" s="970"/>
      <c r="D348" s="970"/>
      <c r="E348" s="970"/>
      <c r="F348" s="971"/>
      <c r="G348" s="354"/>
      <c r="H348" s="972" t="s">
        <v>242</v>
      </c>
      <c r="I348" s="970"/>
      <c r="J348" s="970"/>
      <c r="K348" s="970"/>
      <c r="L348" s="970"/>
      <c r="M348" s="971"/>
      <c r="N348" s="973">
        <f>Q360</f>
        <v>45650000</v>
      </c>
      <c r="O348" s="974"/>
      <c r="P348" s="974"/>
      <c r="Q348" s="975"/>
    </row>
    <row r="349" spans="1:17" x14ac:dyDescent="0.2">
      <c r="A349" s="976" t="s">
        <v>243</v>
      </c>
      <c r="B349" s="977"/>
      <c r="C349" s="977"/>
      <c r="D349" s="977"/>
      <c r="E349" s="977"/>
      <c r="F349" s="978"/>
      <c r="G349" s="355"/>
      <c r="H349" s="238" t="s">
        <v>2272</v>
      </c>
      <c r="I349" s="1062" t="s">
        <v>2572</v>
      </c>
      <c r="J349" s="1062"/>
      <c r="K349" s="1062"/>
      <c r="L349" s="1062"/>
      <c r="M349" s="1063"/>
      <c r="N349" s="981" t="s">
        <v>2574</v>
      </c>
      <c r="O349" s="982"/>
      <c r="P349" s="982"/>
      <c r="Q349" s="983"/>
    </row>
    <row r="350" spans="1:17" ht="23.25" customHeight="1" thickBot="1" x14ac:dyDescent="0.25">
      <c r="A350" s="976" t="s">
        <v>245</v>
      </c>
      <c r="B350" s="977"/>
      <c r="C350" s="977"/>
      <c r="D350" s="977"/>
      <c r="E350" s="977"/>
      <c r="F350" s="978"/>
      <c r="G350" s="355"/>
      <c r="H350" s="239" t="s">
        <v>2272</v>
      </c>
      <c r="I350" s="984" t="s">
        <v>2573</v>
      </c>
      <c r="J350" s="984"/>
      <c r="K350" s="984"/>
      <c r="L350" s="984"/>
      <c r="M350" s="985"/>
      <c r="N350" s="981" t="s">
        <v>2574</v>
      </c>
      <c r="O350" s="982"/>
      <c r="P350" s="982"/>
      <c r="Q350" s="983"/>
    </row>
    <row r="351" spans="1:17" x14ac:dyDescent="0.2">
      <c r="A351" s="986" t="s">
        <v>2373</v>
      </c>
      <c r="B351" s="987"/>
      <c r="C351" s="987"/>
      <c r="D351" s="987"/>
      <c r="E351" s="987"/>
      <c r="F351" s="987"/>
      <c r="G351" s="987"/>
      <c r="H351" s="987"/>
      <c r="I351" s="987"/>
      <c r="J351" s="987"/>
      <c r="K351" s="987"/>
      <c r="L351" s="987"/>
      <c r="M351" s="987"/>
      <c r="N351" s="987"/>
      <c r="O351" s="987"/>
      <c r="P351" s="987"/>
      <c r="Q351" s="988"/>
    </row>
    <row r="352" spans="1:17" ht="13.5" thickBot="1" x14ac:dyDescent="0.25">
      <c r="A352" s="989"/>
      <c r="B352" s="990"/>
      <c r="C352" s="990"/>
      <c r="D352" s="990"/>
      <c r="E352" s="990"/>
      <c r="F352" s="990"/>
      <c r="G352" s="990"/>
      <c r="H352" s="990"/>
      <c r="I352" s="990"/>
      <c r="J352" s="990"/>
      <c r="K352" s="990"/>
      <c r="L352" s="990"/>
      <c r="M352" s="990"/>
      <c r="N352" s="990"/>
      <c r="O352" s="990"/>
      <c r="P352" s="990"/>
      <c r="Q352" s="991"/>
    </row>
    <row r="353" spans="1:17" x14ac:dyDescent="0.2">
      <c r="A353" s="950" t="s">
        <v>246</v>
      </c>
      <c r="B353" s="951"/>
      <c r="C353" s="951"/>
      <c r="D353" s="951"/>
      <c r="E353" s="951"/>
      <c r="F353" s="951"/>
      <c r="G353" s="951"/>
      <c r="H353" s="951"/>
      <c r="I353" s="951"/>
      <c r="J353" s="951"/>
      <c r="K353" s="951"/>
      <c r="L353" s="951"/>
      <c r="M353" s="951"/>
      <c r="N353" s="951"/>
      <c r="O353" s="951"/>
      <c r="P353" s="951"/>
      <c r="Q353" s="952"/>
    </row>
    <row r="354" spans="1:17" ht="13.5" thickBot="1" x14ac:dyDescent="0.25">
      <c r="A354" s="953" t="s">
        <v>247</v>
      </c>
      <c r="B354" s="954"/>
      <c r="C354" s="954"/>
      <c r="D354" s="954"/>
      <c r="E354" s="954"/>
      <c r="F354" s="954"/>
      <c r="G354" s="954"/>
      <c r="H354" s="954"/>
      <c r="I354" s="954"/>
      <c r="J354" s="954"/>
      <c r="K354" s="954"/>
      <c r="L354" s="954"/>
      <c r="M354" s="954"/>
      <c r="N354" s="954"/>
      <c r="O354" s="954"/>
      <c r="P354" s="954"/>
      <c r="Q354" s="955"/>
    </row>
    <row r="355" spans="1:17" x14ac:dyDescent="0.2">
      <c r="A355" s="35"/>
      <c r="B355" s="36"/>
      <c r="C355" s="36"/>
      <c r="D355" s="36"/>
      <c r="E355" s="36"/>
      <c r="F355" s="992" t="s">
        <v>248</v>
      </c>
      <c r="G355" s="993"/>
      <c r="H355" s="993"/>
      <c r="I355" s="993"/>
      <c r="J355" s="993"/>
      <c r="K355" s="993"/>
      <c r="L355" s="994"/>
      <c r="M355" s="1001" t="s">
        <v>249</v>
      </c>
      <c r="N355" s="1004" t="s">
        <v>250</v>
      </c>
      <c r="O355" s="1005"/>
      <c r="P355" s="1005"/>
      <c r="Q355" s="1006"/>
    </row>
    <row r="356" spans="1:17" ht="13.5" thickBot="1" x14ac:dyDescent="0.25">
      <c r="A356" s="1010" t="s">
        <v>251</v>
      </c>
      <c r="B356" s="1011"/>
      <c r="C356" s="1011"/>
      <c r="D356" s="1011"/>
      <c r="E356" s="1012"/>
      <c r="F356" s="995"/>
      <c r="G356" s="996"/>
      <c r="H356" s="996"/>
      <c r="I356" s="996"/>
      <c r="J356" s="996"/>
      <c r="K356" s="996"/>
      <c r="L356" s="997"/>
      <c r="M356" s="1002"/>
      <c r="N356" s="1007"/>
      <c r="O356" s="1008"/>
      <c r="P356" s="1008"/>
      <c r="Q356" s="1009"/>
    </row>
    <row r="357" spans="1:17" x14ac:dyDescent="0.2">
      <c r="A357" s="1010" t="s">
        <v>252</v>
      </c>
      <c r="B357" s="1011"/>
      <c r="C357" s="1011"/>
      <c r="D357" s="1011"/>
      <c r="E357" s="1012"/>
      <c r="F357" s="995"/>
      <c r="G357" s="996"/>
      <c r="H357" s="996"/>
      <c r="I357" s="996"/>
      <c r="J357" s="996"/>
      <c r="K357" s="996"/>
      <c r="L357" s="997"/>
      <c r="M357" s="1002"/>
      <c r="N357" s="1013" t="s">
        <v>253</v>
      </c>
      <c r="O357" s="1015" t="s">
        <v>254</v>
      </c>
      <c r="P357" s="37" t="s">
        <v>255</v>
      </c>
      <c r="Q357" s="1017" t="s">
        <v>256</v>
      </c>
    </row>
    <row r="358" spans="1:17" ht="13.5" thickBot="1" x14ac:dyDescent="0.25">
      <c r="A358" s="38"/>
      <c r="B358" s="39"/>
      <c r="C358" s="39"/>
      <c r="D358" s="39"/>
      <c r="E358" s="40"/>
      <c r="F358" s="998"/>
      <c r="G358" s="999"/>
      <c r="H358" s="999"/>
      <c r="I358" s="999"/>
      <c r="J358" s="999"/>
      <c r="K358" s="999"/>
      <c r="L358" s="1000"/>
      <c r="M358" s="1003"/>
      <c r="N358" s="1014"/>
      <c r="O358" s="1016"/>
      <c r="P358" s="41" t="s">
        <v>257</v>
      </c>
      <c r="Q358" s="1018"/>
    </row>
    <row r="359" spans="1:17" ht="13.5" thickBot="1" x14ac:dyDescent="0.25">
      <c r="A359" s="1019">
        <v>1</v>
      </c>
      <c r="B359" s="1020"/>
      <c r="C359" s="1020"/>
      <c r="D359" s="1020"/>
      <c r="E359" s="1021"/>
      <c r="F359" s="1022">
        <v>2</v>
      </c>
      <c r="G359" s="1020"/>
      <c r="H359" s="1020"/>
      <c r="I359" s="1020"/>
      <c r="J359" s="1020"/>
      <c r="K359" s="1020"/>
      <c r="L359" s="1023"/>
      <c r="M359" s="352">
        <v>3</v>
      </c>
      <c r="N359" s="42">
        <v>4</v>
      </c>
      <c r="O359" s="42">
        <v>5</v>
      </c>
      <c r="P359" s="228">
        <v>6</v>
      </c>
      <c r="Q359" s="43" t="s">
        <v>258</v>
      </c>
    </row>
    <row r="360" spans="1:17" x14ac:dyDescent="0.2">
      <c r="A360" s="259">
        <v>5</v>
      </c>
      <c r="B360" s="44"/>
      <c r="C360" s="44"/>
      <c r="D360" s="44"/>
      <c r="E360" s="44"/>
      <c r="F360" s="1024" t="s">
        <v>259</v>
      </c>
      <c r="G360" s="1025"/>
      <c r="H360" s="1025"/>
      <c r="I360" s="1025"/>
      <c r="J360" s="1025"/>
      <c r="K360" s="1025"/>
      <c r="L360" s="1026"/>
      <c r="M360" s="44"/>
      <c r="N360" s="44"/>
      <c r="O360" s="44"/>
      <c r="P360" s="260"/>
      <c r="Q360" s="261">
        <f>Q381</f>
        <v>45650000</v>
      </c>
    </row>
    <row r="361" spans="1:17" x14ac:dyDescent="0.2">
      <c r="A361" s="262">
        <v>5</v>
      </c>
      <c r="B361" s="263">
        <v>1</v>
      </c>
      <c r="C361" s="263"/>
      <c r="D361" s="263"/>
      <c r="E361" s="263"/>
      <c r="F361" s="1027" t="s">
        <v>260</v>
      </c>
      <c r="G361" s="1028"/>
      <c r="H361" s="1028"/>
      <c r="I361" s="1028"/>
      <c r="J361" s="1028"/>
      <c r="K361" s="1028"/>
      <c r="L361" s="1029"/>
      <c r="M361" s="263"/>
      <c r="N361" s="263"/>
      <c r="O361" s="263"/>
      <c r="P361" s="264"/>
      <c r="Q361" s="265">
        <f>Q360</f>
        <v>45650000</v>
      </c>
    </row>
    <row r="362" spans="1:17" x14ac:dyDescent="0.2">
      <c r="A362" s="266">
        <v>5</v>
      </c>
      <c r="B362" s="353">
        <v>1</v>
      </c>
      <c r="C362" s="353">
        <v>4</v>
      </c>
      <c r="D362" s="1276"/>
      <c r="E362" s="1277"/>
      <c r="F362" s="1033" t="s">
        <v>319</v>
      </c>
      <c r="G362" s="1034"/>
      <c r="H362" s="1034"/>
      <c r="I362" s="1034"/>
      <c r="J362" s="1034"/>
      <c r="K362" s="1034"/>
      <c r="L362" s="1035"/>
      <c r="M362" s="55"/>
      <c r="N362" s="353"/>
      <c r="O362" s="353"/>
      <c r="P362" s="229"/>
      <c r="Q362" s="56"/>
    </row>
    <row r="363" spans="1:17" x14ac:dyDescent="0.2">
      <c r="A363" s="268">
        <v>5</v>
      </c>
      <c r="B363" s="269">
        <v>1</v>
      </c>
      <c r="C363" s="269">
        <v>4</v>
      </c>
      <c r="D363" s="270">
        <v>1</v>
      </c>
      <c r="E363" s="270" t="s">
        <v>262</v>
      </c>
      <c r="F363" s="1033" t="s">
        <v>320</v>
      </c>
      <c r="G363" s="1034"/>
      <c r="H363" s="1034"/>
      <c r="I363" s="1034"/>
      <c r="J363" s="1034"/>
      <c r="K363" s="1034"/>
      <c r="L363" s="1035"/>
      <c r="M363" s="271"/>
      <c r="N363" s="46"/>
      <c r="O363" s="46"/>
      <c r="P363" s="230"/>
      <c r="Q363" s="56">
        <f>Q364+Q369</f>
        <v>41950000</v>
      </c>
    </row>
    <row r="364" spans="1:17" ht="21" customHeight="1" x14ac:dyDescent="0.2">
      <c r="A364" s="268"/>
      <c r="B364" s="269"/>
      <c r="C364" s="269"/>
      <c r="D364" s="270"/>
      <c r="E364" s="270"/>
      <c r="F364" s="1033" t="s">
        <v>2496</v>
      </c>
      <c r="G364" s="1034"/>
      <c r="H364" s="1034"/>
      <c r="I364" s="1034"/>
      <c r="J364" s="1034"/>
      <c r="K364" s="1034"/>
      <c r="L364" s="1035"/>
      <c r="M364" s="271"/>
      <c r="N364" s="46"/>
      <c r="O364" s="46"/>
      <c r="P364" s="230"/>
      <c r="Q364" s="56">
        <f>SUM(Q365:Q368)</f>
        <v>3700000</v>
      </c>
    </row>
    <row r="365" spans="1:17" ht="17.25" customHeight="1" x14ac:dyDescent="0.2">
      <c r="A365" s="268"/>
      <c r="B365" s="269"/>
      <c r="C365" s="269"/>
      <c r="D365" s="270"/>
      <c r="E365" s="270"/>
      <c r="F365" s="82" t="s">
        <v>262</v>
      </c>
      <c r="G365" s="665"/>
      <c r="H365" s="961" t="s">
        <v>2492</v>
      </c>
      <c r="I365" s="961"/>
      <c r="J365" s="961"/>
      <c r="K365" s="961"/>
      <c r="L365" s="1270"/>
      <c r="M365" s="271" t="s">
        <v>233</v>
      </c>
      <c r="N365" s="46">
        <v>2</v>
      </c>
      <c r="O365" s="46" t="s">
        <v>265</v>
      </c>
      <c r="P365" s="230">
        <v>250000</v>
      </c>
      <c r="Q365" s="275">
        <f>N365*P365</f>
        <v>500000</v>
      </c>
    </row>
    <row r="366" spans="1:17" ht="17.25" customHeight="1" x14ac:dyDescent="0.2">
      <c r="A366" s="268"/>
      <c r="B366" s="269"/>
      <c r="C366" s="269"/>
      <c r="D366" s="270"/>
      <c r="E366" s="270"/>
      <c r="F366" s="82" t="s">
        <v>266</v>
      </c>
      <c r="G366" s="665"/>
      <c r="H366" s="1194" t="s">
        <v>2376</v>
      </c>
      <c r="I366" s="1194"/>
      <c r="J366" s="1194"/>
      <c r="K366" s="1194"/>
      <c r="L366" s="1195"/>
      <c r="M366" s="271" t="s">
        <v>233</v>
      </c>
      <c r="N366" s="46">
        <v>2</v>
      </c>
      <c r="O366" s="46" t="s">
        <v>265</v>
      </c>
      <c r="P366" s="230">
        <v>200000</v>
      </c>
      <c r="Q366" s="275">
        <f t="shared" ref="Q366:Q368" si="4">N366*P366</f>
        <v>400000</v>
      </c>
    </row>
    <row r="367" spans="1:17" ht="17.25" customHeight="1" x14ac:dyDescent="0.2">
      <c r="A367" s="268"/>
      <c r="B367" s="269"/>
      <c r="C367" s="269"/>
      <c r="D367" s="270"/>
      <c r="E367" s="270"/>
      <c r="F367" s="82" t="s">
        <v>271</v>
      </c>
      <c r="G367" s="665"/>
      <c r="H367" s="961" t="s">
        <v>2493</v>
      </c>
      <c r="I367" s="961"/>
      <c r="J367" s="961"/>
      <c r="K367" s="961"/>
      <c r="L367" s="1270"/>
      <c r="M367" s="271" t="s">
        <v>233</v>
      </c>
      <c r="N367" s="46">
        <v>2</v>
      </c>
      <c r="O367" s="46" t="s">
        <v>265</v>
      </c>
      <c r="P367" s="230">
        <v>200000</v>
      </c>
      <c r="Q367" s="275">
        <f t="shared" si="4"/>
        <v>400000</v>
      </c>
    </row>
    <row r="368" spans="1:17" ht="16.5" customHeight="1" x14ac:dyDescent="0.2">
      <c r="A368" s="268"/>
      <c r="B368" s="269"/>
      <c r="C368" s="269"/>
      <c r="D368" s="270"/>
      <c r="E368" s="270"/>
      <c r="F368" s="82" t="s">
        <v>268</v>
      </c>
      <c r="G368" s="665"/>
      <c r="H368" s="1194" t="s">
        <v>2494</v>
      </c>
      <c r="I368" s="1194"/>
      <c r="J368" s="1194"/>
      <c r="K368" s="1194"/>
      <c r="L368" s="1195"/>
      <c r="M368" s="271" t="s">
        <v>233</v>
      </c>
      <c r="N368" s="46">
        <v>2</v>
      </c>
      <c r="O368" s="46" t="s">
        <v>265</v>
      </c>
      <c r="P368" s="230">
        <v>1200000</v>
      </c>
      <c r="Q368" s="275">
        <f t="shared" si="4"/>
        <v>2400000</v>
      </c>
    </row>
    <row r="369" spans="1:17" ht="21.75" customHeight="1" x14ac:dyDescent="0.2">
      <c r="A369" s="268"/>
      <c r="B369" s="269"/>
      <c r="C369" s="269"/>
      <c r="D369" s="270"/>
      <c r="E369" s="270"/>
      <c r="F369" s="1033" t="s">
        <v>2495</v>
      </c>
      <c r="G369" s="1034"/>
      <c r="H369" s="1034"/>
      <c r="I369" s="1034"/>
      <c r="J369" s="1034"/>
      <c r="K369" s="1034"/>
      <c r="L369" s="1035"/>
      <c r="M369" s="271"/>
      <c r="N369" s="46"/>
      <c r="O369" s="46"/>
      <c r="P369" s="230"/>
      <c r="Q369" s="56">
        <f>SUM(Q370:Q374)</f>
        <v>38250000</v>
      </c>
    </row>
    <row r="370" spans="1:17" ht="13.5" customHeight="1" x14ac:dyDescent="0.2">
      <c r="A370" s="268"/>
      <c r="B370" s="269"/>
      <c r="C370" s="269"/>
      <c r="D370" s="270"/>
      <c r="E370" s="270"/>
      <c r="F370" s="359" t="s">
        <v>262</v>
      </c>
      <c r="G370" s="731"/>
      <c r="H370" s="1278" t="s">
        <v>2374</v>
      </c>
      <c r="I370" s="1278"/>
      <c r="J370" s="1278"/>
      <c r="K370" s="1278"/>
      <c r="L370" s="1279"/>
      <c r="M370" s="271" t="s">
        <v>233</v>
      </c>
      <c r="N370" s="46">
        <v>10</v>
      </c>
      <c r="O370" s="46" t="s">
        <v>265</v>
      </c>
      <c r="P370" s="50">
        <v>850000</v>
      </c>
      <c r="Q370" s="275">
        <f>N370*P370</f>
        <v>8500000</v>
      </c>
    </row>
    <row r="371" spans="1:17" ht="13.5" customHeight="1" x14ac:dyDescent="0.2">
      <c r="A371" s="268"/>
      <c r="B371" s="269"/>
      <c r="C371" s="269"/>
      <c r="D371" s="270"/>
      <c r="E371" s="270"/>
      <c r="F371" s="359" t="s">
        <v>266</v>
      </c>
      <c r="G371" s="731"/>
      <c r="H371" s="1278" t="s">
        <v>2375</v>
      </c>
      <c r="I371" s="1278"/>
      <c r="J371" s="1278"/>
      <c r="K371" s="1278"/>
      <c r="L371" s="1279"/>
      <c r="M371" s="271" t="s">
        <v>233</v>
      </c>
      <c r="N371" s="46">
        <v>10</v>
      </c>
      <c r="O371" s="46" t="s">
        <v>265</v>
      </c>
      <c r="P371" s="50">
        <v>765000</v>
      </c>
      <c r="Q371" s="275">
        <f t="shared" ref="Q371:Q374" si="5">N371*P371</f>
        <v>7650000</v>
      </c>
    </row>
    <row r="372" spans="1:17" ht="13.5" customHeight="1" x14ac:dyDescent="0.2">
      <c r="A372" s="268"/>
      <c r="B372" s="269"/>
      <c r="C372" s="269"/>
      <c r="D372" s="270"/>
      <c r="E372" s="270"/>
      <c r="F372" s="359" t="s">
        <v>271</v>
      </c>
      <c r="G372" s="731"/>
      <c r="H372" s="1278" t="s">
        <v>2376</v>
      </c>
      <c r="I372" s="1278"/>
      <c r="J372" s="1278"/>
      <c r="K372" s="1278"/>
      <c r="L372" s="1279"/>
      <c r="M372" s="271" t="s">
        <v>233</v>
      </c>
      <c r="N372" s="46">
        <v>10</v>
      </c>
      <c r="O372" s="46" t="s">
        <v>265</v>
      </c>
      <c r="P372" s="50">
        <v>765000</v>
      </c>
      <c r="Q372" s="275">
        <f t="shared" si="5"/>
        <v>7650000</v>
      </c>
    </row>
    <row r="373" spans="1:17" ht="13.5" customHeight="1" x14ac:dyDescent="0.2">
      <c r="A373" s="268"/>
      <c r="B373" s="269"/>
      <c r="C373" s="269"/>
      <c r="D373" s="270"/>
      <c r="E373" s="270"/>
      <c r="F373" s="359" t="s">
        <v>268</v>
      </c>
      <c r="G373" s="731"/>
      <c r="H373" s="1278" t="s">
        <v>2377</v>
      </c>
      <c r="I373" s="1278"/>
      <c r="J373" s="1278"/>
      <c r="K373" s="1278"/>
      <c r="L373" s="1279"/>
      <c r="M373" s="271" t="s">
        <v>233</v>
      </c>
      <c r="N373" s="46">
        <v>10</v>
      </c>
      <c r="O373" s="46" t="s">
        <v>265</v>
      </c>
      <c r="P373" s="50">
        <v>722500</v>
      </c>
      <c r="Q373" s="275">
        <f t="shared" si="5"/>
        <v>7225000</v>
      </c>
    </row>
    <row r="374" spans="1:17" ht="13.5" customHeight="1" x14ac:dyDescent="0.2">
      <c r="A374" s="268"/>
      <c r="B374" s="269"/>
      <c r="C374" s="269"/>
      <c r="D374" s="270"/>
      <c r="E374" s="270"/>
      <c r="F374" s="359" t="s">
        <v>431</v>
      </c>
      <c r="G374" s="731"/>
      <c r="H374" s="1278" t="s">
        <v>2378</v>
      </c>
      <c r="I374" s="1278"/>
      <c r="J374" s="1278"/>
      <c r="K374" s="1278"/>
      <c r="L374" s="1279"/>
      <c r="M374" s="271" t="s">
        <v>233</v>
      </c>
      <c r="N374" s="46">
        <v>10</v>
      </c>
      <c r="O374" s="46" t="s">
        <v>265</v>
      </c>
      <c r="P374" s="50">
        <v>722500</v>
      </c>
      <c r="Q374" s="275">
        <f t="shared" si="5"/>
        <v>7225000</v>
      </c>
    </row>
    <row r="375" spans="1:17" ht="14.25" customHeight="1" x14ac:dyDescent="0.2">
      <c r="A375" s="268">
        <v>5</v>
      </c>
      <c r="B375" s="269">
        <v>1</v>
      </c>
      <c r="C375" s="269">
        <v>4</v>
      </c>
      <c r="D375" s="270">
        <v>1</v>
      </c>
      <c r="E375" s="270">
        <v>90</v>
      </c>
      <c r="F375" s="1280" t="s">
        <v>2545</v>
      </c>
      <c r="G375" s="1281"/>
      <c r="H375" s="1281"/>
      <c r="I375" s="1281"/>
      <c r="J375" s="1281"/>
      <c r="K375" s="1281"/>
      <c r="L375" s="1282"/>
      <c r="M375" s="271"/>
      <c r="N375" s="46"/>
      <c r="O375" s="46"/>
      <c r="P375" s="50"/>
      <c r="Q375" s="56">
        <f>SUM(Q376:Q379)</f>
        <v>3700000</v>
      </c>
    </row>
    <row r="376" spans="1:17" ht="17.25" customHeight="1" x14ac:dyDescent="0.2">
      <c r="A376" s="268"/>
      <c r="B376" s="269"/>
      <c r="C376" s="269"/>
      <c r="D376" s="270"/>
      <c r="E376" s="270"/>
      <c r="F376" s="742" t="s">
        <v>262</v>
      </c>
      <c r="G376" s="736"/>
      <c r="H376" s="961" t="s">
        <v>2492</v>
      </c>
      <c r="I376" s="961"/>
      <c r="J376" s="961"/>
      <c r="K376" s="961"/>
      <c r="L376" s="1270"/>
      <c r="M376" s="271" t="s">
        <v>233</v>
      </c>
      <c r="N376" s="46">
        <v>1</v>
      </c>
      <c r="O376" s="46" t="s">
        <v>2469</v>
      </c>
      <c r="P376" s="230">
        <v>500000</v>
      </c>
      <c r="Q376" s="275">
        <f>N376*P376</f>
        <v>500000</v>
      </c>
    </row>
    <row r="377" spans="1:17" ht="17.25" customHeight="1" x14ac:dyDescent="0.2">
      <c r="A377" s="268"/>
      <c r="B377" s="269"/>
      <c r="C377" s="269"/>
      <c r="D377" s="270"/>
      <c r="E377" s="270"/>
      <c r="F377" s="742" t="s">
        <v>266</v>
      </c>
      <c r="G377" s="736"/>
      <c r="H377" s="1194" t="s">
        <v>2376</v>
      </c>
      <c r="I377" s="1194"/>
      <c r="J377" s="1194"/>
      <c r="K377" s="1194"/>
      <c r="L377" s="1195"/>
      <c r="M377" s="271" t="s">
        <v>233</v>
      </c>
      <c r="N377" s="46">
        <v>1</v>
      </c>
      <c r="O377" s="46" t="s">
        <v>2469</v>
      </c>
      <c r="P377" s="230">
        <v>400000</v>
      </c>
      <c r="Q377" s="275">
        <f t="shared" ref="Q377:Q379" si="6">N377*P377</f>
        <v>400000</v>
      </c>
    </row>
    <row r="378" spans="1:17" ht="17.25" customHeight="1" x14ac:dyDescent="0.2">
      <c r="A378" s="268"/>
      <c r="B378" s="269"/>
      <c r="C378" s="269"/>
      <c r="D378" s="270"/>
      <c r="E378" s="270"/>
      <c r="F378" s="742" t="s">
        <v>271</v>
      </c>
      <c r="G378" s="736"/>
      <c r="H378" s="961" t="s">
        <v>2493</v>
      </c>
      <c r="I378" s="961"/>
      <c r="J378" s="961"/>
      <c r="K378" s="961"/>
      <c r="L378" s="1270"/>
      <c r="M378" s="271" t="s">
        <v>233</v>
      </c>
      <c r="N378" s="46">
        <v>1</v>
      </c>
      <c r="O378" s="46" t="s">
        <v>2469</v>
      </c>
      <c r="P378" s="230">
        <v>400000</v>
      </c>
      <c r="Q378" s="275">
        <f t="shared" si="6"/>
        <v>400000</v>
      </c>
    </row>
    <row r="379" spans="1:17" ht="16.5" customHeight="1" x14ac:dyDescent="0.2">
      <c r="A379" s="268"/>
      <c r="B379" s="269"/>
      <c r="C379" s="269"/>
      <c r="D379" s="270"/>
      <c r="E379" s="270"/>
      <c r="F379" s="742" t="s">
        <v>268</v>
      </c>
      <c r="G379" s="736"/>
      <c r="H379" s="1194" t="s">
        <v>2494</v>
      </c>
      <c r="I379" s="1194"/>
      <c r="J379" s="1194"/>
      <c r="K379" s="1194"/>
      <c r="L379" s="1195"/>
      <c r="M379" s="271" t="s">
        <v>233</v>
      </c>
      <c r="N379" s="46">
        <v>1</v>
      </c>
      <c r="O379" s="46" t="s">
        <v>2469</v>
      </c>
      <c r="P379" s="230">
        <v>2400000</v>
      </c>
      <c r="Q379" s="275">
        <f t="shared" si="6"/>
        <v>2400000</v>
      </c>
    </row>
    <row r="380" spans="1:17" ht="14.25" customHeight="1" x14ac:dyDescent="0.2">
      <c r="A380" s="314"/>
      <c r="B380" s="315"/>
      <c r="C380" s="315"/>
      <c r="D380" s="316"/>
      <c r="E380" s="316"/>
      <c r="F380" s="781"/>
      <c r="G380" s="782"/>
      <c r="H380" s="783"/>
      <c r="I380" s="783"/>
      <c r="J380" s="783"/>
      <c r="K380" s="783"/>
      <c r="L380" s="784"/>
      <c r="M380" s="785"/>
      <c r="N380" s="327"/>
      <c r="O380" s="327"/>
      <c r="P380" s="786"/>
      <c r="Q380" s="311"/>
    </row>
    <row r="381" spans="1:17" ht="13.5" thickBot="1" x14ac:dyDescent="0.25">
      <c r="A381" s="1038" t="s">
        <v>215</v>
      </c>
      <c r="B381" s="1039"/>
      <c r="C381" s="1039"/>
      <c r="D381" s="1039"/>
      <c r="E381" s="1039"/>
      <c r="F381" s="1039"/>
      <c r="G381" s="1039"/>
      <c r="H381" s="1039"/>
      <c r="I381" s="1039"/>
      <c r="J381" s="1039"/>
      <c r="K381" s="1039"/>
      <c r="L381" s="1039"/>
      <c r="M381" s="1039"/>
      <c r="N381" s="1039"/>
      <c r="O381" s="1039"/>
      <c r="P381" s="1039"/>
      <c r="Q381" s="58">
        <f>Q369+Q364+Q375</f>
        <v>45650000</v>
      </c>
    </row>
    <row r="382" spans="1:17" x14ac:dyDescent="0.2">
      <c r="A382" s="286"/>
      <c r="B382" s="286"/>
      <c r="C382" s="286"/>
      <c r="D382" s="286"/>
      <c r="E382" s="286"/>
      <c r="F382" s="286"/>
      <c r="G382" s="286"/>
      <c r="H382" s="286"/>
      <c r="I382" s="286"/>
      <c r="J382" s="286"/>
      <c r="K382" s="286"/>
      <c r="L382" s="286"/>
      <c r="M382" s="221"/>
      <c r="N382" s="221"/>
      <c r="O382" s="221"/>
      <c r="P382" s="232"/>
      <c r="Q382" s="197"/>
    </row>
    <row r="383" spans="1:17" x14ac:dyDescent="0.2">
      <c r="A383" s="221"/>
      <c r="B383" s="221"/>
      <c r="C383" s="221"/>
      <c r="D383" s="221"/>
      <c r="E383" s="221"/>
      <c r="F383" s="221"/>
      <c r="G383" s="221"/>
      <c r="H383" s="221"/>
      <c r="I383" s="221"/>
      <c r="J383" s="221"/>
      <c r="K383" s="221"/>
      <c r="L383" s="221"/>
      <c r="M383" s="221"/>
      <c r="N383" s="221"/>
      <c r="O383" s="221"/>
      <c r="P383" s="232"/>
      <c r="Q383" s="197"/>
    </row>
    <row r="384" spans="1:17" x14ac:dyDescent="0.2">
      <c r="A384" s="221"/>
      <c r="B384" s="221"/>
      <c r="C384" s="221"/>
      <c r="D384" s="221"/>
      <c r="E384" s="221"/>
      <c r="F384" s="221"/>
      <c r="G384" s="221"/>
      <c r="H384" s="221"/>
      <c r="I384" s="221"/>
      <c r="J384" s="221"/>
      <c r="K384" s="221"/>
      <c r="L384" s="221"/>
      <c r="M384" s="221"/>
      <c r="N384" s="221"/>
      <c r="O384" s="221"/>
      <c r="P384" s="232"/>
      <c r="Q384" s="197"/>
    </row>
    <row r="385" spans="1:17" x14ac:dyDescent="0.2">
      <c r="A385" s="221"/>
      <c r="B385" s="221"/>
      <c r="C385" s="221"/>
      <c r="D385" s="221"/>
      <c r="E385" s="221"/>
      <c r="F385" s="221"/>
      <c r="G385" s="221"/>
      <c r="H385" s="221"/>
      <c r="I385" s="221"/>
      <c r="J385" s="221"/>
      <c r="K385" s="221"/>
      <c r="L385" s="221"/>
      <c r="M385" s="221"/>
      <c r="N385" s="221"/>
      <c r="O385" s="221"/>
      <c r="P385" s="232"/>
      <c r="Q385" s="197"/>
    </row>
    <row r="386" spans="1:17" x14ac:dyDescent="0.2">
      <c r="A386" s="221"/>
      <c r="B386" s="221"/>
      <c r="C386" s="221"/>
      <c r="D386" s="221"/>
      <c r="E386" s="221"/>
      <c r="F386" s="221"/>
      <c r="G386" s="221"/>
      <c r="H386" s="221"/>
      <c r="I386" s="221"/>
      <c r="J386" s="221"/>
      <c r="K386" s="221"/>
      <c r="L386" s="221"/>
      <c r="M386" s="221"/>
      <c r="N386" s="221"/>
      <c r="O386" s="221"/>
      <c r="P386" s="232"/>
      <c r="Q386" s="197"/>
    </row>
    <row r="387" spans="1:17" ht="15" x14ac:dyDescent="0.25">
      <c r="A387" s="1040" t="s">
        <v>2277</v>
      </c>
      <c r="B387" s="1040"/>
      <c r="C387" s="1040"/>
      <c r="D387" s="1040"/>
      <c r="E387" s="1040"/>
      <c r="F387" s="1040"/>
      <c r="G387" s="1040"/>
      <c r="H387" s="1040"/>
      <c r="I387" s="1040"/>
      <c r="J387" s="1040"/>
      <c r="K387" s="1040"/>
      <c r="L387" s="1040"/>
      <c r="M387" s="1041" t="s">
        <v>2274</v>
      </c>
      <c r="N387" s="1041"/>
      <c r="O387" s="1041"/>
      <c r="P387" s="1041"/>
      <c r="Q387" s="1041"/>
    </row>
    <row r="388" spans="1:17" ht="15" x14ac:dyDescent="0.25">
      <c r="A388" s="1040" t="s">
        <v>2278</v>
      </c>
      <c r="B388" s="1040"/>
      <c r="C388" s="1040"/>
      <c r="D388" s="1040"/>
      <c r="E388" s="1040"/>
      <c r="F388" s="1040"/>
      <c r="G388" s="1040"/>
      <c r="H388" s="1040"/>
      <c r="I388" s="1040"/>
      <c r="J388" s="1040"/>
      <c r="K388" s="1040"/>
      <c r="L388" s="1040"/>
      <c r="M388" s="1041" t="s">
        <v>2275</v>
      </c>
      <c r="N388" s="1041"/>
      <c r="O388" s="1041"/>
      <c r="P388" s="1041"/>
      <c r="Q388" s="1041"/>
    </row>
    <row r="389" spans="1:17" ht="15" x14ac:dyDescent="0.25">
      <c r="A389" s="21"/>
      <c r="B389" s="21"/>
      <c r="C389" s="292"/>
      <c r="D389" s="292"/>
      <c r="E389" s="292"/>
      <c r="F389" s="292"/>
      <c r="G389" s="292"/>
      <c r="H389" s="292"/>
      <c r="I389" s="292"/>
      <c r="J389" s="292"/>
      <c r="K389" s="292"/>
      <c r="L389" s="292"/>
      <c r="M389" s="60"/>
      <c r="N389" s="61"/>
      <c r="O389" s="61"/>
      <c r="P389" s="62"/>
      <c r="Q389" s="63"/>
    </row>
    <row r="390" spans="1:17" ht="15" x14ac:dyDescent="0.25">
      <c r="A390" s="21"/>
      <c r="B390" s="21"/>
      <c r="C390" s="292"/>
      <c r="D390" s="292"/>
      <c r="E390" s="292"/>
      <c r="F390" s="292"/>
      <c r="G390" s="292"/>
      <c r="H390" s="292"/>
      <c r="I390" s="292"/>
      <c r="J390" s="292"/>
      <c r="K390" s="292"/>
      <c r="L390" s="292"/>
      <c r="M390" s="60"/>
      <c r="N390" s="61"/>
      <c r="O390" s="61"/>
      <c r="P390" s="62"/>
      <c r="Q390" s="63"/>
    </row>
    <row r="391" spans="1:17" ht="15" x14ac:dyDescent="0.25">
      <c r="A391" s="21"/>
      <c r="B391" s="21"/>
      <c r="C391" s="292"/>
      <c r="D391" s="292"/>
      <c r="E391" s="292"/>
      <c r="F391" s="292"/>
      <c r="G391" s="292"/>
      <c r="H391" s="292"/>
      <c r="I391" s="292"/>
      <c r="J391" s="292"/>
      <c r="K391" s="292"/>
      <c r="L391" s="292"/>
      <c r="M391" s="60"/>
      <c r="N391" s="61"/>
      <c r="O391" s="61"/>
      <c r="P391" s="62"/>
      <c r="Q391" s="63"/>
    </row>
    <row r="392" spans="1:17" ht="15" x14ac:dyDescent="0.25">
      <c r="A392" s="1040" t="s">
        <v>2279</v>
      </c>
      <c r="B392" s="1040"/>
      <c r="C392" s="1040"/>
      <c r="D392" s="1040"/>
      <c r="E392" s="1040"/>
      <c r="F392" s="1040"/>
      <c r="G392" s="1040"/>
      <c r="H392" s="1040"/>
      <c r="I392" s="1040"/>
      <c r="J392" s="1040"/>
      <c r="K392" s="1040"/>
      <c r="L392" s="1040"/>
      <c r="M392" s="1042" t="s">
        <v>2276</v>
      </c>
      <c r="N392" s="1042"/>
      <c r="O392" s="1042"/>
      <c r="P392" s="1042"/>
      <c r="Q392" s="1042"/>
    </row>
    <row r="393" spans="1:17" ht="15" x14ac:dyDescent="0.25">
      <c r="A393" s="1043"/>
      <c r="B393" s="1043"/>
      <c r="C393" s="1043"/>
      <c r="D393" s="1043"/>
      <c r="E393" s="1043"/>
      <c r="F393" s="1043"/>
      <c r="G393" s="1043"/>
      <c r="H393" s="1043"/>
      <c r="I393" s="1043"/>
      <c r="J393" s="292"/>
      <c r="K393" s="292"/>
      <c r="L393" s="292"/>
      <c r="M393" s="60"/>
      <c r="N393" s="61"/>
      <c r="O393" s="1044"/>
      <c r="P393" s="1044"/>
      <c r="Q393" s="63"/>
    </row>
    <row r="394" spans="1:17" ht="15" x14ac:dyDescent="0.25">
      <c r="A394" s="350"/>
      <c r="B394" s="350"/>
      <c r="C394" s="350"/>
      <c r="D394" s="350"/>
      <c r="E394" s="350"/>
      <c r="F394" s="350"/>
      <c r="G394" s="350"/>
      <c r="H394" s="350"/>
      <c r="I394" s="350"/>
      <c r="J394" s="60"/>
      <c r="K394" s="60"/>
      <c r="L394" s="60"/>
      <c r="M394" s="60"/>
      <c r="N394" s="61"/>
      <c r="O394" s="61"/>
      <c r="P394" s="212"/>
      <c r="Q394" s="63"/>
    </row>
    <row r="395" spans="1:17" ht="15" x14ac:dyDescent="0.25">
      <c r="A395" s="1032" t="s">
        <v>2280</v>
      </c>
      <c r="B395" s="1032"/>
      <c r="C395" s="1032"/>
      <c r="D395" s="1032"/>
      <c r="E395" s="1032"/>
      <c r="F395" s="1032"/>
      <c r="G395" s="1032"/>
      <c r="H395" s="1032"/>
      <c r="I395" s="1032"/>
      <c r="J395" s="1032"/>
      <c r="K395" s="1032"/>
      <c r="L395" s="62" t="s">
        <v>220</v>
      </c>
      <c r="M395" s="62"/>
      <c r="N395" s="351"/>
      <c r="O395" s="351"/>
      <c r="P395" s="62"/>
      <c r="Q395" s="212"/>
    </row>
    <row r="396" spans="1:17" ht="15" x14ac:dyDescent="0.25">
      <c r="A396" s="1032" t="s">
        <v>2281</v>
      </c>
      <c r="B396" s="1032"/>
      <c r="C396" s="1032"/>
      <c r="D396" s="1032"/>
      <c r="E396" s="1032"/>
      <c r="F396" s="1032"/>
      <c r="G396" s="1032"/>
      <c r="H396" s="1032"/>
      <c r="I396" s="1032"/>
      <c r="J396" s="1032"/>
      <c r="K396" s="1032"/>
      <c r="L396" s="62" t="s">
        <v>220</v>
      </c>
      <c r="M396" s="62"/>
      <c r="N396" s="351"/>
      <c r="O396" s="351"/>
      <c r="P396" s="62"/>
      <c r="Q396" s="212"/>
    </row>
    <row r="397" spans="1:17" ht="15" x14ac:dyDescent="0.25">
      <c r="A397" s="1032" t="s">
        <v>2282</v>
      </c>
      <c r="B397" s="1032"/>
      <c r="C397" s="1032"/>
      <c r="D397" s="1032"/>
      <c r="E397" s="1032"/>
      <c r="F397" s="1032"/>
      <c r="G397" s="1032"/>
      <c r="H397" s="1032"/>
      <c r="I397" s="1032"/>
      <c r="J397" s="1032"/>
      <c r="K397" s="1032"/>
      <c r="L397" s="62" t="s">
        <v>220</v>
      </c>
      <c r="M397" s="62"/>
      <c r="N397" s="351"/>
      <c r="O397" s="351"/>
      <c r="P397" s="62"/>
      <c r="Q397" s="212"/>
    </row>
    <row r="398" spans="1:17" ht="15" x14ac:dyDescent="0.25">
      <c r="A398" s="62"/>
      <c r="B398" s="62"/>
      <c r="C398" s="62"/>
      <c r="D398" s="64"/>
      <c r="E398" s="62"/>
      <c r="F398" s="62"/>
      <c r="G398" s="62"/>
      <c r="H398" s="65"/>
      <c r="I398" s="66"/>
      <c r="J398" s="62"/>
      <c r="K398" s="62"/>
      <c r="L398" s="62"/>
      <c r="M398" s="62"/>
      <c r="N398" s="351"/>
      <c r="O398" s="351"/>
      <c r="P398" s="62"/>
      <c r="Q398" s="212"/>
    </row>
    <row r="399" spans="1:17" ht="15" x14ac:dyDescent="0.25">
      <c r="A399" s="349" t="s">
        <v>279</v>
      </c>
      <c r="B399" s="1047" t="s">
        <v>280</v>
      </c>
      <c r="C399" s="1047"/>
      <c r="D399" s="1047"/>
      <c r="E399" s="1047"/>
      <c r="F399" s="1047"/>
      <c r="G399" s="1047"/>
      <c r="H399" s="1047"/>
      <c r="I399" s="1047"/>
      <c r="J399" s="1047"/>
      <c r="K399" s="1047" t="s">
        <v>2283</v>
      </c>
      <c r="L399" s="1047"/>
      <c r="M399" s="62"/>
      <c r="N399" s="351"/>
      <c r="O399" s="351"/>
      <c r="P399" s="62"/>
      <c r="Q399" s="212"/>
    </row>
    <row r="400" spans="1:17" ht="15" x14ac:dyDescent="0.25">
      <c r="A400" s="676">
        <f>1</f>
        <v>1</v>
      </c>
      <c r="B400" s="1048" t="s">
        <v>281</v>
      </c>
      <c r="C400" s="1048"/>
      <c r="D400" s="1048"/>
      <c r="E400" s="1048"/>
      <c r="F400" s="1048"/>
      <c r="G400" s="1048"/>
      <c r="H400" s="1048"/>
      <c r="I400" s="1048"/>
      <c r="J400" s="1048"/>
      <c r="K400" s="1048"/>
      <c r="L400" s="1048"/>
      <c r="M400" s="62"/>
      <c r="N400" s="351"/>
      <c r="O400" s="351"/>
      <c r="P400" s="62"/>
      <c r="Q400" s="212"/>
    </row>
    <row r="401" spans="1:17" ht="15" x14ac:dyDescent="0.25">
      <c r="A401" s="676">
        <f>A400+1</f>
        <v>2</v>
      </c>
      <c r="B401" s="1048" t="s">
        <v>282</v>
      </c>
      <c r="C401" s="1048"/>
      <c r="D401" s="1048"/>
      <c r="E401" s="1048"/>
      <c r="F401" s="1048"/>
      <c r="G401" s="1048"/>
      <c r="H401" s="1048"/>
      <c r="I401" s="1048"/>
      <c r="J401" s="1048"/>
      <c r="K401" s="1049"/>
      <c r="L401" s="1049"/>
      <c r="M401" s="62"/>
      <c r="N401" s="351"/>
      <c r="O401" s="351"/>
      <c r="P401" s="62"/>
      <c r="Q401" s="212"/>
    </row>
    <row r="402" spans="1:17" ht="15" x14ac:dyDescent="0.25">
      <c r="A402" s="676">
        <f>A401+1</f>
        <v>3</v>
      </c>
      <c r="B402" s="1048" t="s">
        <v>2257</v>
      </c>
      <c r="C402" s="1048"/>
      <c r="D402" s="1048"/>
      <c r="E402" s="1048"/>
      <c r="F402" s="1048"/>
      <c r="G402" s="1048"/>
      <c r="H402" s="1048"/>
      <c r="I402" s="1048"/>
      <c r="J402" s="1048"/>
      <c r="K402" s="1048"/>
      <c r="L402" s="1048"/>
      <c r="M402" s="62"/>
      <c r="N402" s="351"/>
      <c r="O402" s="351"/>
      <c r="P402" s="62"/>
      <c r="Q402" s="212"/>
    </row>
    <row r="403" spans="1:17" ht="15" x14ac:dyDescent="0.25">
      <c r="A403" s="676">
        <f>A402+1</f>
        <v>4</v>
      </c>
      <c r="B403" s="1048" t="s">
        <v>283</v>
      </c>
      <c r="C403" s="1048"/>
      <c r="D403" s="1048"/>
      <c r="E403" s="1048"/>
      <c r="F403" s="1048"/>
      <c r="G403" s="1048"/>
      <c r="H403" s="1048"/>
      <c r="I403" s="1048"/>
      <c r="J403" s="1048"/>
      <c r="K403" s="1048"/>
      <c r="L403" s="1048"/>
      <c r="M403" s="62"/>
      <c r="N403" s="351"/>
      <c r="O403" s="351"/>
      <c r="P403" s="62"/>
      <c r="Q403" s="212"/>
    </row>
    <row r="447" spans="1:17" ht="13.5" thickBot="1" x14ac:dyDescent="0.25"/>
    <row r="448" spans="1:17" x14ac:dyDescent="0.2">
      <c r="A448" s="14"/>
      <c r="B448" s="15"/>
      <c r="C448" s="15"/>
      <c r="D448" s="15"/>
      <c r="E448" s="15"/>
      <c r="F448" s="15"/>
      <c r="G448" s="15"/>
      <c r="H448" s="16"/>
      <c r="I448" s="14"/>
      <c r="J448" s="15"/>
      <c r="K448" s="15"/>
      <c r="L448" s="15"/>
      <c r="M448" s="15"/>
      <c r="N448" s="17"/>
      <c r="O448" s="17"/>
      <c r="P448" s="226"/>
      <c r="Q448" s="18"/>
    </row>
    <row r="449" spans="1:17" x14ac:dyDescent="0.2">
      <c r="A449" s="20"/>
      <c r="B449" s="21"/>
      <c r="C449" s="21"/>
      <c r="D449" s="21"/>
      <c r="E449" s="21"/>
      <c r="F449" s="21"/>
      <c r="G449" s="21"/>
      <c r="H449" s="22"/>
      <c r="I449" s="947" t="s">
        <v>2270</v>
      </c>
      <c r="J449" s="948"/>
      <c r="K449" s="948"/>
      <c r="L449" s="948"/>
      <c r="M449" s="948"/>
      <c r="N449" s="948"/>
      <c r="O449" s="949"/>
      <c r="P449" s="227"/>
      <c r="Q449" s="23"/>
    </row>
    <row r="450" spans="1:17" x14ac:dyDescent="0.2">
      <c r="A450" s="20"/>
      <c r="B450" s="21"/>
      <c r="C450" s="21"/>
      <c r="D450" s="21"/>
      <c r="E450" s="21"/>
      <c r="F450" s="21"/>
      <c r="G450" s="21"/>
      <c r="H450" s="22"/>
      <c r="I450" s="947" t="s">
        <v>2271</v>
      </c>
      <c r="J450" s="948"/>
      <c r="K450" s="948"/>
      <c r="L450" s="948"/>
      <c r="M450" s="948"/>
      <c r="N450" s="948"/>
      <c r="O450" s="949"/>
      <c r="P450" s="227"/>
      <c r="Q450" s="23"/>
    </row>
    <row r="451" spans="1:17" ht="13.5" thickBot="1" x14ac:dyDescent="0.25">
      <c r="A451" s="20"/>
      <c r="B451" s="21"/>
      <c r="C451" s="21"/>
      <c r="D451" s="21"/>
      <c r="E451" s="21"/>
      <c r="F451" s="21"/>
      <c r="G451" s="21"/>
      <c r="H451" s="22"/>
      <c r="I451" s="24"/>
      <c r="J451" s="25"/>
      <c r="K451" s="25"/>
      <c r="L451" s="25"/>
      <c r="M451" s="25"/>
      <c r="N451" s="26"/>
      <c r="O451" s="26"/>
      <c r="P451" s="227"/>
      <c r="Q451" s="23"/>
    </row>
    <row r="452" spans="1:17" x14ac:dyDescent="0.2">
      <c r="A452" s="27"/>
      <c r="B452" s="28"/>
      <c r="C452" s="28"/>
      <c r="D452" s="28"/>
      <c r="E452" s="28"/>
      <c r="F452" s="28"/>
      <c r="G452" s="28"/>
      <c r="H452" s="29"/>
      <c r="I452" s="950" t="s">
        <v>217</v>
      </c>
      <c r="J452" s="951"/>
      <c r="K452" s="951"/>
      <c r="L452" s="951"/>
      <c r="M452" s="951"/>
      <c r="N452" s="951"/>
      <c r="O452" s="952"/>
      <c r="P452" s="27"/>
      <c r="Q452" s="29"/>
    </row>
    <row r="453" spans="1:17" ht="13.5" thickBot="1" x14ac:dyDescent="0.25">
      <c r="A453" s="30"/>
      <c r="B453" s="31"/>
      <c r="C453" s="31"/>
      <c r="D453" s="31"/>
      <c r="E453" s="31"/>
      <c r="F453" s="31"/>
      <c r="G453" s="31"/>
      <c r="H453" s="32"/>
      <c r="I453" s="953" t="s">
        <v>218</v>
      </c>
      <c r="J453" s="954"/>
      <c r="K453" s="954"/>
      <c r="L453" s="954"/>
      <c r="M453" s="954"/>
      <c r="N453" s="954"/>
      <c r="O453" s="955"/>
      <c r="P453" s="30"/>
      <c r="Q453" s="32"/>
    </row>
    <row r="454" spans="1:17" x14ac:dyDescent="0.2">
      <c r="A454" s="956"/>
      <c r="B454" s="957"/>
      <c r="C454" s="957"/>
      <c r="D454" s="957"/>
      <c r="E454" s="957"/>
      <c r="F454" s="957"/>
      <c r="G454" s="957"/>
      <c r="H454" s="957"/>
      <c r="I454" s="240"/>
      <c r="J454" s="241"/>
      <c r="K454" s="242"/>
      <c r="L454" s="241"/>
      <c r="M454" s="241"/>
      <c r="N454" s="243"/>
      <c r="O454" s="244"/>
      <c r="P454" s="245"/>
      <c r="Q454" s="246"/>
    </row>
    <row r="455" spans="1:17" x14ac:dyDescent="0.2">
      <c r="A455" s="945"/>
      <c r="B455" s="946"/>
      <c r="C455" s="946"/>
      <c r="D455" s="946"/>
      <c r="E455" s="946"/>
      <c r="F455" s="946"/>
      <c r="G455" s="946"/>
      <c r="H455" s="946"/>
      <c r="I455" s="53"/>
      <c r="J455" s="247"/>
      <c r="K455" s="248"/>
      <c r="L455" s="247"/>
      <c r="M455" s="247"/>
      <c r="N455" s="249"/>
      <c r="O455" s="250"/>
      <c r="P455" s="738"/>
      <c r="Q455" s="251"/>
    </row>
    <row r="456" spans="1:17" x14ac:dyDescent="0.2">
      <c r="A456" s="945" t="s">
        <v>219</v>
      </c>
      <c r="B456" s="946"/>
      <c r="C456" s="946"/>
      <c r="D456" s="946"/>
      <c r="E456" s="946"/>
      <c r="F456" s="946"/>
      <c r="G456" s="946"/>
      <c r="H456" s="946"/>
      <c r="I456" s="287" t="s">
        <v>220</v>
      </c>
      <c r="J456" s="247">
        <v>1</v>
      </c>
      <c r="K456" s="959" t="s">
        <v>221</v>
      </c>
      <c r="L456" s="959"/>
      <c r="M456" s="959"/>
      <c r="N456" s="252"/>
      <c r="O456" s="250"/>
      <c r="P456" s="738"/>
      <c r="Q456" s="251"/>
    </row>
    <row r="457" spans="1:17" x14ac:dyDescent="0.2">
      <c r="A457" s="960" t="s">
        <v>222</v>
      </c>
      <c r="B457" s="961"/>
      <c r="C457" s="961"/>
      <c r="D457" s="961"/>
      <c r="E457" s="961"/>
      <c r="F457" s="961"/>
      <c r="G457" s="961"/>
      <c r="H457" s="961"/>
      <c r="I457" s="250" t="s">
        <v>220</v>
      </c>
      <c r="J457" s="253" t="s">
        <v>298</v>
      </c>
      <c r="K457" s="959" t="s">
        <v>299</v>
      </c>
      <c r="L457" s="959"/>
      <c r="M457" s="959"/>
      <c r="N457" s="959"/>
      <c r="O457" s="959"/>
      <c r="P457" s="959"/>
      <c r="Q457" s="254"/>
    </row>
    <row r="458" spans="1:17" ht="15" customHeight="1" x14ac:dyDescent="0.2">
      <c r="A458" s="945" t="s">
        <v>224</v>
      </c>
      <c r="B458" s="946"/>
      <c r="C458" s="946"/>
      <c r="D458" s="946"/>
      <c r="E458" s="946"/>
      <c r="F458" s="946"/>
      <c r="G458" s="946"/>
      <c r="H458" s="946"/>
      <c r="I458" s="250" t="s">
        <v>220</v>
      </c>
      <c r="J458" s="255" t="s">
        <v>300</v>
      </c>
      <c r="K458" s="959" t="s">
        <v>13</v>
      </c>
      <c r="L458" s="959"/>
      <c r="M458" s="959"/>
      <c r="N458" s="959"/>
      <c r="O458" s="959"/>
      <c r="P458" s="959"/>
      <c r="Q458" s="1273"/>
    </row>
    <row r="459" spans="1:17" x14ac:dyDescent="0.2">
      <c r="A459" s="945" t="s">
        <v>226</v>
      </c>
      <c r="B459" s="946"/>
      <c r="C459" s="946"/>
      <c r="D459" s="946"/>
      <c r="E459" s="946"/>
      <c r="F459" s="946"/>
      <c r="G459" s="946"/>
      <c r="H459" s="946"/>
      <c r="I459" s="250" t="s">
        <v>220</v>
      </c>
      <c r="J459" s="247" t="s">
        <v>227</v>
      </c>
      <c r="K459" s="256"/>
      <c r="L459" s="725"/>
      <c r="M459" s="725"/>
      <c r="N459" s="252"/>
      <c r="O459" s="250"/>
      <c r="P459" s="738"/>
      <c r="Q459" s="251"/>
    </row>
    <row r="460" spans="1:17" x14ac:dyDescent="0.2">
      <c r="A460" s="945" t="s">
        <v>228</v>
      </c>
      <c r="B460" s="946"/>
      <c r="C460" s="946"/>
      <c r="D460" s="946"/>
      <c r="E460" s="946"/>
      <c r="F460" s="946"/>
      <c r="G460" s="946"/>
      <c r="H460" s="946"/>
      <c r="I460" s="250" t="s">
        <v>220</v>
      </c>
      <c r="J460" s="247" t="s">
        <v>229</v>
      </c>
      <c r="K460" s="256"/>
      <c r="L460" s="725"/>
      <c r="M460" s="725"/>
      <c r="N460" s="252"/>
      <c r="O460" s="250"/>
      <c r="P460" s="738"/>
      <c r="Q460" s="251"/>
    </row>
    <row r="461" spans="1:17" x14ac:dyDescent="0.2">
      <c r="A461" s="945" t="s">
        <v>230</v>
      </c>
      <c r="B461" s="946"/>
      <c r="C461" s="946"/>
      <c r="D461" s="946"/>
      <c r="E461" s="946"/>
      <c r="F461" s="946"/>
      <c r="G461" s="946"/>
      <c r="H461" s="946"/>
      <c r="I461" s="250" t="s">
        <v>220</v>
      </c>
      <c r="J461" s="1285">
        <f xml:space="preserve"> Q479</f>
        <v>21128600</v>
      </c>
      <c r="K461" s="1285"/>
      <c r="L461" s="725"/>
      <c r="M461" s="725"/>
      <c r="N461" s="252"/>
      <c r="O461" s="250"/>
      <c r="P461" s="738"/>
      <c r="Q461" s="251"/>
    </row>
    <row r="462" spans="1:17" x14ac:dyDescent="0.2">
      <c r="A462" s="945" t="s">
        <v>231</v>
      </c>
      <c r="B462" s="946"/>
      <c r="C462" s="946"/>
      <c r="D462" s="946"/>
      <c r="E462" s="946"/>
      <c r="F462" s="946"/>
      <c r="G462" s="946"/>
      <c r="H462" s="946"/>
      <c r="I462" s="250" t="s">
        <v>220</v>
      </c>
      <c r="J462" s="247" t="s">
        <v>229</v>
      </c>
      <c r="K462" s="256"/>
      <c r="L462" s="725"/>
      <c r="M462" s="725"/>
      <c r="N462" s="252"/>
      <c r="O462" s="250"/>
      <c r="P462" s="738"/>
      <c r="Q462" s="251"/>
    </row>
    <row r="463" spans="1:17" x14ac:dyDescent="0.2">
      <c r="A463" s="477" t="s">
        <v>232</v>
      </c>
      <c r="B463" s="478"/>
      <c r="C463" s="478"/>
      <c r="D463" s="478"/>
      <c r="E463" s="478"/>
      <c r="F463" s="478"/>
      <c r="G463" s="478"/>
      <c r="H463" s="478"/>
      <c r="I463" s="250" t="s">
        <v>220</v>
      </c>
      <c r="J463" s="247" t="s">
        <v>233</v>
      </c>
      <c r="K463" s="256"/>
      <c r="L463" s="478"/>
      <c r="M463" s="478"/>
      <c r="N463" s="252"/>
      <c r="O463" s="250"/>
      <c r="P463" s="224"/>
      <c r="Q463" s="251"/>
    </row>
    <row r="464" spans="1:17" ht="13.5" thickBot="1" x14ac:dyDescent="0.25">
      <c r="A464" s="962" t="s">
        <v>234</v>
      </c>
      <c r="B464" s="963"/>
      <c r="C464" s="963"/>
      <c r="D464" s="963"/>
      <c r="E464" s="963"/>
      <c r="F464" s="963"/>
      <c r="G464" s="963"/>
      <c r="H464" s="963"/>
      <c r="I464" s="963"/>
      <c r="J464" s="963"/>
      <c r="K464" s="963"/>
      <c r="L464" s="963"/>
      <c r="M464" s="963"/>
      <c r="N464" s="963"/>
      <c r="O464" s="963"/>
      <c r="P464" s="963"/>
      <c r="Q464" s="964"/>
    </row>
    <row r="465" spans="1:17" ht="13.5" thickBot="1" x14ac:dyDescent="0.25">
      <c r="A465" s="958" t="s">
        <v>235</v>
      </c>
      <c r="B465" s="958"/>
      <c r="C465" s="958"/>
      <c r="D465" s="958"/>
      <c r="E465" s="958"/>
      <c r="F465" s="958"/>
      <c r="G465" s="482"/>
      <c r="H465" s="958" t="s">
        <v>236</v>
      </c>
      <c r="I465" s="958"/>
      <c r="J465" s="958"/>
      <c r="K465" s="958"/>
      <c r="L465" s="958"/>
      <c r="M465" s="958"/>
      <c r="N465" s="958" t="s">
        <v>237</v>
      </c>
      <c r="O465" s="958"/>
      <c r="P465" s="958"/>
      <c r="Q465" s="958"/>
    </row>
    <row r="466" spans="1:17" ht="27" customHeight="1" x14ac:dyDescent="0.2">
      <c r="A466" s="223" t="s">
        <v>238</v>
      </c>
      <c r="B466" s="33"/>
      <c r="C466" s="33"/>
      <c r="D466" s="33"/>
      <c r="E466" s="33"/>
      <c r="F466" s="34"/>
      <c r="G466" s="34"/>
      <c r="H466" s="965" t="s">
        <v>239</v>
      </c>
      <c r="I466" s="965"/>
      <c r="J466" s="965"/>
      <c r="K466" s="965"/>
      <c r="L466" s="965"/>
      <c r="M466" s="965"/>
      <c r="N466" s="966" t="s">
        <v>240</v>
      </c>
      <c r="O466" s="967"/>
      <c r="P466" s="967"/>
      <c r="Q466" s="968"/>
    </row>
    <row r="467" spans="1:17" x14ac:dyDescent="0.2">
      <c r="A467" s="969" t="s">
        <v>241</v>
      </c>
      <c r="B467" s="970"/>
      <c r="C467" s="970"/>
      <c r="D467" s="970"/>
      <c r="E467" s="970"/>
      <c r="F467" s="971"/>
      <c r="G467" s="476"/>
      <c r="H467" s="972" t="s">
        <v>242</v>
      </c>
      <c r="I467" s="970"/>
      <c r="J467" s="970"/>
      <c r="K467" s="970"/>
      <c r="L467" s="970"/>
      <c r="M467" s="971"/>
      <c r="N467" s="973">
        <f>Q479</f>
        <v>21128600</v>
      </c>
      <c r="O467" s="974"/>
      <c r="P467" s="974"/>
      <c r="Q467" s="975"/>
    </row>
    <row r="468" spans="1:17" ht="28.5" customHeight="1" x14ac:dyDescent="0.2">
      <c r="A468" s="976" t="s">
        <v>243</v>
      </c>
      <c r="B468" s="977"/>
      <c r="C468" s="977"/>
      <c r="D468" s="977"/>
      <c r="E468" s="977"/>
      <c r="F468" s="978"/>
      <c r="G468" s="481"/>
      <c r="H468" s="238" t="s">
        <v>2272</v>
      </c>
      <c r="I468" s="1062" t="s">
        <v>2556</v>
      </c>
      <c r="J468" s="1062"/>
      <c r="K468" s="1062"/>
      <c r="L468" s="1062"/>
      <c r="M468" s="1063"/>
      <c r="N468" s="981" t="s">
        <v>1368</v>
      </c>
      <c r="O468" s="982"/>
      <c r="P468" s="982"/>
      <c r="Q468" s="983"/>
    </row>
    <row r="469" spans="1:17" ht="44.25" customHeight="1" thickBot="1" x14ac:dyDescent="0.25">
      <c r="A469" s="976" t="s">
        <v>245</v>
      </c>
      <c r="B469" s="977"/>
      <c r="C469" s="977"/>
      <c r="D469" s="977"/>
      <c r="E469" s="977"/>
      <c r="F469" s="978"/>
      <c r="G469" s="481"/>
      <c r="H469" s="239" t="s">
        <v>2272</v>
      </c>
      <c r="I469" s="984" t="s">
        <v>2555</v>
      </c>
      <c r="J469" s="984"/>
      <c r="K469" s="984"/>
      <c r="L469" s="984"/>
      <c r="M469" s="985"/>
      <c r="N469" s="981" t="s">
        <v>1368</v>
      </c>
      <c r="O469" s="982"/>
      <c r="P469" s="982"/>
      <c r="Q469" s="983"/>
    </row>
    <row r="470" spans="1:17" ht="11.25" customHeight="1" x14ac:dyDescent="0.2">
      <c r="A470" s="986" t="s">
        <v>2557</v>
      </c>
      <c r="B470" s="987"/>
      <c r="C470" s="987"/>
      <c r="D470" s="987"/>
      <c r="E470" s="987"/>
      <c r="F470" s="987"/>
      <c r="G470" s="987"/>
      <c r="H470" s="987"/>
      <c r="I470" s="987"/>
      <c r="J470" s="987"/>
      <c r="K470" s="987"/>
      <c r="L470" s="987"/>
      <c r="M470" s="987"/>
      <c r="N470" s="987"/>
      <c r="O470" s="987"/>
      <c r="P470" s="987"/>
      <c r="Q470" s="988"/>
    </row>
    <row r="471" spans="1:17" ht="11.25" customHeight="1" thickBot="1" x14ac:dyDescent="0.25">
      <c r="A471" s="989"/>
      <c r="B471" s="990"/>
      <c r="C471" s="990"/>
      <c r="D471" s="990"/>
      <c r="E471" s="990"/>
      <c r="F471" s="990"/>
      <c r="G471" s="990"/>
      <c r="H471" s="990"/>
      <c r="I471" s="990"/>
      <c r="J471" s="990"/>
      <c r="K471" s="990"/>
      <c r="L471" s="990"/>
      <c r="M471" s="990"/>
      <c r="N471" s="990"/>
      <c r="O471" s="990"/>
      <c r="P471" s="990"/>
      <c r="Q471" s="991"/>
    </row>
    <row r="472" spans="1:17" x14ac:dyDescent="0.2">
      <c r="A472" s="950" t="s">
        <v>246</v>
      </c>
      <c r="B472" s="951"/>
      <c r="C472" s="951"/>
      <c r="D472" s="951"/>
      <c r="E472" s="951"/>
      <c r="F472" s="951"/>
      <c r="G472" s="951"/>
      <c r="H472" s="951"/>
      <c r="I472" s="951"/>
      <c r="J472" s="951"/>
      <c r="K472" s="951"/>
      <c r="L472" s="951"/>
      <c r="M472" s="951"/>
      <c r="N472" s="951"/>
      <c r="O472" s="951"/>
      <c r="P472" s="951"/>
      <c r="Q472" s="952"/>
    </row>
    <row r="473" spans="1:17" ht="13.5" thickBot="1" x14ac:dyDescent="0.25">
      <c r="A473" s="953" t="s">
        <v>247</v>
      </c>
      <c r="B473" s="954"/>
      <c r="C473" s="954"/>
      <c r="D473" s="954"/>
      <c r="E473" s="954"/>
      <c r="F473" s="954"/>
      <c r="G473" s="954"/>
      <c r="H473" s="954"/>
      <c r="I473" s="954"/>
      <c r="J473" s="954"/>
      <c r="K473" s="954"/>
      <c r="L473" s="954"/>
      <c r="M473" s="954"/>
      <c r="N473" s="954"/>
      <c r="O473" s="954"/>
      <c r="P473" s="954"/>
      <c r="Q473" s="955"/>
    </row>
    <row r="474" spans="1:17" x14ac:dyDescent="0.2">
      <c r="A474" s="35"/>
      <c r="B474" s="36"/>
      <c r="C474" s="36"/>
      <c r="D474" s="36"/>
      <c r="E474" s="36"/>
      <c r="F474" s="992" t="s">
        <v>248</v>
      </c>
      <c r="G474" s="993"/>
      <c r="H474" s="993"/>
      <c r="I474" s="993"/>
      <c r="J474" s="993"/>
      <c r="K474" s="993"/>
      <c r="L474" s="994"/>
      <c r="M474" s="1001" t="s">
        <v>249</v>
      </c>
      <c r="N474" s="1004" t="s">
        <v>250</v>
      </c>
      <c r="O474" s="1005"/>
      <c r="P474" s="1005"/>
      <c r="Q474" s="1006"/>
    </row>
    <row r="475" spans="1:17" ht="13.5" thickBot="1" x14ac:dyDescent="0.25">
      <c r="A475" s="1010" t="s">
        <v>251</v>
      </c>
      <c r="B475" s="1011"/>
      <c r="C475" s="1011"/>
      <c r="D475" s="1011"/>
      <c r="E475" s="1012"/>
      <c r="F475" s="995"/>
      <c r="G475" s="996"/>
      <c r="H475" s="996"/>
      <c r="I475" s="996"/>
      <c r="J475" s="996"/>
      <c r="K475" s="996"/>
      <c r="L475" s="997"/>
      <c r="M475" s="1002"/>
      <c r="N475" s="1007"/>
      <c r="O475" s="1008"/>
      <c r="P475" s="1008"/>
      <c r="Q475" s="1009"/>
    </row>
    <row r="476" spans="1:17" x14ac:dyDescent="0.2">
      <c r="A476" s="1010" t="s">
        <v>252</v>
      </c>
      <c r="B476" s="1011"/>
      <c r="C476" s="1011"/>
      <c r="D476" s="1011"/>
      <c r="E476" s="1012"/>
      <c r="F476" s="995"/>
      <c r="G476" s="996"/>
      <c r="H476" s="996"/>
      <c r="I476" s="996"/>
      <c r="J476" s="996"/>
      <c r="K476" s="996"/>
      <c r="L476" s="997"/>
      <c r="M476" s="1002"/>
      <c r="N476" s="1013" t="s">
        <v>253</v>
      </c>
      <c r="O476" s="1015" t="s">
        <v>254</v>
      </c>
      <c r="P476" s="37" t="s">
        <v>255</v>
      </c>
      <c r="Q476" s="1017" t="s">
        <v>256</v>
      </c>
    </row>
    <row r="477" spans="1:17" ht="13.5" thickBot="1" x14ac:dyDescent="0.25">
      <c r="A477" s="38"/>
      <c r="B477" s="39"/>
      <c r="C477" s="39"/>
      <c r="D477" s="39"/>
      <c r="E477" s="40"/>
      <c r="F477" s="998"/>
      <c r="G477" s="999"/>
      <c r="H477" s="999"/>
      <c r="I477" s="999"/>
      <c r="J477" s="999"/>
      <c r="K477" s="999"/>
      <c r="L477" s="1000"/>
      <c r="M477" s="1003"/>
      <c r="N477" s="1014"/>
      <c r="O477" s="1016"/>
      <c r="P477" s="41" t="s">
        <v>257</v>
      </c>
      <c r="Q477" s="1018"/>
    </row>
    <row r="478" spans="1:17" ht="13.5" thickBot="1" x14ac:dyDescent="0.25">
      <c r="A478" s="1019">
        <v>1</v>
      </c>
      <c r="B478" s="1020"/>
      <c r="C478" s="1020"/>
      <c r="D478" s="1020"/>
      <c r="E478" s="1021"/>
      <c r="F478" s="1022">
        <v>2</v>
      </c>
      <c r="G478" s="1020"/>
      <c r="H478" s="1020"/>
      <c r="I478" s="1020"/>
      <c r="J478" s="1020"/>
      <c r="K478" s="1020"/>
      <c r="L478" s="1023"/>
      <c r="M478" s="472">
        <v>3</v>
      </c>
      <c r="N478" s="42">
        <v>4</v>
      </c>
      <c r="O478" s="42">
        <v>5</v>
      </c>
      <c r="P478" s="228">
        <v>6</v>
      </c>
      <c r="Q478" s="43" t="s">
        <v>258</v>
      </c>
    </row>
    <row r="479" spans="1:17" x14ac:dyDescent="0.2">
      <c r="A479" s="259">
        <v>5</v>
      </c>
      <c r="B479" s="44"/>
      <c r="C479" s="44"/>
      <c r="D479" s="44"/>
      <c r="E479" s="44"/>
      <c r="F479" s="1024" t="s">
        <v>259</v>
      </c>
      <c r="G479" s="1025"/>
      <c r="H479" s="1025"/>
      <c r="I479" s="1025"/>
      <c r="J479" s="1025"/>
      <c r="K479" s="1025"/>
      <c r="L479" s="1026"/>
      <c r="M479" s="44"/>
      <c r="N479" s="44"/>
      <c r="O479" s="44"/>
      <c r="P479" s="260"/>
      <c r="Q479" s="261">
        <f>Q504</f>
        <v>21128600</v>
      </c>
    </row>
    <row r="480" spans="1:17" x14ac:dyDescent="0.2">
      <c r="A480" s="262">
        <v>5</v>
      </c>
      <c r="B480" s="263">
        <v>2</v>
      </c>
      <c r="C480" s="263"/>
      <c r="D480" s="263"/>
      <c r="E480" s="263"/>
      <c r="F480" s="1027" t="s">
        <v>302</v>
      </c>
      <c r="G480" s="1028"/>
      <c r="H480" s="1028"/>
      <c r="I480" s="1028"/>
      <c r="J480" s="1028"/>
      <c r="K480" s="1028"/>
      <c r="L480" s="1029"/>
      <c r="M480" s="263"/>
      <c r="N480" s="263"/>
      <c r="O480" s="263"/>
      <c r="P480" s="264"/>
      <c r="Q480" s="265">
        <f>Q479</f>
        <v>21128600</v>
      </c>
    </row>
    <row r="481" spans="1:17" ht="15" x14ac:dyDescent="0.25">
      <c r="A481" s="266">
        <v>5</v>
      </c>
      <c r="B481" s="480">
        <v>2</v>
      </c>
      <c r="C481" s="480">
        <v>1</v>
      </c>
      <c r="D481" s="1030"/>
      <c r="E481" s="1031"/>
      <c r="F481" s="1027" t="s">
        <v>303</v>
      </c>
      <c r="G481" s="1028"/>
      <c r="H481" s="1028"/>
      <c r="I481" s="1028"/>
      <c r="J481" s="1028"/>
      <c r="K481" s="1028"/>
      <c r="L481" s="1029"/>
      <c r="M481" s="55"/>
      <c r="N481" s="480"/>
      <c r="O481" s="480"/>
      <c r="P481" s="229"/>
      <c r="Q481" s="56">
        <f>Q504</f>
        <v>21128600</v>
      </c>
    </row>
    <row r="482" spans="1:17" x14ac:dyDescent="0.2">
      <c r="A482" s="268">
        <v>5</v>
      </c>
      <c r="B482" s="269">
        <v>2</v>
      </c>
      <c r="C482" s="269">
        <v>1</v>
      </c>
      <c r="D482" s="270">
        <v>1</v>
      </c>
      <c r="E482" s="270" t="s">
        <v>271</v>
      </c>
      <c r="F482" s="1033" t="s">
        <v>304</v>
      </c>
      <c r="G482" s="1034"/>
      <c r="H482" s="1034"/>
      <c r="I482" s="1034"/>
      <c r="J482" s="1034"/>
      <c r="K482" s="1034"/>
      <c r="L482" s="1035"/>
      <c r="M482" s="271"/>
      <c r="N482" s="46"/>
      <c r="O482" s="46"/>
      <c r="P482" s="230"/>
      <c r="Q482" s="56">
        <f>SUM(Q483:Q499)</f>
        <v>1928600</v>
      </c>
    </row>
    <row r="483" spans="1:17" ht="16.5" customHeight="1" x14ac:dyDescent="0.2">
      <c r="A483" s="288"/>
      <c r="B483" s="289"/>
      <c r="C483" s="289"/>
      <c r="D483" s="290"/>
      <c r="E483" s="290"/>
      <c r="F483" s="82" t="s">
        <v>262</v>
      </c>
      <c r="G483" s="465"/>
      <c r="H483" s="483"/>
      <c r="I483" s="1286" t="s">
        <v>2389</v>
      </c>
      <c r="J483" s="1286"/>
      <c r="K483" s="1286"/>
      <c r="L483" s="1287"/>
      <c r="M483" s="46"/>
      <c r="N483" s="46">
        <v>2</v>
      </c>
      <c r="O483" s="46" t="s">
        <v>703</v>
      </c>
      <c r="P483" s="680">
        <v>19600</v>
      </c>
      <c r="Q483" s="386">
        <f>N483*P483</f>
        <v>39200</v>
      </c>
    </row>
    <row r="484" spans="1:17" ht="16.5" customHeight="1" x14ac:dyDescent="0.2">
      <c r="A484" s="288"/>
      <c r="B484" s="289"/>
      <c r="C484" s="289"/>
      <c r="D484" s="290"/>
      <c r="E484" s="290"/>
      <c r="F484" s="82" t="s">
        <v>266</v>
      </c>
      <c r="G484" s="465"/>
      <c r="H484" s="483"/>
      <c r="I484" s="1286" t="s">
        <v>2390</v>
      </c>
      <c r="J484" s="1286"/>
      <c r="K484" s="1286"/>
      <c r="L484" s="1287"/>
      <c r="M484" s="46"/>
      <c r="N484" s="46">
        <v>2</v>
      </c>
      <c r="O484" s="46" t="s">
        <v>703</v>
      </c>
      <c r="P484" s="681">
        <v>19600</v>
      </c>
      <c r="Q484" s="386">
        <f t="shared" ref="Q484:Q499" si="7">N484*P484</f>
        <v>39200</v>
      </c>
    </row>
    <row r="485" spans="1:17" ht="16.5" customHeight="1" x14ac:dyDescent="0.2">
      <c r="A485" s="288"/>
      <c r="B485" s="289"/>
      <c r="C485" s="289"/>
      <c r="D485" s="290"/>
      <c r="E485" s="290"/>
      <c r="F485" s="82" t="s">
        <v>271</v>
      </c>
      <c r="G485" s="465"/>
      <c r="H485" s="483"/>
      <c r="I485" s="1286" t="s">
        <v>2391</v>
      </c>
      <c r="J485" s="1286"/>
      <c r="K485" s="1286"/>
      <c r="L485" s="1287"/>
      <c r="M485" s="46"/>
      <c r="N485" s="46">
        <v>1</v>
      </c>
      <c r="O485" s="46" t="s">
        <v>272</v>
      </c>
      <c r="P485" s="681">
        <v>62100</v>
      </c>
      <c r="Q485" s="386">
        <f t="shared" si="7"/>
        <v>62100</v>
      </c>
    </row>
    <row r="486" spans="1:17" ht="16.5" customHeight="1" x14ac:dyDescent="0.2">
      <c r="A486" s="288"/>
      <c r="B486" s="289"/>
      <c r="C486" s="289"/>
      <c r="D486" s="290"/>
      <c r="E486" s="290"/>
      <c r="F486" s="82" t="s">
        <v>268</v>
      </c>
      <c r="G486" s="465"/>
      <c r="H486" s="483"/>
      <c r="I486" s="1286" t="s">
        <v>2392</v>
      </c>
      <c r="J486" s="1286"/>
      <c r="K486" s="1286"/>
      <c r="L486" s="1287"/>
      <c r="M486" s="46"/>
      <c r="N486" s="46">
        <v>1</v>
      </c>
      <c r="O486" s="46" t="s">
        <v>272</v>
      </c>
      <c r="P486" s="681">
        <v>27600</v>
      </c>
      <c r="Q486" s="386">
        <f t="shared" si="7"/>
        <v>27600</v>
      </c>
    </row>
    <row r="487" spans="1:17" ht="16.5" customHeight="1" x14ac:dyDescent="0.2">
      <c r="A487" s="288"/>
      <c r="B487" s="289"/>
      <c r="C487" s="289"/>
      <c r="D487" s="290"/>
      <c r="E487" s="290"/>
      <c r="F487" s="82" t="s">
        <v>431</v>
      </c>
      <c r="G487" s="465"/>
      <c r="H487" s="483"/>
      <c r="I487" s="1286" t="s">
        <v>2393</v>
      </c>
      <c r="J487" s="1286"/>
      <c r="K487" s="1286"/>
      <c r="L487" s="1287"/>
      <c r="M487" s="46"/>
      <c r="N487" s="46">
        <v>2</v>
      </c>
      <c r="O487" s="46" t="s">
        <v>272</v>
      </c>
      <c r="P487" s="681">
        <v>54700</v>
      </c>
      <c r="Q487" s="386">
        <f t="shared" si="7"/>
        <v>109400</v>
      </c>
    </row>
    <row r="488" spans="1:17" ht="16.5" customHeight="1" x14ac:dyDescent="0.2">
      <c r="A488" s="288"/>
      <c r="B488" s="289"/>
      <c r="C488" s="289"/>
      <c r="D488" s="290"/>
      <c r="E488" s="290"/>
      <c r="F488" s="82" t="s">
        <v>2331</v>
      </c>
      <c r="G488" s="487"/>
      <c r="H488" s="483"/>
      <c r="I488" s="1286" t="s">
        <v>2190</v>
      </c>
      <c r="J488" s="1286"/>
      <c r="K488" s="1286"/>
      <c r="L488" s="1287"/>
      <c r="M488" s="46"/>
      <c r="N488" s="46">
        <v>1</v>
      </c>
      <c r="O488" s="46" t="s">
        <v>272</v>
      </c>
      <c r="P488" s="681">
        <v>58700</v>
      </c>
      <c r="Q488" s="386">
        <f t="shared" si="7"/>
        <v>58700</v>
      </c>
    </row>
    <row r="489" spans="1:17" ht="16.5" customHeight="1" x14ac:dyDescent="0.2">
      <c r="A489" s="288"/>
      <c r="B489" s="289"/>
      <c r="C489" s="289"/>
      <c r="D489" s="290"/>
      <c r="E489" s="290"/>
      <c r="F489" s="82" t="s">
        <v>2353</v>
      </c>
      <c r="G489" s="487"/>
      <c r="H489" s="500"/>
      <c r="I489" s="500" t="s">
        <v>2394</v>
      </c>
      <c r="J489" s="500"/>
      <c r="K489" s="500"/>
      <c r="L489" s="501"/>
      <c r="M489" s="46"/>
      <c r="N489" s="46">
        <v>2</v>
      </c>
      <c r="O489" s="46" t="s">
        <v>272</v>
      </c>
      <c r="P489" s="681">
        <v>19600</v>
      </c>
      <c r="Q489" s="386">
        <f t="shared" si="7"/>
        <v>39200</v>
      </c>
    </row>
    <row r="490" spans="1:17" ht="16.5" customHeight="1" x14ac:dyDescent="0.2">
      <c r="A490" s="288"/>
      <c r="B490" s="289"/>
      <c r="C490" s="289"/>
      <c r="D490" s="290"/>
      <c r="E490" s="290"/>
      <c r="F490" s="82" t="s">
        <v>2348</v>
      </c>
      <c r="G490" s="465"/>
      <c r="H490" s="483"/>
      <c r="I490" s="1286" t="s">
        <v>2094</v>
      </c>
      <c r="J490" s="1286"/>
      <c r="K490" s="1286"/>
      <c r="L490" s="1287"/>
      <c r="M490" s="46"/>
      <c r="N490" s="46">
        <v>5</v>
      </c>
      <c r="O490" s="46" t="s">
        <v>703</v>
      </c>
      <c r="P490" s="681">
        <v>24200</v>
      </c>
      <c r="Q490" s="386">
        <f t="shared" si="7"/>
        <v>121000</v>
      </c>
    </row>
    <row r="491" spans="1:17" ht="16.5" customHeight="1" x14ac:dyDescent="0.2">
      <c r="A491" s="288"/>
      <c r="B491" s="289"/>
      <c r="C491" s="289"/>
      <c r="D491" s="290"/>
      <c r="E491" s="290"/>
      <c r="F491" s="82" t="s">
        <v>2369</v>
      </c>
      <c r="G491" s="465"/>
      <c r="H491" s="483"/>
      <c r="I491" s="1286" t="s">
        <v>2395</v>
      </c>
      <c r="J491" s="1286"/>
      <c r="K491" s="1286"/>
      <c r="L491" s="1287"/>
      <c r="M491" s="46"/>
      <c r="N491" s="46">
        <v>1</v>
      </c>
      <c r="O491" s="46" t="s">
        <v>272</v>
      </c>
      <c r="P491" s="681">
        <v>146000</v>
      </c>
      <c r="Q491" s="386">
        <f t="shared" si="7"/>
        <v>146000</v>
      </c>
    </row>
    <row r="492" spans="1:17" ht="16.5" customHeight="1" x14ac:dyDescent="0.2">
      <c r="A492" s="288"/>
      <c r="B492" s="289"/>
      <c r="C492" s="289"/>
      <c r="D492" s="290"/>
      <c r="E492" s="290"/>
      <c r="F492" s="82" t="s">
        <v>2404</v>
      </c>
      <c r="G492" s="465"/>
      <c r="H492" s="483"/>
      <c r="I492" s="1286" t="s">
        <v>2396</v>
      </c>
      <c r="J492" s="1286"/>
      <c r="K492" s="1286"/>
      <c r="L492" s="1287"/>
      <c r="M492" s="46"/>
      <c r="N492" s="46">
        <v>2</v>
      </c>
      <c r="O492" s="46" t="s">
        <v>272</v>
      </c>
      <c r="P492" s="681">
        <v>35000</v>
      </c>
      <c r="Q492" s="386">
        <f t="shared" si="7"/>
        <v>70000</v>
      </c>
    </row>
    <row r="493" spans="1:17" ht="16.5" customHeight="1" x14ac:dyDescent="0.2">
      <c r="A493" s="273"/>
      <c r="B493" s="46"/>
      <c r="C493" s="46"/>
      <c r="D493" s="274"/>
      <c r="E493" s="274"/>
      <c r="F493" s="82" t="s">
        <v>2405</v>
      </c>
      <c r="G493" s="52"/>
      <c r="H493" s="483"/>
      <c r="I493" s="1288" t="s">
        <v>2397</v>
      </c>
      <c r="J493" s="1288"/>
      <c r="K493" s="1288"/>
      <c r="L493" s="1289"/>
      <c r="M493" s="46"/>
      <c r="N493" s="46">
        <v>2</v>
      </c>
      <c r="O493" s="46" t="s">
        <v>272</v>
      </c>
      <c r="P493" s="681">
        <v>15600</v>
      </c>
      <c r="Q493" s="386">
        <f t="shared" si="7"/>
        <v>31200</v>
      </c>
    </row>
    <row r="494" spans="1:17" ht="16.5" customHeight="1" x14ac:dyDescent="0.2">
      <c r="A494" s="273"/>
      <c r="B494" s="46"/>
      <c r="C494" s="46"/>
      <c r="D494" s="274"/>
      <c r="E494" s="274"/>
      <c r="F494" s="82" t="s">
        <v>2406</v>
      </c>
      <c r="G494" s="52"/>
      <c r="H494" s="483"/>
      <c r="I494" s="1288" t="s">
        <v>2398</v>
      </c>
      <c r="J494" s="1288"/>
      <c r="K494" s="1288"/>
      <c r="L494" s="1289"/>
      <c r="M494" s="46"/>
      <c r="N494" s="46">
        <v>24</v>
      </c>
      <c r="O494" s="46" t="s">
        <v>617</v>
      </c>
      <c r="P494" s="681">
        <v>13300</v>
      </c>
      <c r="Q494" s="386">
        <f t="shared" si="7"/>
        <v>319200</v>
      </c>
    </row>
    <row r="495" spans="1:17" ht="16.5" customHeight="1" x14ac:dyDescent="0.2">
      <c r="A495" s="273"/>
      <c r="B495" s="46"/>
      <c r="C495" s="46"/>
      <c r="D495" s="274"/>
      <c r="E495" s="274"/>
      <c r="F495" s="82" t="s">
        <v>2407</v>
      </c>
      <c r="G495" s="52"/>
      <c r="H495" s="483"/>
      <c r="I495" s="1288" t="s">
        <v>2399</v>
      </c>
      <c r="J495" s="1288"/>
      <c r="K495" s="1288"/>
      <c r="L495" s="1289"/>
      <c r="M495" s="46"/>
      <c r="N495" s="46">
        <v>1</v>
      </c>
      <c r="O495" s="46" t="s">
        <v>272</v>
      </c>
      <c r="P495" s="681">
        <v>69000</v>
      </c>
      <c r="Q495" s="386">
        <f t="shared" si="7"/>
        <v>69000</v>
      </c>
    </row>
    <row r="496" spans="1:17" ht="16.5" customHeight="1" x14ac:dyDescent="0.2">
      <c r="A496" s="273"/>
      <c r="B496" s="46"/>
      <c r="C496" s="46"/>
      <c r="D496" s="274"/>
      <c r="E496" s="274"/>
      <c r="F496" s="82" t="s">
        <v>2408</v>
      </c>
      <c r="G496" s="52"/>
      <c r="H496" s="483"/>
      <c r="I496" s="1288" t="s">
        <v>2400</v>
      </c>
      <c r="J496" s="1288"/>
      <c r="K496" s="1288"/>
      <c r="L496" s="1289"/>
      <c r="M496" s="46"/>
      <c r="N496" s="46">
        <v>1</v>
      </c>
      <c r="O496" s="46" t="s">
        <v>272</v>
      </c>
      <c r="P496" s="681">
        <v>165000</v>
      </c>
      <c r="Q496" s="386">
        <f t="shared" si="7"/>
        <v>165000</v>
      </c>
    </row>
    <row r="497" spans="1:17" ht="16.5" customHeight="1" x14ac:dyDescent="0.2">
      <c r="A497" s="273"/>
      <c r="B497" s="46"/>
      <c r="C497" s="46"/>
      <c r="D497" s="274"/>
      <c r="E497" s="274"/>
      <c r="F497" s="82" t="s">
        <v>2409</v>
      </c>
      <c r="G497" s="52"/>
      <c r="H497" s="483"/>
      <c r="I497" s="1288" t="s">
        <v>2401</v>
      </c>
      <c r="J497" s="1288"/>
      <c r="K497" s="1288"/>
      <c r="L497" s="1289"/>
      <c r="M497" s="46"/>
      <c r="N497" s="46">
        <v>6</v>
      </c>
      <c r="O497" s="46" t="s">
        <v>697</v>
      </c>
      <c r="P497" s="681">
        <v>20900</v>
      </c>
      <c r="Q497" s="386">
        <f t="shared" si="7"/>
        <v>125400</v>
      </c>
    </row>
    <row r="498" spans="1:17" ht="16.5" customHeight="1" x14ac:dyDescent="0.2">
      <c r="A498" s="273"/>
      <c r="B498" s="46"/>
      <c r="C498" s="46"/>
      <c r="D498" s="274"/>
      <c r="E498" s="274"/>
      <c r="F498" s="82" t="s">
        <v>2410</v>
      </c>
      <c r="G498" s="52"/>
      <c r="H498" s="483"/>
      <c r="I498" s="1288" t="s">
        <v>2402</v>
      </c>
      <c r="J498" s="1288"/>
      <c r="K498" s="1288"/>
      <c r="L498" s="1289"/>
      <c r="M498" s="46"/>
      <c r="N498" s="46">
        <v>2</v>
      </c>
      <c r="O498" s="46" t="s">
        <v>272</v>
      </c>
      <c r="P498" s="681">
        <v>97200</v>
      </c>
      <c r="Q498" s="386">
        <f t="shared" si="7"/>
        <v>194400</v>
      </c>
    </row>
    <row r="499" spans="1:17" ht="16.5" customHeight="1" x14ac:dyDescent="0.2">
      <c r="A499" s="273"/>
      <c r="B499" s="46"/>
      <c r="C499" s="46"/>
      <c r="D499" s="274"/>
      <c r="E499" s="274"/>
      <c r="F499" s="82" t="s">
        <v>2411</v>
      </c>
      <c r="G499" s="52"/>
      <c r="H499" s="483"/>
      <c r="I499" s="1288" t="s">
        <v>2403</v>
      </c>
      <c r="J499" s="1288"/>
      <c r="K499" s="1288"/>
      <c r="L499" s="1289"/>
      <c r="M499" s="46"/>
      <c r="N499" s="46">
        <v>20</v>
      </c>
      <c r="O499" s="46" t="s">
        <v>273</v>
      </c>
      <c r="P499" s="681">
        <v>15600</v>
      </c>
      <c r="Q499" s="386">
        <f t="shared" si="7"/>
        <v>312000</v>
      </c>
    </row>
    <row r="500" spans="1:17" x14ac:dyDescent="0.2">
      <c r="A500" s="266">
        <v>5</v>
      </c>
      <c r="B500" s="480">
        <v>2</v>
      </c>
      <c r="C500" s="480">
        <v>2</v>
      </c>
      <c r="D500" s="480"/>
      <c r="E500" s="480"/>
      <c r="F500" s="51" t="s">
        <v>335</v>
      </c>
      <c r="G500" s="225"/>
      <c r="H500" s="49"/>
      <c r="I500" s="49"/>
      <c r="J500" s="49"/>
      <c r="K500" s="49"/>
      <c r="L500" s="282"/>
      <c r="M500" s="46"/>
      <c r="N500" s="46"/>
      <c r="O500" s="46"/>
      <c r="P500" s="231"/>
      <c r="Q500" s="275"/>
    </row>
    <row r="501" spans="1:17" ht="25.5" customHeight="1" x14ac:dyDescent="0.2">
      <c r="A501" s="268">
        <v>5</v>
      </c>
      <c r="B501" s="269">
        <v>2</v>
      </c>
      <c r="C501" s="269">
        <v>2</v>
      </c>
      <c r="D501" s="270">
        <v>1</v>
      </c>
      <c r="E501" s="276" t="s">
        <v>431</v>
      </c>
      <c r="F501" s="1233" t="s">
        <v>340</v>
      </c>
      <c r="G501" s="1234"/>
      <c r="H501" s="1234"/>
      <c r="I501" s="1234"/>
      <c r="J501" s="1234"/>
      <c r="K501" s="1234"/>
      <c r="L501" s="1235"/>
      <c r="M501" s="271"/>
      <c r="N501" s="46"/>
      <c r="O501" s="46"/>
      <c r="P501" s="231"/>
      <c r="Q501" s="56">
        <f>Q502+Q503</f>
        <v>19200000</v>
      </c>
    </row>
    <row r="502" spans="1:17" ht="24.75" customHeight="1" x14ac:dyDescent="0.2">
      <c r="A502" s="273"/>
      <c r="B502" s="46"/>
      <c r="C502" s="46"/>
      <c r="D502" s="274"/>
      <c r="E502" s="274"/>
      <c r="F502" s="503" t="s">
        <v>262</v>
      </c>
      <c r="G502" s="52"/>
      <c r="H502" s="1194" t="s">
        <v>2427</v>
      </c>
      <c r="I502" s="1194"/>
      <c r="J502" s="1194"/>
      <c r="K502" s="1194"/>
      <c r="L502" s="1195"/>
      <c r="M502" s="46" t="s">
        <v>233</v>
      </c>
      <c r="N502" s="46">
        <v>12</v>
      </c>
      <c r="O502" s="46" t="s">
        <v>265</v>
      </c>
      <c r="P502" s="231">
        <v>900000</v>
      </c>
      <c r="Q502" s="275">
        <f>N502*P502</f>
        <v>10800000</v>
      </c>
    </row>
    <row r="503" spans="1:17" ht="27.75" customHeight="1" x14ac:dyDescent="0.2">
      <c r="A503" s="277"/>
      <c r="B503" s="278"/>
      <c r="C503" s="278"/>
      <c r="D503" s="279"/>
      <c r="E503" s="279"/>
      <c r="F503" s="504" t="s">
        <v>266</v>
      </c>
      <c r="G503" s="284"/>
      <c r="H503" s="1036" t="s">
        <v>2323</v>
      </c>
      <c r="I503" s="1036"/>
      <c r="J503" s="1036"/>
      <c r="K503" s="1036"/>
      <c r="L503" s="1037"/>
      <c r="M503" s="278" t="s">
        <v>233</v>
      </c>
      <c r="N503" s="278">
        <v>12</v>
      </c>
      <c r="O503" s="278" t="s">
        <v>265</v>
      </c>
      <c r="P503" s="280">
        <v>700000</v>
      </c>
      <c r="Q503" s="281">
        <f>N503*P503</f>
        <v>8400000</v>
      </c>
    </row>
    <row r="504" spans="1:17" ht="13.5" thickBot="1" x14ac:dyDescent="0.25">
      <c r="A504" s="1038" t="s">
        <v>215</v>
      </c>
      <c r="B504" s="1039"/>
      <c r="C504" s="1039"/>
      <c r="D504" s="1039"/>
      <c r="E504" s="1039"/>
      <c r="F504" s="1039"/>
      <c r="G504" s="1039"/>
      <c r="H504" s="1039"/>
      <c r="I504" s="1039"/>
      <c r="J504" s="1039"/>
      <c r="K504" s="1039"/>
      <c r="L504" s="1039"/>
      <c r="M504" s="1039"/>
      <c r="N504" s="1039"/>
      <c r="O504" s="1039"/>
      <c r="P504" s="1039"/>
      <c r="Q504" s="58">
        <f>Q482+Q501</f>
        <v>21128600</v>
      </c>
    </row>
    <row r="505" spans="1:17" x14ac:dyDescent="0.2">
      <c r="A505" s="286"/>
      <c r="B505" s="286"/>
      <c r="C505" s="286"/>
      <c r="D505" s="286"/>
      <c r="E505" s="286"/>
      <c r="F505" s="286"/>
      <c r="G505" s="286"/>
      <c r="H505" s="286"/>
      <c r="I505" s="286"/>
      <c r="J505" s="286"/>
      <c r="K505" s="286"/>
      <c r="L505" s="286"/>
      <c r="M505" s="221"/>
      <c r="N505" s="221"/>
      <c r="O505" s="221"/>
      <c r="P505" s="232"/>
      <c r="Q505" s="197"/>
    </row>
    <row r="506" spans="1:17" ht="15" x14ac:dyDescent="0.25">
      <c r="A506" s="1040" t="s">
        <v>2277</v>
      </c>
      <c r="B506" s="1040"/>
      <c r="C506" s="1040"/>
      <c r="D506" s="1040"/>
      <c r="E506" s="1040"/>
      <c r="F506" s="1040"/>
      <c r="G506" s="1040"/>
      <c r="H506" s="1040"/>
      <c r="I506" s="1040"/>
      <c r="J506" s="1040"/>
      <c r="K506" s="1040"/>
      <c r="L506" s="1040"/>
      <c r="M506" s="1041" t="s">
        <v>2274</v>
      </c>
      <c r="N506" s="1041"/>
      <c r="O506" s="1041"/>
      <c r="P506" s="1041"/>
      <c r="Q506" s="1041"/>
    </row>
    <row r="507" spans="1:17" ht="15" x14ac:dyDescent="0.25">
      <c r="A507" s="1040" t="s">
        <v>2278</v>
      </c>
      <c r="B507" s="1040"/>
      <c r="C507" s="1040"/>
      <c r="D507" s="1040"/>
      <c r="E507" s="1040"/>
      <c r="F507" s="1040"/>
      <c r="G507" s="1040"/>
      <c r="H507" s="1040"/>
      <c r="I507" s="1040"/>
      <c r="J507" s="1040"/>
      <c r="K507" s="1040"/>
      <c r="L507" s="1040"/>
      <c r="M507" s="1041" t="s">
        <v>2275</v>
      </c>
      <c r="N507" s="1041"/>
      <c r="O507" s="1041"/>
      <c r="P507" s="1041"/>
      <c r="Q507" s="1041"/>
    </row>
    <row r="508" spans="1:17" ht="15" x14ac:dyDescent="0.25">
      <c r="A508" s="21"/>
      <c r="B508" s="21"/>
      <c r="C508" s="292"/>
      <c r="D508" s="292"/>
      <c r="E508" s="292"/>
      <c r="F508" s="292"/>
      <c r="G508" s="292"/>
      <c r="H508" s="292"/>
      <c r="I508" s="292"/>
      <c r="J508" s="292"/>
      <c r="K508" s="292"/>
      <c r="L508" s="292"/>
      <c r="M508" s="60"/>
      <c r="N508" s="61"/>
      <c r="O508" s="61"/>
      <c r="P508" s="62"/>
      <c r="Q508" s="63"/>
    </row>
    <row r="509" spans="1:17" ht="15" x14ac:dyDescent="0.25">
      <c r="A509" s="21"/>
      <c r="B509" s="21"/>
      <c r="C509" s="292"/>
      <c r="D509" s="292"/>
      <c r="E509" s="292"/>
      <c r="F509" s="292"/>
      <c r="G509" s="292"/>
      <c r="H509" s="292"/>
      <c r="I509" s="292"/>
      <c r="J509" s="292"/>
      <c r="K509" s="292"/>
      <c r="L509" s="292"/>
      <c r="M509" s="60"/>
      <c r="N509" s="61"/>
      <c r="O509" s="61"/>
      <c r="P509" s="62"/>
      <c r="Q509" s="63"/>
    </row>
    <row r="510" spans="1:17" ht="15" x14ac:dyDescent="0.25">
      <c r="A510" s="21"/>
      <c r="B510" s="21"/>
      <c r="C510" s="292"/>
      <c r="D510" s="292"/>
      <c r="E510" s="292"/>
      <c r="F510" s="292"/>
      <c r="G510" s="292"/>
      <c r="H510" s="292"/>
      <c r="I510" s="292"/>
      <c r="J510" s="292"/>
      <c r="K510" s="292"/>
      <c r="L510" s="292"/>
      <c r="M510" s="60"/>
      <c r="N510" s="61"/>
      <c r="O510" s="61"/>
      <c r="P510" s="62"/>
      <c r="Q510" s="63"/>
    </row>
    <row r="511" spans="1:17" ht="15" x14ac:dyDescent="0.25">
      <c r="A511" s="1040" t="s">
        <v>2279</v>
      </c>
      <c r="B511" s="1040"/>
      <c r="C511" s="1040"/>
      <c r="D511" s="1040"/>
      <c r="E511" s="1040"/>
      <c r="F511" s="1040"/>
      <c r="G511" s="1040"/>
      <c r="H511" s="1040"/>
      <c r="I511" s="1040"/>
      <c r="J511" s="1040"/>
      <c r="K511" s="1040"/>
      <c r="L511" s="1040"/>
      <c r="M511" s="1042" t="s">
        <v>2276</v>
      </c>
      <c r="N511" s="1042"/>
      <c r="O511" s="1042"/>
      <c r="P511" s="1042"/>
      <c r="Q511" s="1042"/>
    </row>
    <row r="512" spans="1:17" ht="15" x14ac:dyDescent="0.25">
      <c r="A512" s="1043"/>
      <c r="B512" s="1043"/>
      <c r="C512" s="1043"/>
      <c r="D512" s="1043"/>
      <c r="E512" s="1043"/>
      <c r="F512" s="1043"/>
      <c r="G512" s="1043"/>
      <c r="H512" s="1043"/>
      <c r="I512" s="1043"/>
      <c r="J512" s="292"/>
      <c r="K512" s="292"/>
      <c r="L512" s="292"/>
      <c r="M512" s="60"/>
      <c r="N512" s="61"/>
      <c r="O512" s="1044"/>
      <c r="P512" s="1044"/>
      <c r="Q512" s="63"/>
    </row>
    <row r="513" spans="1:17" ht="15" x14ac:dyDescent="0.25">
      <c r="A513" s="471"/>
      <c r="B513" s="471"/>
      <c r="C513" s="471"/>
      <c r="D513" s="471"/>
      <c r="E513" s="471"/>
      <c r="F513" s="471"/>
      <c r="G513" s="471"/>
      <c r="H513" s="471"/>
      <c r="I513" s="471"/>
      <c r="J513" s="60"/>
      <c r="K513" s="60"/>
      <c r="L513" s="60"/>
      <c r="M513" s="60"/>
      <c r="N513" s="61"/>
      <c r="O513" s="61"/>
      <c r="P513" s="212"/>
      <c r="Q513" s="63"/>
    </row>
    <row r="514" spans="1:17" ht="15" x14ac:dyDescent="0.25">
      <c r="A514" s="1032" t="s">
        <v>2280</v>
      </c>
      <c r="B514" s="1032"/>
      <c r="C514" s="1032"/>
      <c r="D514" s="1032"/>
      <c r="E514" s="1032"/>
      <c r="F514" s="1032"/>
      <c r="G514" s="1032"/>
      <c r="H514" s="1032"/>
      <c r="I514" s="1032"/>
      <c r="J514" s="1032"/>
      <c r="K514" s="1032"/>
      <c r="L514" s="62" t="s">
        <v>220</v>
      </c>
      <c r="M514" s="62"/>
      <c r="N514" s="470"/>
      <c r="O514" s="470"/>
      <c r="P514" s="62"/>
      <c r="Q514" s="212"/>
    </row>
    <row r="515" spans="1:17" ht="15" x14ac:dyDescent="0.25">
      <c r="A515" s="1032" t="s">
        <v>2281</v>
      </c>
      <c r="B515" s="1032"/>
      <c r="C515" s="1032"/>
      <c r="D515" s="1032"/>
      <c r="E515" s="1032"/>
      <c r="F515" s="1032"/>
      <c r="G515" s="1032"/>
      <c r="H515" s="1032"/>
      <c r="I515" s="1032"/>
      <c r="J515" s="1032"/>
      <c r="K515" s="1032"/>
      <c r="L515" s="62" t="s">
        <v>220</v>
      </c>
      <c r="M515" s="62"/>
      <c r="N515" s="470"/>
      <c r="O515" s="470"/>
      <c r="P515" s="62"/>
      <c r="Q515" s="212"/>
    </row>
    <row r="516" spans="1:17" ht="15" x14ac:dyDescent="0.25">
      <c r="A516" s="1032" t="s">
        <v>2282</v>
      </c>
      <c r="B516" s="1032"/>
      <c r="C516" s="1032"/>
      <c r="D516" s="1032"/>
      <c r="E516" s="1032"/>
      <c r="F516" s="1032"/>
      <c r="G516" s="1032"/>
      <c r="H516" s="1032"/>
      <c r="I516" s="1032"/>
      <c r="J516" s="1032"/>
      <c r="K516" s="1032"/>
      <c r="L516" s="62" t="s">
        <v>220</v>
      </c>
      <c r="M516" s="62"/>
      <c r="N516" s="470"/>
      <c r="O516" s="470"/>
      <c r="P516" s="62"/>
      <c r="Q516" s="212"/>
    </row>
    <row r="517" spans="1:17" ht="15" x14ac:dyDescent="0.25">
      <c r="A517" s="62"/>
      <c r="B517" s="62"/>
      <c r="C517" s="62"/>
      <c r="D517" s="64"/>
      <c r="E517" s="62"/>
      <c r="F517" s="62"/>
      <c r="G517" s="62"/>
      <c r="H517" s="65"/>
      <c r="I517" s="66"/>
      <c r="J517" s="62"/>
      <c r="K517" s="62"/>
      <c r="L517" s="62"/>
      <c r="M517" s="62"/>
      <c r="N517" s="470"/>
      <c r="O517" s="470"/>
      <c r="P517" s="62"/>
      <c r="Q517" s="212"/>
    </row>
    <row r="518" spans="1:17" ht="15" x14ac:dyDescent="0.25">
      <c r="A518" s="479" t="s">
        <v>279</v>
      </c>
      <c r="B518" s="1047" t="s">
        <v>280</v>
      </c>
      <c r="C518" s="1047"/>
      <c r="D518" s="1047"/>
      <c r="E518" s="1047"/>
      <c r="F518" s="1047"/>
      <c r="G518" s="1047"/>
      <c r="H518" s="1047"/>
      <c r="I518" s="1047"/>
      <c r="J518" s="1047"/>
      <c r="K518" s="1047" t="s">
        <v>2283</v>
      </c>
      <c r="L518" s="1047"/>
      <c r="M518" s="62"/>
      <c r="N518" s="470"/>
      <c r="O518" s="470"/>
      <c r="P518" s="62"/>
      <c r="Q518" s="212"/>
    </row>
    <row r="519" spans="1:17" ht="15" x14ac:dyDescent="0.25">
      <c r="A519" s="676">
        <f>1</f>
        <v>1</v>
      </c>
      <c r="B519" s="1048" t="s">
        <v>281</v>
      </c>
      <c r="C519" s="1048"/>
      <c r="D519" s="1048"/>
      <c r="E519" s="1048"/>
      <c r="F519" s="1048"/>
      <c r="G519" s="1048"/>
      <c r="H519" s="1048"/>
      <c r="I519" s="1048"/>
      <c r="J519" s="1048"/>
      <c r="K519" s="1048"/>
      <c r="L519" s="1048"/>
      <c r="M519" s="62"/>
      <c r="N519" s="470"/>
      <c r="O519" s="470"/>
      <c r="P519" s="62"/>
      <c r="Q519" s="212"/>
    </row>
    <row r="520" spans="1:17" ht="15" x14ac:dyDescent="0.25">
      <c r="A520" s="676">
        <f>A519+1</f>
        <v>2</v>
      </c>
      <c r="B520" s="1048" t="s">
        <v>282</v>
      </c>
      <c r="C520" s="1048"/>
      <c r="D520" s="1048"/>
      <c r="E520" s="1048"/>
      <c r="F520" s="1048"/>
      <c r="G520" s="1048"/>
      <c r="H520" s="1048"/>
      <c r="I520" s="1048"/>
      <c r="J520" s="1048"/>
      <c r="K520" s="1049"/>
      <c r="L520" s="1049"/>
      <c r="M520" s="62"/>
      <c r="N520" s="470"/>
      <c r="O520" s="470"/>
      <c r="P520" s="62"/>
      <c r="Q520" s="212"/>
    </row>
    <row r="521" spans="1:17" ht="15" x14ac:dyDescent="0.25">
      <c r="A521" s="676">
        <f>A520+1</f>
        <v>3</v>
      </c>
      <c r="B521" s="1048" t="s">
        <v>2257</v>
      </c>
      <c r="C521" s="1048"/>
      <c r="D521" s="1048"/>
      <c r="E521" s="1048"/>
      <c r="F521" s="1048"/>
      <c r="G521" s="1048"/>
      <c r="H521" s="1048"/>
      <c r="I521" s="1048"/>
      <c r="J521" s="1048"/>
      <c r="K521" s="1048"/>
      <c r="L521" s="1048"/>
      <c r="M521" s="62"/>
      <c r="N521" s="470"/>
      <c r="O521" s="470"/>
      <c r="P521" s="62"/>
      <c r="Q521" s="212"/>
    </row>
    <row r="522" spans="1:17" ht="15" x14ac:dyDescent="0.25">
      <c r="A522" s="676">
        <f>A521+1</f>
        <v>4</v>
      </c>
      <c r="B522" s="1048" t="s">
        <v>283</v>
      </c>
      <c r="C522" s="1048"/>
      <c r="D522" s="1048"/>
      <c r="E522" s="1048"/>
      <c r="F522" s="1048"/>
      <c r="G522" s="1048"/>
      <c r="H522" s="1048"/>
      <c r="I522" s="1048"/>
      <c r="J522" s="1048"/>
      <c r="K522" s="1048"/>
      <c r="L522" s="1048"/>
      <c r="M522" s="62"/>
      <c r="N522" s="470"/>
      <c r="O522" s="470"/>
      <c r="P522" s="62"/>
      <c r="Q522" s="212"/>
    </row>
    <row r="558" spans="1:17" ht="13.5" thickBot="1" x14ac:dyDescent="0.25"/>
    <row r="559" spans="1:17" x14ac:dyDescent="0.2">
      <c r="A559" s="14"/>
      <c r="B559" s="15"/>
      <c r="C559" s="15"/>
      <c r="D559" s="15"/>
      <c r="E559" s="15"/>
      <c r="F559" s="15"/>
      <c r="G559" s="15"/>
      <c r="H559" s="16"/>
      <c r="I559" s="14"/>
      <c r="J559" s="15"/>
      <c r="K559" s="15"/>
      <c r="L559" s="15"/>
      <c r="M559" s="15"/>
      <c r="N559" s="17"/>
      <c r="O559" s="17"/>
      <c r="P559" s="425"/>
      <c r="Q559" s="426"/>
    </row>
    <row r="560" spans="1:17" x14ac:dyDescent="0.2">
      <c r="A560" s="20"/>
      <c r="B560" s="21"/>
      <c r="C560" s="21"/>
      <c r="D560" s="21"/>
      <c r="E560" s="21"/>
      <c r="F560" s="21"/>
      <c r="G560" s="21"/>
      <c r="H560" s="22"/>
      <c r="I560" s="947" t="s">
        <v>2270</v>
      </c>
      <c r="J560" s="948"/>
      <c r="K560" s="948"/>
      <c r="L560" s="948"/>
      <c r="M560" s="948"/>
      <c r="N560" s="948"/>
      <c r="O560" s="949"/>
      <c r="P560" s="427"/>
      <c r="Q560" s="428"/>
    </row>
    <row r="561" spans="1:17" x14ac:dyDescent="0.2">
      <c r="A561" s="20"/>
      <c r="B561" s="21"/>
      <c r="C561" s="21"/>
      <c r="D561" s="21"/>
      <c r="E561" s="21"/>
      <c r="F561" s="21"/>
      <c r="G561" s="21"/>
      <c r="H561" s="22"/>
      <c r="I561" s="947" t="s">
        <v>2271</v>
      </c>
      <c r="J561" s="948"/>
      <c r="K561" s="948"/>
      <c r="L561" s="948"/>
      <c r="M561" s="948"/>
      <c r="N561" s="948"/>
      <c r="O561" s="949"/>
      <c r="P561" s="427"/>
      <c r="Q561" s="428"/>
    </row>
    <row r="562" spans="1:17" ht="13.5" thickBot="1" x14ac:dyDescent="0.25">
      <c r="A562" s="20"/>
      <c r="B562" s="21"/>
      <c r="C562" s="21"/>
      <c r="D562" s="21"/>
      <c r="E562" s="21"/>
      <c r="F562" s="21"/>
      <c r="G562" s="21"/>
      <c r="H562" s="22"/>
      <c r="I562" s="24"/>
      <c r="J562" s="25"/>
      <c r="K562" s="25"/>
      <c r="L562" s="25"/>
      <c r="M562" s="25"/>
      <c r="N562" s="26"/>
      <c r="O562" s="26"/>
      <c r="P562" s="427"/>
      <c r="Q562" s="428"/>
    </row>
    <row r="563" spans="1:17" x14ac:dyDescent="0.2">
      <c r="A563" s="27"/>
      <c r="B563" s="28"/>
      <c r="C563" s="28"/>
      <c r="D563" s="28"/>
      <c r="E563" s="28"/>
      <c r="F563" s="28"/>
      <c r="G563" s="28"/>
      <c r="H563" s="29"/>
      <c r="I563" s="950" t="s">
        <v>217</v>
      </c>
      <c r="J563" s="951"/>
      <c r="K563" s="951"/>
      <c r="L563" s="951"/>
      <c r="M563" s="951"/>
      <c r="N563" s="951"/>
      <c r="O563" s="952"/>
      <c r="P563" s="429"/>
      <c r="Q563" s="430"/>
    </row>
    <row r="564" spans="1:17" ht="13.5" thickBot="1" x14ac:dyDescent="0.25">
      <c r="A564" s="30"/>
      <c r="B564" s="31"/>
      <c r="C564" s="31"/>
      <c r="D564" s="31"/>
      <c r="E564" s="31"/>
      <c r="F564" s="31"/>
      <c r="G564" s="31"/>
      <c r="H564" s="32"/>
      <c r="I564" s="953" t="s">
        <v>218</v>
      </c>
      <c r="J564" s="954"/>
      <c r="K564" s="954"/>
      <c r="L564" s="954"/>
      <c r="M564" s="954"/>
      <c r="N564" s="954"/>
      <c r="O564" s="955"/>
      <c r="P564" s="431"/>
      <c r="Q564" s="432"/>
    </row>
    <row r="565" spans="1:17" x14ac:dyDescent="0.2">
      <c r="A565" s="956"/>
      <c r="B565" s="957"/>
      <c r="C565" s="957"/>
      <c r="D565" s="957"/>
      <c r="E565" s="957"/>
      <c r="F565" s="957"/>
      <c r="G565" s="957"/>
      <c r="H565" s="957"/>
      <c r="I565" s="240"/>
      <c r="J565" s="241"/>
      <c r="K565" s="242"/>
      <c r="L565" s="241"/>
      <c r="M565" s="241"/>
      <c r="N565" s="243"/>
      <c r="O565" s="244"/>
      <c r="P565" s="433"/>
      <c r="Q565" s="434"/>
    </row>
    <row r="566" spans="1:17" x14ac:dyDescent="0.2">
      <c r="A566" s="945"/>
      <c r="B566" s="946"/>
      <c r="C566" s="946"/>
      <c r="D566" s="946"/>
      <c r="E566" s="946"/>
      <c r="F566" s="946"/>
      <c r="G566" s="946"/>
      <c r="H566" s="946"/>
      <c r="I566" s="53"/>
      <c r="J566" s="247"/>
      <c r="K566" s="248"/>
      <c r="L566" s="247"/>
      <c r="M566" s="247"/>
      <c r="N566" s="249"/>
      <c r="O566" s="250"/>
      <c r="P566" s="435"/>
      <c r="Q566" s="436"/>
    </row>
    <row r="567" spans="1:17" ht="15" customHeight="1" x14ac:dyDescent="0.2">
      <c r="A567" s="945" t="s">
        <v>219</v>
      </c>
      <c r="B567" s="946"/>
      <c r="C567" s="946"/>
      <c r="D567" s="946"/>
      <c r="E567" s="946"/>
      <c r="F567" s="946"/>
      <c r="G567" s="946"/>
      <c r="H567" s="946"/>
      <c r="I567" s="287" t="s">
        <v>220</v>
      </c>
      <c r="J567" s="247">
        <v>1</v>
      </c>
      <c r="K567" s="959" t="s">
        <v>221</v>
      </c>
      <c r="L567" s="959"/>
      <c r="M567" s="959"/>
      <c r="N567" s="959"/>
      <c r="O567" s="959"/>
      <c r="P567" s="959"/>
      <c r="Q567" s="1273"/>
    </row>
    <row r="568" spans="1:17" x14ac:dyDescent="0.2">
      <c r="A568" s="960" t="s">
        <v>222</v>
      </c>
      <c r="B568" s="961"/>
      <c r="C568" s="961"/>
      <c r="D568" s="961"/>
      <c r="E568" s="961"/>
      <c r="F568" s="961"/>
      <c r="G568" s="961"/>
      <c r="H568" s="961"/>
      <c r="I568" s="250" t="s">
        <v>220</v>
      </c>
      <c r="J568" s="253" t="s">
        <v>432</v>
      </c>
      <c r="K568" s="959" t="s">
        <v>433</v>
      </c>
      <c r="L568" s="959"/>
      <c r="M568" s="959"/>
      <c r="N568" s="959"/>
      <c r="O568" s="959"/>
      <c r="P568" s="959"/>
      <c r="Q568" s="437"/>
    </row>
    <row r="569" spans="1:17" x14ac:dyDescent="0.2">
      <c r="A569" s="945" t="s">
        <v>224</v>
      </c>
      <c r="B569" s="946"/>
      <c r="C569" s="946"/>
      <c r="D569" s="946"/>
      <c r="E569" s="946"/>
      <c r="F569" s="946"/>
      <c r="G569" s="946"/>
      <c r="H569" s="946"/>
      <c r="I569" s="250" t="s">
        <v>220</v>
      </c>
      <c r="J569" s="255" t="s">
        <v>434</v>
      </c>
      <c r="K569" s="959" t="s">
        <v>2284</v>
      </c>
      <c r="L569" s="959"/>
      <c r="M569" s="959"/>
      <c r="N569" s="959"/>
      <c r="O569" s="250"/>
      <c r="P569" s="435"/>
      <c r="Q569" s="436"/>
    </row>
    <row r="570" spans="1:17" x14ac:dyDescent="0.2">
      <c r="A570" s="945" t="s">
        <v>226</v>
      </c>
      <c r="B570" s="946"/>
      <c r="C570" s="946"/>
      <c r="D570" s="946"/>
      <c r="E570" s="946"/>
      <c r="F570" s="946"/>
      <c r="G570" s="946"/>
      <c r="H570" s="946"/>
      <c r="I570" s="250" t="s">
        <v>220</v>
      </c>
      <c r="J570" s="247" t="s">
        <v>227</v>
      </c>
      <c r="K570" s="256"/>
      <c r="L570" s="478"/>
      <c r="M570" s="478"/>
      <c r="N570" s="252"/>
      <c r="O570" s="250"/>
      <c r="P570" s="435"/>
      <c r="Q570" s="436"/>
    </row>
    <row r="571" spans="1:17" x14ac:dyDescent="0.2">
      <c r="A571" s="945" t="s">
        <v>228</v>
      </c>
      <c r="B571" s="946"/>
      <c r="C571" s="946"/>
      <c r="D571" s="946"/>
      <c r="E571" s="946"/>
      <c r="F571" s="946"/>
      <c r="G571" s="946"/>
      <c r="H571" s="946"/>
      <c r="I571" s="250" t="s">
        <v>220</v>
      </c>
      <c r="J571" s="247" t="s">
        <v>229</v>
      </c>
      <c r="K571" s="256"/>
      <c r="L571" s="478"/>
      <c r="M571" s="478"/>
      <c r="N571" s="252"/>
      <c r="O571" s="250"/>
      <c r="P571" s="435"/>
      <c r="Q571" s="436"/>
    </row>
    <row r="572" spans="1:17" x14ac:dyDescent="0.2">
      <c r="A572" s="945" t="s">
        <v>230</v>
      </c>
      <c r="B572" s="946"/>
      <c r="C572" s="946"/>
      <c r="D572" s="946"/>
      <c r="E572" s="946"/>
      <c r="F572" s="946"/>
      <c r="G572" s="946"/>
      <c r="H572" s="946"/>
      <c r="I572" s="250" t="s">
        <v>220</v>
      </c>
      <c r="J572" s="1258">
        <f xml:space="preserve"> Q598</f>
        <v>300000</v>
      </c>
      <c r="K572" s="1258"/>
      <c r="L572" s="478"/>
      <c r="M572" s="478"/>
      <c r="N572" s="252"/>
      <c r="O572" s="250"/>
      <c r="P572" s="435"/>
      <c r="Q572" s="436"/>
    </row>
    <row r="573" spans="1:17" x14ac:dyDescent="0.2">
      <c r="A573" s="945" t="s">
        <v>231</v>
      </c>
      <c r="B573" s="946"/>
      <c r="C573" s="946"/>
      <c r="D573" s="946"/>
      <c r="E573" s="946"/>
      <c r="F573" s="946"/>
      <c r="G573" s="946"/>
      <c r="H573" s="946"/>
      <c r="I573" s="250" t="s">
        <v>220</v>
      </c>
      <c r="J573" s="247" t="s">
        <v>229</v>
      </c>
      <c r="K573" s="256"/>
      <c r="L573" s="478"/>
      <c r="M573" s="478"/>
      <c r="N573" s="252"/>
      <c r="O573" s="250"/>
      <c r="P573" s="435"/>
      <c r="Q573" s="436"/>
    </row>
    <row r="574" spans="1:17" x14ac:dyDescent="0.2">
      <c r="A574" s="477" t="s">
        <v>232</v>
      </c>
      <c r="B574" s="478"/>
      <c r="C574" s="478"/>
      <c r="D574" s="478"/>
      <c r="E574" s="478"/>
      <c r="F574" s="478"/>
      <c r="G574" s="478"/>
      <c r="H574" s="478"/>
      <c r="I574" s="250" t="s">
        <v>220</v>
      </c>
      <c r="J574" s="247" t="s">
        <v>233</v>
      </c>
      <c r="K574" s="256"/>
      <c r="L574" s="478"/>
      <c r="M574" s="478"/>
      <c r="N574" s="252"/>
      <c r="O574" s="250"/>
      <c r="P574" s="435"/>
      <c r="Q574" s="436"/>
    </row>
    <row r="575" spans="1:17" ht="13.5" thickBot="1" x14ac:dyDescent="0.25">
      <c r="A575" s="962" t="s">
        <v>234</v>
      </c>
      <c r="B575" s="963"/>
      <c r="C575" s="963"/>
      <c r="D575" s="963"/>
      <c r="E575" s="963"/>
      <c r="F575" s="963"/>
      <c r="G575" s="963"/>
      <c r="H575" s="963"/>
      <c r="I575" s="963"/>
      <c r="J575" s="963"/>
      <c r="K575" s="963"/>
      <c r="L575" s="963"/>
      <c r="M575" s="963"/>
      <c r="N575" s="963"/>
      <c r="O575" s="963"/>
      <c r="P575" s="963"/>
      <c r="Q575" s="964"/>
    </row>
    <row r="576" spans="1:17" ht="13.5" thickBot="1" x14ac:dyDescent="0.25">
      <c r="A576" s="1301" t="s">
        <v>235</v>
      </c>
      <c r="B576" s="1302"/>
      <c r="C576" s="1302"/>
      <c r="D576" s="1302"/>
      <c r="E576" s="1302"/>
      <c r="F576" s="1303"/>
      <c r="G576" s="482"/>
      <c r="H576" s="1301" t="s">
        <v>236</v>
      </c>
      <c r="I576" s="1302"/>
      <c r="J576" s="1302"/>
      <c r="K576" s="1302"/>
      <c r="L576" s="1302"/>
      <c r="M576" s="1303"/>
      <c r="N576" s="1301" t="s">
        <v>237</v>
      </c>
      <c r="O576" s="1302"/>
      <c r="P576" s="1302"/>
      <c r="Q576" s="1303"/>
    </row>
    <row r="577" spans="1:17" ht="21" customHeight="1" x14ac:dyDescent="0.2">
      <c r="A577" s="223" t="s">
        <v>238</v>
      </c>
      <c r="B577" s="33"/>
      <c r="C577" s="33"/>
      <c r="D577" s="33"/>
      <c r="E577" s="33"/>
      <c r="F577" s="34"/>
      <c r="G577" s="34"/>
      <c r="H577" s="1304" t="s">
        <v>239</v>
      </c>
      <c r="I577" s="1305"/>
      <c r="J577" s="1305"/>
      <c r="K577" s="1305"/>
      <c r="L577" s="1305"/>
      <c r="M577" s="1306"/>
      <c r="N577" s="1307" t="s">
        <v>240</v>
      </c>
      <c r="O577" s="1308"/>
      <c r="P577" s="1308"/>
      <c r="Q577" s="1309"/>
    </row>
    <row r="578" spans="1:17" x14ac:dyDescent="0.2">
      <c r="A578" s="969" t="s">
        <v>241</v>
      </c>
      <c r="B578" s="970"/>
      <c r="C578" s="970"/>
      <c r="D578" s="970"/>
      <c r="E578" s="970"/>
      <c r="F578" s="971"/>
      <c r="G578" s="476"/>
      <c r="H578" s="972" t="s">
        <v>242</v>
      </c>
      <c r="I578" s="970"/>
      <c r="J578" s="970"/>
      <c r="K578" s="970"/>
      <c r="L578" s="970"/>
      <c r="M578" s="971"/>
      <c r="N578" s="973">
        <f>Q590</f>
        <v>300000</v>
      </c>
      <c r="O578" s="974"/>
      <c r="P578" s="974"/>
      <c r="Q578" s="975"/>
    </row>
    <row r="579" spans="1:17" x14ac:dyDescent="0.2">
      <c r="A579" s="969" t="s">
        <v>243</v>
      </c>
      <c r="B579" s="970"/>
      <c r="C579" s="970"/>
      <c r="D579" s="970"/>
      <c r="E579" s="970"/>
      <c r="F579" s="971"/>
      <c r="G579" s="481"/>
      <c r="H579" s="238" t="s">
        <v>2272</v>
      </c>
      <c r="I579" s="979" t="s">
        <v>2575</v>
      </c>
      <c r="J579" s="979"/>
      <c r="K579" s="979"/>
      <c r="L579" s="979"/>
      <c r="M579" s="980"/>
      <c r="N579" s="1290"/>
      <c r="O579" s="1291"/>
      <c r="P579" s="1291"/>
      <c r="Q579" s="1292"/>
    </row>
    <row r="580" spans="1:17" ht="28.5" customHeight="1" thickBot="1" x14ac:dyDescent="0.25">
      <c r="A580" s="1293" t="s">
        <v>245</v>
      </c>
      <c r="B580" s="1294"/>
      <c r="C580" s="1294"/>
      <c r="D580" s="1294"/>
      <c r="E580" s="1294"/>
      <c r="F580" s="1295"/>
      <c r="G580" s="481"/>
      <c r="H580" s="239" t="s">
        <v>2272</v>
      </c>
      <c r="I580" s="1296" t="s">
        <v>2514</v>
      </c>
      <c r="J580" s="1296"/>
      <c r="K580" s="1296"/>
      <c r="L580" s="1296"/>
      <c r="M580" s="1297"/>
      <c r="N580" s="1298"/>
      <c r="O580" s="1299"/>
      <c r="P580" s="1299"/>
      <c r="Q580" s="1300"/>
    </row>
    <row r="581" spans="1:17" x14ac:dyDescent="0.2">
      <c r="A581" s="986" t="s">
        <v>435</v>
      </c>
      <c r="B581" s="987"/>
      <c r="C581" s="987"/>
      <c r="D581" s="987"/>
      <c r="E581" s="987"/>
      <c r="F581" s="987"/>
      <c r="G581" s="987"/>
      <c r="H581" s="987"/>
      <c r="I581" s="987"/>
      <c r="J581" s="987"/>
      <c r="K581" s="987"/>
      <c r="L581" s="987"/>
      <c r="M581" s="987"/>
      <c r="N581" s="987"/>
      <c r="O581" s="987"/>
      <c r="P581" s="987"/>
      <c r="Q581" s="988"/>
    </row>
    <row r="582" spans="1:17" ht="13.5" thickBot="1" x14ac:dyDescent="0.25">
      <c r="A582" s="989"/>
      <c r="B582" s="990"/>
      <c r="C582" s="990"/>
      <c r="D582" s="990"/>
      <c r="E582" s="990"/>
      <c r="F582" s="990"/>
      <c r="G582" s="990"/>
      <c r="H582" s="990"/>
      <c r="I582" s="990"/>
      <c r="J582" s="990"/>
      <c r="K582" s="990"/>
      <c r="L582" s="990"/>
      <c r="M582" s="990"/>
      <c r="N582" s="990"/>
      <c r="O582" s="990"/>
      <c r="P582" s="990"/>
      <c r="Q582" s="991"/>
    </row>
    <row r="583" spans="1:17" x14ac:dyDescent="0.2">
      <c r="A583" s="950" t="s">
        <v>246</v>
      </c>
      <c r="B583" s="951"/>
      <c r="C583" s="951"/>
      <c r="D583" s="951"/>
      <c r="E583" s="951"/>
      <c r="F583" s="951"/>
      <c r="G583" s="951"/>
      <c r="H583" s="951"/>
      <c r="I583" s="951"/>
      <c r="J583" s="951"/>
      <c r="K583" s="951"/>
      <c r="L583" s="951"/>
      <c r="M583" s="951"/>
      <c r="N583" s="951"/>
      <c r="O583" s="951"/>
      <c r="P583" s="951"/>
      <c r="Q583" s="952"/>
    </row>
    <row r="584" spans="1:17" ht="13.5" thickBot="1" x14ac:dyDescent="0.25">
      <c r="A584" s="953" t="s">
        <v>247</v>
      </c>
      <c r="B584" s="954"/>
      <c r="C584" s="954"/>
      <c r="D584" s="954"/>
      <c r="E584" s="954"/>
      <c r="F584" s="954"/>
      <c r="G584" s="954"/>
      <c r="H584" s="954"/>
      <c r="I584" s="954"/>
      <c r="J584" s="954"/>
      <c r="K584" s="954"/>
      <c r="L584" s="954"/>
      <c r="M584" s="954"/>
      <c r="N584" s="954"/>
      <c r="O584" s="954"/>
      <c r="P584" s="954"/>
      <c r="Q584" s="955"/>
    </row>
    <row r="585" spans="1:17" x14ac:dyDescent="0.2">
      <c r="A585" s="35"/>
      <c r="B585" s="36"/>
      <c r="C585" s="36"/>
      <c r="D585" s="36"/>
      <c r="E585" s="36"/>
      <c r="F585" s="992" t="s">
        <v>248</v>
      </c>
      <c r="G585" s="993"/>
      <c r="H585" s="993"/>
      <c r="I585" s="993"/>
      <c r="J585" s="993"/>
      <c r="K585" s="993"/>
      <c r="L585" s="994"/>
      <c r="M585" s="1001" t="s">
        <v>249</v>
      </c>
      <c r="N585" s="1004" t="s">
        <v>250</v>
      </c>
      <c r="O585" s="1005"/>
      <c r="P585" s="1005"/>
      <c r="Q585" s="1006"/>
    </row>
    <row r="586" spans="1:17" ht="13.5" thickBot="1" x14ac:dyDescent="0.25">
      <c r="A586" s="1010" t="s">
        <v>251</v>
      </c>
      <c r="B586" s="1011"/>
      <c r="C586" s="1011"/>
      <c r="D586" s="1011"/>
      <c r="E586" s="1012"/>
      <c r="F586" s="995"/>
      <c r="G586" s="996"/>
      <c r="H586" s="996"/>
      <c r="I586" s="996"/>
      <c r="J586" s="996"/>
      <c r="K586" s="996"/>
      <c r="L586" s="997"/>
      <c r="M586" s="1002"/>
      <c r="N586" s="1310"/>
      <c r="O586" s="1311"/>
      <c r="P586" s="1311"/>
      <c r="Q586" s="1312"/>
    </row>
    <row r="587" spans="1:17" x14ac:dyDescent="0.2">
      <c r="A587" s="1010" t="s">
        <v>252</v>
      </c>
      <c r="B587" s="1011"/>
      <c r="C587" s="1011"/>
      <c r="D587" s="1011"/>
      <c r="E587" s="1012"/>
      <c r="F587" s="995"/>
      <c r="G587" s="996"/>
      <c r="H587" s="996"/>
      <c r="I587" s="996"/>
      <c r="J587" s="996"/>
      <c r="K587" s="996"/>
      <c r="L587" s="997"/>
      <c r="M587" s="1002"/>
      <c r="N587" s="1013" t="s">
        <v>253</v>
      </c>
      <c r="O587" s="1313" t="s">
        <v>254</v>
      </c>
      <c r="P587" s="438" t="s">
        <v>255</v>
      </c>
      <c r="Q587" s="1315" t="s">
        <v>256</v>
      </c>
    </row>
    <row r="588" spans="1:17" ht="13.5" thickBot="1" x14ac:dyDescent="0.25">
      <c r="A588" s="38"/>
      <c r="B588" s="39"/>
      <c r="C588" s="39"/>
      <c r="D588" s="39"/>
      <c r="E588" s="40"/>
      <c r="F588" s="998"/>
      <c r="G588" s="999"/>
      <c r="H588" s="999"/>
      <c r="I588" s="999"/>
      <c r="J588" s="999"/>
      <c r="K588" s="999"/>
      <c r="L588" s="1000"/>
      <c r="M588" s="1003"/>
      <c r="N588" s="1014"/>
      <c r="O588" s="1314"/>
      <c r="P588" s="439" t="s">
        <v>257</v>
      </c>
      <c r="Q588" s="1316"/>
    </row>
    <row r="589" spans="1:17" ht="13.5" thickBot="1" x14ac:dyDescent="0.25">
      <c r="A589" s="1019">
        <v>1</v>
      </c>
      <c r="B589" s="1020"/>
      <c r="C589" s="1020"/>
      <c r="D589" s="1020"/>
      <c r="E589" s="1021"/>
      <c r="F589" s="1022">
        <v>2</v>
      </c>
      <c r="G589" s="1020"/>
      <c r="H589" s="1020"/>
      <c r="I589" s="1020"/>
      <c r="J589" s="1020"/>
      <c r="K589" s="1020"/>
      <c r="L589" s="1023"/>
      <c r="M589" s="472">
        <v>3</v>
      </c>
      <c r="N589" s="42">
        <v>4</v>
      </c>
      <c r="O589" s="42">
        <v>5</v>
      </c>
      <c r="P589" s="440">
        <v>6</v>
      </c>
      <c r="Q589" s="441" t="s">
        <v>258</v>
      </c>
    </row>
    <row r="590" spans="1:17" x14ac:dyDescent="0.2">
      <c r="A590" s="259">
        <v>5</v>
      </c>
      <c r="B590" s="44"/>
      <c r="C590" s="44"/>
      <c r="D590" s="44"/>
      <c r="E590" s="44"/>
      <c r="F590" s="1024" t="s">
        <v>259</v>
      </c>
      <c r="G590" s="1025"/>
      <c r="H590" s="1025"/>
      <c r="I590" s="1025"/>
      <c r="J590" s="1025"/>
      <c r="K590" s="1025"/>
      <c r="L590" s="1026"/>
      <c r="M590" s="44"/>
      <c r="N590" s="44"/>
      <c r="O590" s="44"/>
      <c r="P590" s="407"/>
      <c r="Q590" s="387">
        <f>Q598</f>
        <v>300000</v>
      </c>
    </row>
    <row r="591" spans="1:17" x14ac:dyDescent="0.2">
      <c r="A591" s="262">
        <v>5</v>
      </c>
      <c r="B591" s="263">
        <v>2</v>
      </c>
      <c r="C591" s="263"/>
      <c r="D591" s="263"/>
      <c r="E591" s="263"/>
      <c r="F591" s="1027" t="s">
        <v>302</v>
      </c>
      <c r="G591" s="1028"/>
      <c r="H591" s="1028"/>
      <c r="I591" s="1028"/>
      <c r="J591" s="1028"/>
      <c r="K591" s="1028"/>
      <c r="L591" s="1029"/>
      <c r="M591" s="263"/>
      <c r="N591" s="263"/>
      <c r="O591" s="263"/>
      <c r="P591" s="408"/>
      <c r="Q591" s="388">
        <f>Q590</f>
        <v>300000</v>
      </c>
    </row>
    <row r="592" spans="1:17" x14ac:dyDescent="0.2">
      <c r="A592" s="266">
        <v>5</v>
      </c>
      <c r="B592" s="480">
        <v>2</v>
      </c>
      <c r="C592" s="480">
        <v>1</v>
      </c>
      <c r="D592" s="1276"/>
      <c r="E592" s="1277"/>
      <c r="F592" s="1027" t="s">
        <v>303</v>
      </c>
      <c r="G592" s="1028"/>
      <c r="H592" s="1028"/>
      <c r="I592" s="1028"/>
      <c r="J592" s="1028"/>
      <c r="K592" s="1028"/>
      <c r="L592" s="1029"/>
      <c r="M592" s="55"/>
      <c r="N592" s="480"/>
      <c r="O592" s="480"/>
      <c r="P592" s="410"/>
      <c r="Q592" s="389">
        <f>Q598</f>
        <v>300000</v>
      </c>
    </row>
    <row r="593" spans="1:17" x14ac:dyDescent="0.2">
      <c r="A593" s="268">
        <v>5</v>
      </c>
      <c r="B593" s="269">
        <v>2</v>
      </c>
      <c r="C593" s="269">
        <v>1</v>
      </c>
      <c r="D593" s="270">
        <v>1</v>
      </c>
      <c r="E593" s="270" t="s">
        <v>431</v>
      </c>
      <c r="F593" s="1033" t="s">
        <v>436</v>
      </c>
      <c r="G593" s="1034"/>
      <c r="H593" s="1034"/>
      <c r="I593" s="1034"/>
      <c r="J593" s="1034"/>
      <c r="K593" s="1034"/>
      <c r="L593" s="1035"/>
      <c r="M593" s="271"/>
      <c r="N593" s="46"/>
      <c r="O593" s="46"/>
      <c r="P593" s="409"/>
      <c r="Q593" s="389">
        <f>Q594</f>
        <v>150000</v>
      </c>
    </row>
    <row r="594" spans="1:17" ht="17.25" customHeight="1" x14ac:dyDescent="0.2">
      <c r="A594" s="288"/>
      <c r="B594" s="289"/>
      <c r="C594" s="289"/>
      <c r="D594" s="290"/>
      <c r="E594" s="290"/>
      <c r="F594" s="82" t="s">
        <v>262</v>
      </c>
      <c r="G594" s="465"/>
      <c r="H594" s="485" t="s">
        <v>437</v>
      </c>
      <c r="I594" s="465"/>
      <c r="J594" s="669"/>
      <c r="K594" s="669"/>
      <c r="L594" s="670"/>
      <c r="M594" s="271"/>
      <c r="N594" s="46">
        <v>600</v>
      </c>
      <c r="O594" s="465" t="s">
        <v>274</v>
      </c>
      <c r="P594" s="411">
        <v>250</v>
      </c>
      <c r="Q594" s="386">
        <f>N594*P594</f>
        <v>150000</v>
      </c>
    </row>
    <row r="595" spans="1:17" ht="26.25" customHeight="1" x14ac:dyDescent="0.2">
      <c r="A595" s="288">
        <v>5</v>
      </c>
      <c r="B595" s="289">
        <v>2</v>
      </c>
      <c r="C595" s="289">
        <v>1</v>
      </c>
      <c r="D595" s="290"/>
      <c r="E595" s="290">
        <v>6</v>
      </c>
      <c r="F595" s="1191" t="s">
        <v>2285</v>
      </c>
      <c r="G595" s="1192"/>
      <c r="H595" s="1192"/>
      <c r="I595" s="1192"/>
      <c r="J595" s="1192"/>
      <c r="K595" s="1192"/>
      <c r="L595" s="1193"/>
      <c r="M595" s="271"/>
      <c r="N595" s="46"/>
      <c r="O595" s="272"/>
      <c r="P595" s="411"/>
      <c r="Q595" s="389">
        <f>SUM(Q596:Q597)</f>
        <v>150000</v>
      </c>
    </row>
    <row r="596" spans="1:17" ht="17.25" customHeight="1" x14ac:dyDescent="0.2">
      <c r="A596" s="288"/>
      <c r="B596" s="289"/>
      <c r="C596" s="289"/>
      <c r="D596" s="290"/>
      <c r="E596" s="290"/>
      <c r="F596" s="82" t="s">
        <v>262</v>
      </c>
      <c r="G596" s="465"/>
      <c r="H596" s="485" t="s">
        <v>2234</v>
      </c>
      <c r="I596" s="465"/>
      <c r="J596" s="465"/>
      <c r="K596" s="465"/>
      <c r="L596" s="466"/>
      <c r="M596" s="271"/>
      <c r="N596" s="46">
        <v>2</v>
      </c>
      <c r="O596" s="272" t="s">
        <v>1015</v>
      </c>
      <c r="P596" s="411">
        <v>25000</v>
      </c>
      <c r="Q596" s="386">
        <f>N596*P596</f>
        <v>50000</v>
      </c>
    </row>
    <row r="597" spans="1:17" ht="17.25" customHeight="1" x14ac:dyDescent="0.2">
      <c r="A597" s="288"/>
      <c r="B597" s="289"/>
      <c r="C597" s="289"/>
      <c r="D597" s="290"/>
      <c r="E597" s="290"/>
      <c r="F597" s="82" t="s">
        <v>266</v>
      </c>
      <c r="G597" s="465"/>
      <c r="H597" s="485" t="s">
        <v>2286</v>
      </c>
      <c r="I597" s="465"/>
      <c r="J597" s="465"/>
      <c r="K597" s="465"/>
      <c r="L597" s="466"/>
      <c r="M597" s="271"/>
      <c r="N597" s="46">
        <v>50</v>
      </c>
      <c r="O597" s="272" t="s">
        <v>1015</v>
      </c>
      <c r="P597" s="411">
        <v>2000</v>
      </c>
      <c r="Q597" s="386">
        <f>N597*P597</f>
        <v>100000</v>
      </c>
    </row>
    <row r="598" spans="1:17" ht="13.5" thickBot="1" x14ac:dyDescent="0.25">
      <c r="A598" s="1255" t="s">
        <v>215</v>
      </c>
      <c r="B598" s="1256"/>
      <c r="C598" s="1256"/>
      <c r="D598" s="1256"/>
      <c r="E598" s="1256"/>
      <c r="F598" s="1256"/>
      <c r="G598" s="1256"/>
      <c r="H598" s="1256"/>
      <c r="I598" s="1256"/>
      <c r="J598" s="1256"/>
      <c r="K598" s="1256"/>
      <c r="L598" s="1256"/>
      <c r="M598" s="1256"/>
      <c r="N598" s="1256"/>
      <c r="O598" s="1256"/>
      <c r="P598" s="1257"/>
      <c r="Q598" s="390">
        <f>Q593+Q595</f>
        <v>300000</v>
      </c>
    </row>
    <row r="599" spans="1:17" x14ac:dyDescent="0.2">
      <c r="A599" s="286"/>
      <c r="B599" s="286"/>
      <c r="C599" s="286"/>
      <c r="D599" s="286"/>
      <c r="E599" s="286"/>
      <c r="F599" s="286"/>
      <c r="G599" s="286"/>
      <c r="H599" s="286"/>
      <c r="I599" s="286"/>
      <c r="J599" s="286"/>
      <c r="K599" s="286"/>
      <c r="L599" s="286"/>
      <c r="M599" s="221"/>
      <c r="N599" s="221"/>
      <c r="O599" s="221"/>
      <c r="P599" s="442"/>
      <c r="Q599" s="443"/>
    </row>
    <row r="600" spans="1:17" ht="15" x14ac:dyDescent="0.25">
      <c r="A600" s="1040" t="s">
        <v>2277</v>
      </c>
      <c r="B600" s="1040"/>
      <c r="C600" s="1040"/>
      <c r="D600" s="1040"/>
      <c r="E600" s="1040"/>
      <c r="F600" s="1040"/>
      <c r="G600" s="1040"/>
      <c r="H600" s="1040"/>
      <c r="I600" s="1040"/>
      <c r="J600" s="1040"/>
      <c r="K600" s="1040"/>
      <c r="L600" s="1040"/>
      <c r="M600" s="1041" t="s">
        <v>2274</v>
      </c>
      <c r="N600" s="1041"/>
      <c r="O600" s="1041"/>
      <c r="P600" s="1041"/>
      <c r="Q600" s="1041"/>
    </row>
    <row r="601" spans="1:17" ht="15" x14ac:dyDescent="0.25">
      <c r="A601" s="1040" t="s">
        <v>2278</v>
      </c>
      <c r="B601" s="1040"/>
      <c r="C601" s="1040"/>
      <c r="D601" s="1040"/>
      <c r="E601" s="1040"/>
      <c r="F601" s="1040"/>
      <c r="G601" s="1040"/>
      <c r="H601" s="1040"/>
      <c r="I601" s="1040"/>
      <c r="J601" s="1040"/>
      <c r="K601" s="1040"/>
      <c r="L601" s="1040"/>
      <c r="M601" s="1041" t="s">
        <v>2275</v>
      </c>
      <c r="N601" s="1041"/>
      <c r="O601" s="1041"/>
      <c r="P601" s="1041"/>
      <c r="Q601" s="1041"/>
    </row>
    <row r="602" spans="1:17" ht="15" x14ac:dyDescent="0.25">
      <c r="A602" s="21"/>
      <c r="B602" s="21"/>
      <c r="C602" s="292"/>
      <c r="D602" s="292"/>
      <c r="E602" s="292"/>
      <c r="F602" s="292"/>
      <c r="G602" s="292"/>
      <c r="H602" s="292"/>
      <c r="I602" s="292"/>
      <c r="J602" s="292"/>
      <c r="K602" s="292"/>
      <c r="L602" s="292"/>
      <c r="M602" s="60"/>
      <c r="N602" s="61"/>
      <c r="O602" s="61"/>
      <c r="P602" s="444"/>
      <c r="Q602" s="445"/>
    </row>
    <row r="603" spans="1:17" ht="15" x14ac:dyDescent="0.25">
      <c r="A603" s="21"/>
      <c r="B603" s="21"/>
      <c r="C603" s="292"/>
      <c r="D603" s="292"/>
      <c r="E603" s="292"/>
      <c r="F603" s="292"/>
      <c r="G603" s="292"/>
      <c r="H603" s="292"/>
      <c r="I603" s="292"/>
      <c r="J603" s="292"/>
      <c r="K603" s="292"/>
      <c r="L603" s="292"/>
      <c r="M603" s="60"/>
      <c r="N603" s="61"/>
      <c r="O603" s="61"/>
      <c r="P603" s="444"/>
      <c r="Q603" s="445"/>
    </row>
    <row r="604" spans="1:17" ht="15" x14ac:dyDescent="0.25">
      <c r="A604" s="21"/>
      <c r="B604" s="21"/>
      <c r="C604" s="292"/>
      <c r="D604" s="292"/>
      <c r="E604" s="292"/>
      <c r="F604" s="292"/>
      <c r="G604" s="292"/>
      <c r="H604" s="292"/>
      <c r="I604" s="292"/>
      <c r="J604" s="292"/>
      <c r="K604" s="292"/>
      <c r="L604" s="292"/>
      <c r="M604" s="60"/>
      <c r="N604" s="61"/>
      <c r="O604" s="61"/>
      <c r="P604" s="444"/>
      <c r="Q604" s="445"/>
    </row>
    <row r="605" spans="1:17" ht="15" x14ac:dyDescent="0.25">
      <c r="A605" s="1040" t="s">
        <v>2279</v>
      </c>
      <c r="B605" s="1040"/>
      <c r="C605" s="1040"/>
      <c r="D605" s="1040"/>
      <c r="E605" s="1040"/>
      <c r="F605" s="1040"/>
      <c r="G605" s="1040"/>
      <c r="H605" s="1040"/>
      <c r="I605" s="1040"/>
      <c r="J605" s="1040"/>
      <c r="K605" s="1040"/>
      <c r="L605" s="1040"/>
      <c r="M605" s="1042" t="s">
        <v>2276</v>
      </c>
      <c r="N605" s="1042"/>
      <c r="O605" s="1042"/>
      <c r="P605" s="1042"/>
      <c r="Q605" s="1042"/>
    </row>
    <row r="606" spans="1:17" ht="15" x14ac:dyDescent="0.25">
      <c r="A606" s="1043"/>
      <c r="B606" s="1043"/>
      <c r="C606" s="1043"/>
      <c r="D606" s="1043"/>
      <c r="E606" s="1043"/>
      <c r="F606" s="1043"/>
      <c r="G606" s="1043"/>
      <c r="H606" s="1043"/>
      <c r="I606" s="1043"/>
      <c r="J606" s="292"/>
      <c r="K606" s="292"/>
      <c r="L606" s="292"/>
      <c r="M606" s="60"/>
      <c r="N606" s="61"/>
      <c r="O606" s="1044"/>
      <c r="P606" s="1044"/>
      <c r="Q606" s="445"/>
    </row>
    <row r="607" spans="1:17" ht="15" x14ac:dyDescent="0.25">
      <c r="A607" s="471"/>
      <c r="B607" s="471"/>
      <c r="C607" s="471"/>
      <c r="D607" s="471"/>
      <c r="E607" s="471"/>
      <c r="F607" s="471"/>
      <c r="G607" s="471"/>
      <c r="H607" s="471"/>
      <c r="I607" s="471"/>
      <c r="J607" s="60"/>
      <c r="K607" s="60"/>
      <c r="L607" s="60"/>
      <c r="M607" s="60"/>
      <c r="N607" s="61"/>
      <c r="O607" s="61"/>
      <c r="P607" s="444"/>
      <c r="Q607" s="445"/>
    </row>
    <row r="608" spans="1:17" ht="15" x14ac:dyDescent="0.25">
      <c r="A608" s="825"/>
      <c r="B608" s="825"/>
      <c r="C608" s="825"/>
      <c r="D608" s="825"/>
      <c r="E608" s="825"/>
      <c r="F608" s="825"/>
      <c r="G608" s="825"/>
      <c r="H608" s="825"/>
      <c r="I608" s="825"/>
      <c r="J608" s="60"/>
      <c r="K608" s="60"/>
      <c r="L608" s="60"/>
      <c r="M608" s="60"/>
      <c r="N608" s="61"/>
      <c r="O608" s="61"/>
      <c r="P608" s="444"/>
      <c r="Q608" s="445"/>
    </row>
    <row r="609" spans="1:17" ht="15" x14ac:dyDescent="0.25">
      <c r="A609" s="825"/>
      <c r="B609" s="825"/>
      <c r="C609" s="825"/>
      <c r="D609" s="825"/>
      <c r="E609" s="825"/>
      <c r="F609" s="825"/>
      <c r="G609" s="825"/>
      <c r="H609" s="825"/>
      <c r="I609" s="825"/>
      <c r="J609" s="60"/>
      <c r="K609" s="60"/>
      <c r="L609" s="60"/>
      <c r="M609" s="60"/>
      <c r="N609" s="61"/>
      <c r="O609" s="61"/>
      <c r="P609" s="444"/>
      <c r="Q609" s="445"/>
    </row>
    <row r="610" spans="1:17" ht="15" x14ac:dyDescent="0.25">
      <c r="A610" s="825"/>
      <c r="B610" s="825"/>
      <c r="C610" s="825"/>
      <c r="D610" s="825"/>
      <c r="E610" s="825"/>
      <c r="F610" s="825"/>
      <c r="G610" s="825"/>
      <c r="H610" s="825"/>
      <c r="I610" s="825"/>
      <c r="J610" s="60"/>
      <c r="K610" s="60"/>
      <c r="L610" s="60"/>
      <c r="M610" s="60"/>
      <c r="N610" s="61"/>
      <c r="O610" s="61"/>
      <c r="P610" s="444"/>
      <c r="Q610" s="445"/>
    </row>
    <row r="611" spans="1:17" ht="15" x14ac:dyDescent="0.25">
      <c r="A611" s="825"/>
      <c r="B611" s="825"/>
      <c r="C611" s="825"/>
      <c r="D611" s="825"/>
      <c r="E611" s="825"/>
      <c r="F611" s="825"/>
      <c r="G611" s="825"/>
      <c r="H611" s="825"/>
      <c r="I611" s="825"/>
      <c r="J611" s="60"/>
      <c r="K611" s="60"/>
      <c r="L611" s="60"/>
      <c r="M611" s="60"/>
      <c r="N611" s="61"/>
      <c r="O611" s="61"/>
      <c r="P611" s="444"/>
      <c r="Q611" s="445"/>
    </row>
    <row r="612" spans="1:17" ht="15" x14ac:dyDescent="0.25">
      <c r="A612" s="825"/>
      <c r="B612" s="825"/>
      <c r="C612" s="825"/>
      <c r="D612" s="825"/>
      <c r="E612" s="825"/>
      <c r="F612" s="825"/>
      <c r="G612" s="825"/>
      <c r="H612" s="825"/>
      <c r="I612" s="825"/>
      <c r="J612" s="60"/>
      <c r="K612" s="60"/>
      <c r="L612" s="60"/>
      <c r="M612" s="60"/>
      <c r="N612" s="61"/>
      <c r="O612" s="61"/>
      <c r="P612" s="444"/>
      <c r="Q612" s="445"/>
    </row>
    <row r="613" spans="1:17" ht="15" x14ac:dyDescent="0.25">
      <c r="A613" s="825"/>
      <c r="B613" s="825"/>
      <c r="C613" s="825"/>
      <c r="D613" s="825"/>
      <c r="E613" s="825"/>
      <c r="F613" s="825"/>
      <c r="G613" s="825"/>
      <c r="H613" s="825"/>
      <c r="I613" s="825"/>
      <c r="J613" s="60"/>
      <c r="K613" s="60"/>
      <c r="L613" s="60"/>
      <c r="M613" s="60"/>
      <c r="N613" s="61"/>
      <c r="O613" s="61"/>
      <c r="P613" s="444"/>
      <c r="Q613" s="445"/>
    </row>
    <row r="614" spans="1:17" ht="15" x14ac:dyDescent="0.25">
      <c r="A614" s="825"/>
      <c r="B614" s="825"/>
      <c r="C614" s="825"/>
      <c r="D614" s="825"/>
      <c r="E614" s="825"/>
      <c r="F614" s="825"/>
      <c r="G614" s="825"/>
      <c r="H614" s="825"/>
      <c r="I614" s="825"/>
      <c r="J614" s="60"/>
      <c r="K614" s="60"/>
      <c r="L614" s="60"/>
      <c r="M614" s="60"/>
      <c r="N614" s="61"/>
      <c r="O614" s="61"/>
      <c r="P614" s="444"/>
      <c r="Q614" s="445"/>
    </row>
    <row r="615" spans="1:17" ht="15" x14ac:dyDescent="0.25">
      <c r="A615" s="825"/>
      <c r="B615" s="825"/>
      <c r="C615" s="825"/>
      <c r="D615" s="825"/>
      <c r="E615" s="825"/>
      <c r="F615" s="825"/>
      <c r="G615" s="825"/>
      <c r="H615" s="825"/>
      <c r="I615" s="825"/>
      <c r="J615" s="60"/>
      <c r="K615" s="60"/>
      <c r="L615" s="60"/>
      <c r="M615" s="60"/>
      <c r="N615" s="61"/>
      <c r="O615" s="61"/>
      <c r="P615" s="444"/>
      <c r="Q615" s="445"/>
    </row>
    <row r="616" spans="1:17" ht="15" x14ac:dyDescent="0.25">
      <c r="A616" s="1032" t="s">
        <v>2280</v>
      </c>
      <c r="B616" s="1032"/>
      <c r="C616" s="1032"/>
      <c r="D616" s="1032"/>
      <c r="E616" s="1032"/>
      <c r="F616" s="1032"/>
      <c r="G616" s="1032"/>
      <c r="H616" s="1032"/>
      <c r="I616" s="1032"/>
      <c r="J616" s="1032"/>
      <c r="K616" s="1032"/>
      <c r="L616" s="62" t="s">
        <v>220</v>
      </c>
      <c r="M616" s="62"/>
      <c r="N616" s="470"/>
      <c r="O616" s="470"/>
      <c r="P616" s="444"/>
      <c r="Q616" s="444"/>
    </row>
    <row r="617" spans="1:17" ht="15" x14ac:dyDescent="0.25">
      <c r="A617" s="1032" t="s">
        <v>2281</v>
      </c>
      <c r="B617" s="1032"/>
      <c r="C617" s="1032"/>
      <c r="D617" s="1032"/>
      <c r="E617" s="1032"/>
      <c r="F617" s="1032"/>
      <c r="G617" s="1032"/>
      <c r="H617" s="1032"/>
      <c r="I617" s="1032"/>
      <c r="J617" s="1032"/>
      <c r="K617" s="1032"/>
      <c r="L617" s="62" t="s">
        <v>220</v>
      </c>
      <c r="M617" s="62"/>
      <c r="N617" s="470"/>
      <c r="O617" s="470"/>
      <c r="P617" s="444"/>
      <c r="Q617" s="444"/>
    </row>
    <row r="618" spans="1:17" ht="15" x14ac:dyDescent="0.25">
      <c r="A618" s="1032" t="s">
        <v>2282</v>
      </c>
      <c r="B618" s="1032"/>
      <c r="C618" s="1032"/>
      <c r="D618" s="1032"/>
      <c r="E618" s="1032"/>
      <c r="F618" s="1032"/>
      <c r="G618" s="1032"/>
      <c r="H618" s="1032"/>
      <c r="I618" s="1032"/>
      <c r="J618" s="1032"/>
      <c r="K618" s="1032"/>
      <c r="L618" s="62" t="s">
        <v>220</v>
      </c>
      <c r="M618" s="62"/>
      <c r="N618" s="470"/>
      <c r="O618" s="470"/>
      <c r="P618" s="444"/>
      <c r="Q618" s="444"/>
    </row>
    <row r="619" spans="1:17" ht="15" x14ac:dyDescent="0.25">
      <c r="A619" s="62"/>
      <c r="B619" s="62"/>
      <c r="C619" s="62"/>
      <c r="D619" s="64"/>
      <c r="E619" s="62"/>
      <c r="F619" s="62"/>
      <c r="G619" s="62"/>
      <c r="H619" s="65"/>
      <c r="I619" s="66"/>
      <c r="J619" s="62"/>
      <c r="K619" s="62"/>
      <c r="L619" s="62"/>
      <c r="M619" s="62"/>
      <c r="N619" s="470"/>
      <c r="O619" s="470"/>
      <c r="P619" s="444"/>
      <c r="Q619" s="444"/>
    </row>
    <row r="620" spans="1:17" ht="15" x14ac:dyDescent="0.25">
      <c r="A620" s="479" t="s">
        <v>279</v>
      </c>
      <c r="B620" s="1317" t="s">
        <v>280</v>
      </c>
      <c r="C620" s="1318"/>
      <c r="D620" s="1318"/>
      <c r="E620" s="1318"/>
      <c r="F620" s="1318"/>
      <c r="G620" s="1318"/>
      <c r="H620" s="1318"/>
      <c r="I620" s="1318"/>
      <c r="J620" s="1319"/>
      <c r="K620" s="1317" t="s">
        <v>2283</v>
      </c>
      <c r="L620" s="1319"/>
      <c r="M620" s="62"/>
      <c r="N620" s="470"/>
      <c r="O620" s="470"/>
      <c r="P620" s="444"/>
      <c r="Q620" s="444"/>
    </row>
    <row r="621" spans="1:17" ht="15" x14ac:dyDescent="0.25">
      <c r="A621" s="676">
        <f>1</f>
        <v>1</v>
      </c>
      <c r="B621" s="1320" t="s">
        <v>281</v>
      </c>
      <c r="C621" s="1321"/>
      <c r="D621" s="1321"/>
      <c r="E621" s="1321"/>
      <c r="F621" s="1321"/>
      <c r="G621" s="1321"/>
      <c r="H621" s="1321"/>
      <c r="I621" s="1321"/>
      <c r="J621" s="1322"/>
      <c r="K621" s="1320"/>
      <c r="L621" s="1322"/>
      <c r="M621" s="62"/>
      <c r="N621" s="470"/>
      <c r="O621" s="470"/>
      <c r="P621" s="444"/>
      <c r="Q621" s="444"/>
    </row>
    <row r="622" spans="1:17" ht="15" x14ac:dyDescent="0.25">
      <c r="A622" s="676">
        <f>A621+1</f>
        <v>2</v>
      </c>
      <c r="B622" s="1320" t="s">
        <v>282</v>
      </c>
      <c r="C622" s="1321"/>
      <c r="D622" s="1321"/>
      <c r="E622" s="1321"/>
      <c r="F622" s="1321"/>
      <c r="G622" s="1321"/>
      <c r="H622" s="1321"/>
      <c r="I622" s="1321"/>
      <c r="J622" s="1322"/>
      <c r="K622" s="1323"/>
      <c r="L622" s="1324"/>
      <c r="M622" s="62"/>
      <c r="N622" s="470"/>
      <c r="O622" s="470"/>
      <c r="P622" s="444"/>
      <c r="Q622" s="444"/>
    </row>
    <row r="623" spans="1:17" ht="15" x14ac:dyDescent="0.25">
      <c r="A623" s="676">
        <f>A622+1</f>
        <v>3</v>
      </c>
      <c r="B623" s="1048" t="s">
        <v>2257</v>
      </c>
      <c r="C623" s="1048"/>
      <c r="D623" s="1048"/>
      <c r="E623" s="1048"/>
      <c r="F623" s="1048"/>
      <c r="G623" s="1048"/>
      <c r="H623" s="1048"/>
      <c r="I623" s="1048"/>
      <c r="J623" s="1048"/>
      <c r="K623" s="1048"/>
      <c r="L623" s="1048"/>
      <c r="M623" s="62"/>
      <c r="N623" s="470"/>
      <c r="O623" s="470"/>
      <c r="P623" s="444"/>
      <c r="Q623" s="444"/>
    </row>
    <row r="624" spans="1:17" ht="15" x14ac:dyDescent="0.25">
      <c r="A624" s="676">
        <f>A623+1</f>
        <v>4</v>
      </c>
      <c r="B624" s="1048" t="s">
        <v>283</v>
      </c>
      <c r="C624" s="1048"/>
      <c r="D624" s="1048"/>
      <c r="E624" s="1048"/>
      <c r="F624" s="1048"/>
      <c r="G624" s="1048"/>
      <c r="H624" s="1048"/>
      <c r="I624" s="1048"/>
      <c r="J624" s="1048"/>
      <c r="K624" s="1048"/>
      <c r="L624" s="1048"/>
      <c r="M624" s="62"/>
      <c r="N624" s="470"/>
      <c r="O624" s="470"/>
      <c r="P624" s="444"/>
      <c r="Q624" s="444"/>
    </row>
    <row r="625" spans="1:17" ht="15" x14ac:dyDescent="0.25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62"/>
      <c r="N625" s="470"/>
      <c r="O625" s="470"/>
      <c r="P625" s="444"/>
      <c r="Q625" s="444"/>
    </row>
    <row r="626" spans="1:17" ht="15" x14ac:dyDescent="0.25">
      <c r="A626" s="62"/>
      <c r="B626" s="62"/>
      <c r="C626" s="62"/>
      <c r="D626" s="64"/>
      <c r="E626" s="62"/>
      <c r="F626" s="62"/>
      <c r="G626" s="62"/>
      <c r="H626" s="65"/>
      <c r="I626" s="66"/>
      <c r="J626" s="62"/>
      <c r="K626" s="62"/>
      <c r="L626" s="62"/>
      <c r="M626" s="62"/>
      <c r="N626" s="470"/>
      <c r="O626" s="470"/>
      <c r="P626" s="444"/>
      <c r="Q626" s="444"/>
    </row>
    <row r="627" spans="1:17" ht="15" x14ac:dyDescent="0.25">
      <c r="A627" s="62"/>
      <c r="B627" s="62"/>
      <c r="C627" s="62"/>
      <c r="D627" s="64"/>
      <c r="E627" s="62"/>
      <c r="F627" s="62"/>
      <c r="G627" s="62"/>
      <c r="H627" s="65"/>
      <c r="I627" s="66"/>
      <c r="J627" s="62"/>
      <c r="K627" s="62"/>
      <c r="L627" s="62"/>
      <c r="M627" s="62"/>
      <c r="N627" s="668"/>
      <c r="O627" s="668"/>
      <c r="P627" s="444"/>
      <c r="Q627" s="444"/>
    </row>
    <row r="628" spans="1:17" ht="15" x14ac:dyDescent="0.25">
      <c r="A628" s="62"/>
      <c r="B628" s="62"/>
      <c r="C628" s="62"/>
      <c r="D628" s="64"/>
      <c r="E628" s="62"/>
      <c r="F628" s="62"/>
      <c r="G628" s="62"/>
      <c r="H628" s="65"/>
      <c r="I628" s="66"/>
      <c r="J628" s="62"/>
      <c r="K628" s="62"/>
      <c r="L628" s="62"/>
      <c r="M628" s="62"/>
      <c r="N628" s="668"/>
      <c r="O628" s="668"/>
      <c r="P628" s="444"/>
      <c r="Q628" s="444"/>
    </row>
    <row r="629" spans="1:17" ht="15" x14ac:dyDescent="0.25">
      <c r="A629" s="62"/>
      <c r="B629" s="62"/>
      <c r="C629" s="62"/>
      <c r="D629" s="64"/>
      <c r="E629" s="62"/>
      <c r="F629" s="62"/>
      <c r="G629" s="62"/>
      <c r="H629" s="65"/>
      <c r="I629" s="66"/>
      <c r="J629" s="62"/>
      <c r="K629" s="62"/>
      <c r="L629" s="62"/>
      <c r="M629" s="62"/>
      <c r="N629" s="668"/>
      <c r="O629" s="668"/>
      <c r="P629" s="444"/>
      <c r="Q629" s="444"/>
    </row>
    <row r="630" spans="1:17" ht="15" x14ac:dyDescent="0.25">
      <c r="A630" s="62"/>
      <c r="B630" s="62"/>
      <c r="C630" s="62"/>
      <c r="D630" s="64"/>
      <c r="E630" s="62"/>
      <c r="F630" s="62"/>
      <c r="G630" s="62"/>
      <c r="H630" s="65"/>
      <c r="I630" s="66"/>
      <c r="J630" s="62"/>
      <c r="K630" s="62"/>
      <c r="L630" s="62"/>
      <c r="M630" s="62"/>
      <c r="N630" s="668"/>
      <c r="O630" s="668"/>
      <c r="P630" s="444"/>
      <c r="Q630" s="444"/>
    </row>
    <row r="631" spans="1:17" ht="15" x14ac:dyDescent="0.25">
      <c r="A631" s="62"/>
      <c r="B631" s="62"/>
      <c r="C631" s="62"/>
      <c r="D631" s="64"/>
      <c r="E631" s="62"/>
      <c r="F631" s="62"/>
      <c r="G631" s="62"/>
      <c r="H631" s="65"/>
      <c r="I631" s="66"/>
      <c r="J631" s="62"/>
      <c r="K631" s="62"/>
      <c r="L631" s="62"/>
      <c r="M631" s="62"/>
      <c r="N631" s="668"/>
      <c r="O631" s="668"/>
      <c r="P631" s="444"/>
      <c r="Q631" s="444"/>
    </row>
    <row r="632" spans="1:17" ht="15" x14ac:dyDescent="0.25">
      <c r="A632" s="62"/>
      <c r="B632" s="62"/>
      <c r="C632" s="62"/>
      <c r="D632" s="64"/>
      <c r="E632" s="62"/>
      <c r="F632" s="62"/>
      <c r="G632" s="62"/>
      <c r="H632" s="65"/>
      <c r="I632" s="66"/>
      <c r="J632" s="62"/>
      <c r="K632" s="62"/>
      <c r="L632" s="62"/>
      <c r="M632" s="62"/>
      <c r="N632" s="668"/>
      <c r="O632" s="668"/>
      <c r="P632" s="444"/>
      <c r="Q632" s="444"/>
    </row>
    <row r="633" spans="1:17" ht="15" x14ac:dyDescent="0.25">
      <c r="A633" s="62"/>
      <c r="B633" s="62"/>
      <c r="C633" s="62"/>
      <c r="D633" s="64"/>
      <c r="E633" s="62"/>
      <c r="F633" s="62"/>
      <c r="G633" s="62"/>
      <c r="H633" s="65"/>
      <c r="I633" s="66"/>
      <c r="J633" s="62"/>
      <c r="K633" s="62"/>
      <c r="L633" s="62"/>
      <c r="M633" s="62"/>
      <c r="N633" s="668"/>
      <c r="O633" s="668"/>
      <c r="P633" s="444"/>
      <c r="Q633" s="444"/>
    </row>
    <row r="634" spans="1:17" ht="15" x14ac:dyDescent="0.25">
      <c r="A634" s="62"/>
      <c r="B634" s="62"/>
      <c r="C634" s="62"/>
      <c r="D634" s="64"/>
      <c r="E634" s="62"/>
      <c r="F634" s="62"/>
      <c r="G634" s="62"/>
      <c r="H634" s="65"/>
      <c r="I634" s="66"/>
      <c r="J634" s="62"/>
      <c r="K634" s="62"/>
      <c r="L634" s="62"/>
      <c r="M634" s="62"/>
      <c r="N634" s="668"/>
      <c r="O634" s="668"/>
      <c r="P634" s="444"/>
      <c r="Q634" s="444"/>
    </row>
    <row r="635" spans="1:17" ht="15" x14ac:dyDescent="0.25">
      <c r="A635" s="62"/>
      <c r="B635" s="62"/>
      <c r="C635" s="62"/>
      <c r="D635" s="64"/>
      <c r="E635" s="62"/>
      <c r="F635" s="62"/>
      <c r="G635" s="62"/>
      <c r="H635" s="65"/>
      <c r="I635" s="66"/>
      <c r="J635" s="62"/>
      <c r="K635" s="62"/>
      <c r="L635" s="62"/>
      <c r="M635" s="62"/>
      <c r="N635" s="668"/>
      <c r="O635" s="668"/>
      <c r="P635" s="444"/>
      <c r="Q635" s="444"/>
    </row>
    <row r="636" spans="1:17" ht="15" x14ac:dyDescent="0.25">
      <c r="A636" s="62"/>
      <c r="B636" s="62"/>
      <c r="C636" s="62"/>
      <c r="D636" s="64"/>
      <c r="E636" s="62"/>
      <c r="F636" s="62"/>
      <c r="G636" s="62"/>
      <c r="H636" s="65"/>
      <c r="I636" s="66"/>
      <c r="J636" s="62"/>
      <c r="K636" s="62"/>
      <c r="L636" s="62"/>
      <c r="M636" s="62"/>
      <c r="N636" s="668"/>
      <c r="O636" s="668"/>
      <c r="P636" s="444"/>
      <c r="Q636" s="444"/>
    </row>
    <row r="637" spans="1:17" ht="15" x14ac:dyDescent="0.25">
      <c r="A637" s="62"/>
      <c r="B637" s="62"/>
      <c r="C637" s="62"/>
      <c r="D637" s="64"/>
      <c r="E637" s="62"/>
      <c r="F637" s="62"/>
      <c r="G637" s="62"/>
      <c r="H637" s="65"/>
      <c r="I637" s="66"/>
      <c r="J637" s="62"/>
      <c r="K637" s="62"/>
      <c r="L637" s="62"/>
      <c r="M637" s="62"/>
      <c r="N637" s="668"/>
      <c r="O637" s="668"/>
      <c r="P637" s="444"/>
      <c r="Q637" s="444"/>
    </row>
    <row r="638" spans="1:17" ht="15" x14ac:dyDescent="0.25">
      <c r="A638" s="62"/>
      <c r="B638" s="62"/>
      <c r="C638" s="62"/>
      <c r="D638" s="64"/>
      <c r="E638" s="62"/>
      <c r="F638" s="62"/>
      <c r="G638" s="62"/>
      <c r="H638" s="65"/>
      <c r="I638" s="66"/>
      <c r="J638" s="62"/>
      <c r="K638" s="62"/>
      <c r="L638" s="62"/>
      <c r="M638" s="62"/>
      <c r="N638" s="668"/>
      <c r="O638" s="668"/>
      <c r="P638" s="444"/>
      <c r="Q638" s="444"/>
    </row>
    <row r="639" spans="1:17" ht="15" x14ac:dyDescent="0.25">
      <c r="A639" s="62"/>
      <c r="B639" s="62"/>
      <c r="C639" s="62"/>
      <c r="D639" s="64"/>
      <c r="E639" s="62"/>
      <c r="F639" s="62"/>
      <c r="G639" s="62"/>
      <c r="H639" s="65"/>
      <c r="I639" s="66"/>
      <c r="J639" s="62"/>
      <c r="K639" s="62"/>
      <c r="L639" s="62"/>
      <c r="M639" s="62"/>
      <c r="N639" s="668"/>
      <c r="O639" s="668"/>
      <c r="P639" s="444"/>
      <c r="Q639" s="444"/>
    </row>
    <row r="640" spans="1:17" ht="15" x14ac:dyDescent="0.25">
      <c r="A640" s="62"/>
      <c r="B640" s="62"/>
      <c r="C640" s="62"/>
      <c r="D640" s="64"/>
      <c r="E640" s="62"/>
      <c r="F640" s="62"/>
      <c r="G640" s="62"/>
      <c r="H640" s="65"/>
      <c r="I640" s="66"/>
      <c r="J640" s="62"/>
      <c r="K640" s="62"/>
      <c r="L640" s="62"/>
      <c r="M640" s="62"/>
      <c r="N640" s="668"/>
      <c r="O640" s="668"/>
      <c r="P640" s="444"/>
      <c r="Q640" s="444"/>
    </row>
    <row r="641" spans="1:17" ht="15" x14ac:dyDescent="0.25">
      <c r="A641" s="62"/>
      <c r="B641" s="62"/>
      <c r="C641" s="62"/>
      <c r="D641" s="64"/>
      <c r="E641" s="62"/>
      <c r="F641" s="62"/>
      <c r="G641" s="62"/>
      <c r="H641" s="65"/>
      <c r="I641" s="66"/>
      <c r="J641" s="62"/>
      <c r="K641" s="62"/>
      <c r="L641" s="62"/>
      <c r="M641" s="62"/>
      <c r="N641" s="668"/>
      <c r="O641" s="668"/>
      <c r="P641" s="444"/>
      <c r="Q641" s="444"/>
    </row>
    <row r="642" spans="1:17" ht="15" x14ac:dyDescent="0.25">
      <c r="A642" s="62"/>
      <c r="B642" s="62"/>
      <c r="C642" s="62"/>
      <c r="D642" s="64"/>
      <c r="E642" s="62"/>
      <c r="F642" s="62"/>
      <c r="G642" s="62"/>
      <c r="H642" s="65"/>
      <c r="I642" s="66"/>
      <c r="J642" s="62"/>
      <c r="K642" s="62"/>
      <c r="L642" s="62"/>
      <c r="M642" s="62"/>
      <c r="N642" s="668"/>
      <c r="O642" s="668"/>
      <c r="P642" s="444"/>
      <c r="Q642" s="444"/>
    </row>
    <row r="643" spans="1:17" ht="15" x14ac:dyDescent="0.25">
      <c r="A643" s="62"/>
      <c r="B643" s="62"/>
      <c r="C643" s="62"/>
      <c r="D643" s="64"/>
      <c r="E643" s="62"/>
      <c r="F643" s="62"/>
      <c r="G643" s="62"/>
      <c r="H643" s="65"/>
      <c r="I643" s="66"/>
      <c r="J643" s="62"/>
      <c r="K643" s="62"/>
      <c r="L643" s="62"/>
      <c r="M643" s="62"/>
      <c r="N643" s="668"/>
      <c r="O643" s="668"/>
      <c r="P643" s="444"/>
      <c r="Q643" s="444"/>
    </row>
    <row r="644" spans="1:17" ht="15" x14ac:dyDescent="0.25">
      <c r="A644" s="62"/>
      <c r="B644" s="62"/>
      <c r="C644" s="62"/>
      <c r="D644" s="64"/>
      <c r="E644" s="62"/>
      <c r="F644" s="62"/>
      <c r="G644" s="62"/>
      <c r="H644" s="65"/>
      <c r="I644" s="66"/>
      <c r="J644" s="62"/>
      <c r="K644" s="62"/>
      <c r="L644" s="62"/>
      <c r="M644" s="62"/>
      <c r="N644" s="668"/>
      <c r="O644" s="668"/>
      <c r="P644" s="444"/>
      <c r="Q644" s="444"/>
    </row>
    <row r="645" spans="1:17" ht="15" x14ac:dyDescent="0.25">
      <c r="A645" s="62"/>
      <c r="B645" s="62"/>
      <c r="C645" s="62"/>
      <c r="D645" s="64"/>
      <c r="E645" s="62"/>
      <c r="F645" s="62"/>
      <c r="G645" s="62"/>
      <c r="H645" s="65"/>
      <c r="I645" s="66"/>
      <c r="J645" s="62"/>
      <c r="K645" s="62"/>
      <c r="L645" s="62"/>
      <c r="M645" s="62"/>
      <c r="N645" s="668"/>
      <c r="O645" s="668"/>
      <c r="P645" s="444"/>
      <c r="Q645" s="444"/>
    </row>
    <row r="646" spans="1:17" ht="15" x14ac:dyDescent="0.25">
      <c r="A646" s="62"/>
      <c r="B646" s="62"/>
      <c r="C646" s="62"/>
      <c r="D646" s="64"/>
      <c r="E646" s="62"/>
      <c r="F646" s="62"/>
      <c r="G646" s="62"/>
      <c r="H646" s="65"/>
      <c r="I646" s="66"/>
      <c r="J646" s="62"/>
      <c r="K646" s="62"/>
      <c r="L646" s="62"/>
      <c r="M646" s="62"/>
      <c r="N646" s="668"/>
      <c r="O646" s="668"/>
      <c r="P646" s="444"/>
      <c r="Q646" s="444"/>
    </row>
    <row r="647" spans="1:17" ht="15" x14ac:dyDescent="0.25">
      <c r="A647" s="62"/>
      <c r="B647" s="62"/>
      <c r="C647" s="62"/>
      <c r="D647" s="64"/>
      <c r="E647" s="62"/>
      <c r="F647" s="62"/>
      <c r="G647" s="62"/>
      <c r="H647" s="65"/>
      <c r="I647" s="66"/>
      <c r="J647" s="62"/>
      <c r="K647" s="62"/>
      <c r="L647" s="62"/>
      <c r="M647" s="62"/>
      <c r="N647" s="668"/>
      <c r="O647" s="668"/>
      <c r="P647" s="444"/>
      <c r="Q647" s="444"/>
    </row>
    <row r="648" spans="1:17" ht="15" x14ac:dyDescent="0.25">
      <c r="A648" s="62"/>
      <c r="B648" s="62"/>
      <c r="C648" s="62"/>
      <c r="D648" s="64"/>
      <c r="E648" s="62"/>
      <c r="F648" s="62"/>
      <c r="G648" s="62"/>
      <c r="H648" s="65"/>
      <c r="I648" s="66"/>
      <c r="J648" s="62"/>
      <c r="K648" s="62"/>
      <c r="L648" s="62"/>
      <c r="M648" s="62"/>
      <c r="N648" s="668"/>
      <c r="O648" s="668"/>
      <c r="P648" s="444"/>
      <c r="Q648" s="444"/>
    </row>
    <row r="649" spans="1:17" ht="15" x14ac:dyDescent="0.25">
      <c r="A649" s="62"/>
      <c r="B649" s="62"/>
      <c r="C649" s="62"/>
      <c r="D649" s="64"/>
      <c r="E649" s="62"/>
      <c r="F649" s="62"/>
      <c r="G649" s="62"/>
      <c r="H649" s="65"/>
      <c r="I649" s="66"/>
      <c r="J649" s="62"/>
      <c r="K649" s="62"/>
      <c r="L649" s="62"/>
      <c r="M649" s="62"/>
      <c r="N649" s="668"/>
      <c r="O649" s="668"/>
      <c r="P649" s="444"/>
      <c r="Q649" s="444"/>
    </row>
    <row r="650" spans="1:17" ht="15" x14ac:dyDescent="0.25">
      <c r="A650" s="62"/>
      <c r="B650" s="62"/>
      <c r="C650" s="62"/>
      <c r="D650" s="64"/>
      <c r="E650" s="62"/>
      <c r="F650" s="62"/>
      <c r="G650" s="62"/>
      <c r="H650" s="65"/>
      <c r="I650" s="66"/>
      <c r="J650" s="62"/>
      <c r="K650" s="62"/>
      <c r="L650" s="62"/>
      <c r="M650" s="62"/>
      <c r="N650" s="668"/>
      <c r="O650" s="668"/>
      <c r="P650" s="444"/>
      <c r="Q650" s="444"/>
    </row>
    <row r="651" spans="1:17" ht="15" x14ac:dyDescent="0.25">
      <c r="A651" s="62"/>
      <c r="B651" s="62"/>
      <c r="C651" s="62"/>
      <c r="D651" s="64"/>
      <c r="E651" s="62"/>
      <c r="F651" s="62"/>
      <c r="G651" s="62"/>
      <c r="H651" s="65"/>
      <c r="I651" s="66"/>
      <c r="J651" s="62"/>
      <c r="K651" s="62"/>
      <c r="L651" s="62"/>
      <c r="M651" s="62"/>
      <c r="N651" s="668"/>
      <c r="O651" s="668"/>
      <c r="P651" s="444"/>
      <c r="Q651" s="444"/>
    </row>
    <row r="652" spans="1:17" ht="15" x14ac:dyDescent="0.25">
      <c r="A652" s="62"/>
      <c r="B652" s="62"/>
      <c r="C652" s="62"/>
      <c r="D652" s="64"/>
      <c r="E652" s="62"/>
      <c r="F652" s="62"/>
      <c r="G652" s="62"/>
      <c r="H652" s="65"/>
      <c r="I652" s="66"/>
      <c r="J652" s="62"/>
      <c r="K652" s="62"/>
      <c r="L652" s="62"/>
      <c r="M652" s="62"/>
      <c r="N652" s="668"/>
      <c r="O652" s="668"/>
      <c r="P652" s="444"/>
      <c r="Q652" s="444"/>
    </row>
    <row r="653" spans="1:17" ht="15" x14ac:dyDescent="0.25">
      <c r="A653" s="62"/>
      <c r="B653" s="62"/>
      <c r="C653" s="62"/>
      <c r="D653" s="64"/>
      <c r="E653" s="62"/>
      <c r="F653" s="62"/>
      <c r="G653" s="62"/>
      <c r="H653" s="65"/>
      <c r="I653" s="66"/>
      <c r="J653" s="62"/>
      <c r="K653" s="62"/>
      <c r="L653" s="62"/>
      <c r="M653" s="62"/>
      <c r="N653" s="668"/>
      <c r="O653" s="668"/>
      <c r="P653" s="444"/>
      <c r="Q653" s="444"/>
    </row>
    <row r="654" spans="1:17" ht="15" x14ac:dyDescent="0.25">
      <c r="A654" s="62"/>
      <c r="B654" s="62"/>
      <c r="C654" s="62"/>
      <c r="D654" s="64"/>
      <c r="E654" s="62"/>
      <c r="F654" s="62"/>
      <c r="G654" s="62"/>
      <c r="H654" s="65"/>
      <c r="I654" s="66"/>
      <c r="J654" s="62"/>
      <c r="K654" s="62"/>
      <c r="L654" s="62"/>
      <c r="M654" s="62"/>
      <c r="N654" s="668"/>
      <c r="O654" s="668"/>
      <c r="P654" s="444"/>
      <c r="Q654" s="444"/>
    </row>
    <row r="655" spans="1:17" ht="15" x14ac:dyDescent="0.25">
      <c r="A655" s="62"/>
      <c r="B655" s="62"/>
      <c r="C655" s="62"/>
      <c r="D655" s="64"/>
      <c r="E655" s="62"/>
      <c r="F655" s="62"/>
      <c r="G655" s="62"/>
      <c r="H655" s="65"/>
      <c r="I655" s="66"/>
      <c r="J655" s="62"/>
      <c r="K655" s="62"/>
      <c r="L655" s="62"/>
      <c r="M655" s="62"/>
      <c r="N655" s="668"/>
      <c r="O655" s="668"/>
      <c r="P655" s="444"/>
      <c r="Q655" s="444"/>
    </row>
    <row r="656" spans="1:17" ht="15" x14ac:dyDescent="0.25">
      <c r="A656" s="62"/>
      <c r="B656" s="62"/>
      <c r="C656" s="62"/>
      <c r="D656" s="64"/>
      <c r="E656" s="62"/>
      <c r="F656" s="62"/>
      <c r="G656" s="62"/>
      <c r="H656" s="65"/>
      <c r="I656" s="66"/>
      <c r="J656" s="62"/>
      <c r="K656" s="62"/>
      <c r="L656" s="62"/>
      <c r="M656" s="62"/>
      <c r="N656" s="668"/>
      <c r="O656" s="668"/>
      <c r="P656" s="444"/>
      <c r="Q656" s="444"/>
    </row>
    <row r="657" spans="1:17" ht="15" x14ac:dyDescent="0.25">
      <c r="A657" s="62"/>
      <c r="B657" s="62"/>
      <c r="C657" s="62"/>
      <c r="D657" s="64"/>
      <c r="E657" s="62"/>
      <c r="F657" s="62"/>
      <c r="G657" s="62"/>
      <c r="H657" s="65"/>
      <c r="I657" s="66"/>
      <c r="J657" s="62"/>
      <c r="K657" s="62"/>
      <c r="L657" s="62"/>
      <c r="M657" s="62"/>
      <c r="N657" s="668"/>
      <c r="O657" s="668"/>
      <c r="P657" s="444"/>
      <c r="Q657" s="444"/>
    </row>
    <row r="658" spans="1:17" ht="15" x14ac:dyDescent="0.25">
      <c r="A658" s="62"/>
      <c r="B658" s="62"/>
      <c r="C658" s="62"/>
      <c r="D658" s="64"/>
      <c r="E658" s="62"/>
      <c r="F658" s="62"/>
      <c r="G658" s="62"/>
      <c r="H658" s="65"/>
      <c r="I658" s="66"/>
      <c r="J658" s="62"/>
      <c r="K658" s="62"/>
      <c r="L658" s="62"/>
      <c r="M658" s="62"/>
      <c r="N658" s="668"/>
      <c r="O658" s="668"/>
      <c r="P658" s="444"/>
      <c r="Q658" s="444"/>
    </row>
    <row r="659" spans="1:17" ht="15" x14ac:dyDescent="0.25">
      <c r="A659" s="62"/>
      <c r="B659" s="62"/>
      <c r="C659" s="62"/>
      <c r="D659" s="64"/>
      <c r="E659" s="62"/>
      <c r="F659" s="62"/>
      <c r="G659" s="62"/>
      <c r="H659" s="65"/>
      <c r="I659" s="66"/>
      <c r="J659" s="62"/>
      <c r="K659" s="62"/>
      <c r="L659" s="62"/>
      <c r="M659" s="62"/>
      <c r="N659" s="668"/>
      <c r="O659" s="668"/>
      <c r="P659" s="444"/>
      <c r="Q659" s="444"/>
    </row>
    <row r="660" spans="1:17" ht="15" x14ac:dyDescent="0.25">
      <c r="A660" s="62"/>
      <c r="B660" s="62"/>
      <c r="C660" s="62"/>
      <c r="D660" s="64"/>
      <c r="E660" s="62"/>
      <c r="F660" s="62"/>
      <c r="G660" s="62"/>
      <c r="H660" s="65"/>
      <c r="I660" s="66"/>
      <c r="J660" s="62"/>
      <c r="K660" s="62"/>
      <c r="L660" s="62"/>
      <c r="M660" s="62"/>
      <c r="N660" s="668"/>
      <c r="O660" s="668"/>
      <c r="P660" s="444"/>
      <c r="Q660" s="444"/>
    </row>
    <row r="661" spans="1:17" ht="15" x14ac:dyDescent="0.25">
      <c r="A661" s="62"/>
      <c r="B661" s="62"/>
      <c r="C661" s="62"/>
      <c r="D661" s="64"/>
      <c r="E661" s="62"/>
      <c r="F661" s="62"/>
      <c r="G661" s="62"/>
      <c r="H661" s="65"/>
      <c r="I661" s="66"/>
      <c r="J661" s="62"/>
      <c r="K661" s="62"/>
      <c r="L661" s="62"/>
      <c r="M661" s="62"/>
      <c r="N661" s="668"/>
      <c r="O661" s="668"/>
      <c r="P661" s="444"/>
      <c r="Q661" s="444"/>
    </row>
    <row r="662" spans="1:17" ht="15" x14ac:dyDescent="0.25">
      <c r="A662" s="62"/>
      <c r="B662" s="62"/>
      <c r="C662" s="62"/>
      <c r="D662" s="64"/>
      <c r="E662" s="62"/>
      <c r="F662" s="62"/>
      <c r="G662" s="62"/>
      <c r="H662" s="65"/>
      <c r="I662" s="66"/>
      <c r="J662" s="62"/>
      <c r="K662" s="62"/>
      <c r="L662" s="62"/>
      <c r="M662" s="62"/>
      <c r="N662" s="668"/>
      <c r="O662" s="668"/>
      <c r="P662" s="444"/>
      <c r="Q662" s="444"/>
    </row>
    <row r="663" spans="1:17" ht="15" x14ac:dyDescent="0.25">
      <c r="A663" s="62"/>
      <c r="B663" s="62"/>
      <c r="C663" s="62"/>
      <c r="D663" s="64"/>
      <c r="E663" s="62"/>
      <c r="F663" s="62"/>
      <c r="G663" s="62"/>
      <c r="H663" s="65"/>
      <c r="I663" s="66"/>
      <c r="J663" s="62"/>
      <c r="K663" s="62"/>
      <c r="L663" s="62"/>
      <c r="M663" s="62"/>
      <c r="N663" s="668"/>
      <c r="O663" s="668"/>
      <c r="P663" s="444"/>
      <c r="Q663" s="444"/>
    </row>
    <row r="664" spans="1:17" ht="15" x14ac:dyDescent="0.25">
      <c r="A664" s="62"/>
      <c r="B664" s="62"/>
      <c r="C664" s="62"/>
      <c r="D664" s="64"/>
      <c r="E664" s="62"/>
      <c r="F664" s="62"/>
      <c r="G664" s="62"/>
      <c r="H664" s="65"/>
      <c r="I664" s="66"/>
      <c r="J664" s="62"/>
      <c r="K664" s="62"/>
      <c r="L664" s="62"/>
      <c r="M664" s="62"/>
      <c r="N664" s="668"/>
      <c r="O664" s="668"/>
      <c r="P664" s="444"/>
      <c r="Q664" s="444"/>
    </row>
    <row r="665" spans="1:17" ht="15" x14ac:dyDescent="0.25">
      <c r="A665" s="62"/>
      <c r="B665" s="62"/>
      <c r="C665" s="62"/>
      <c r="D665" s="64"/>
      <c r="E665" s="62"/>
      <c r="F665" s="62"/>
      <c r="G665" s="62"/>
      <c r="H665" s="65"/>
      <c r="I665" s="66"/>
      <c r="J665" s="62"/>
      <c r="K665" s="62"/>
      <c r="L665" s="62"/>
      <c r="M665" s="62"/>
      <c r="N665" s="668"/>
      <c r="O665" s="668"/>
      <c r="P665" s="444"/>
      <c r="Q665" s="444"/>
    </row>
    <row r="666" spans="1:17" ht="15" x14ac:dyDescent="0.25">
      <c r="A666" s="62"/>
      <c r="B666" s="62"/>
      <c r="C666" s="62"/>
      <c r="D666" s="64"/>
      <c r="E666" s="62"/>
      <c r="F666" s="62"/>
      <c r="G666" s="62"/>
      <c r="H666" s="65"/>
      <c r="I666" s="66"/>
      <c r="J666" s="62"/>
      <c r="K666" s="62"/>
      <c r="L666" s="62"/>
      <c r="M666" s="62"/>
      <c r="N666" s="668"/>
      <c r="O666" s="668"/>
      <c r="P666" s="444"/>
      <c r="Q666" s="444"/>
    </row>
    <row r="667" spans="1:17" ht="15" x14ac:dyDescent="0.25">
      <c r="A667" s="62"/>
      <c r="B667" s="62"/>
      <c r="C667" s="62"/>
      <c r="D667" s="64"/>
      <c r="E667" s="62"/>
      <c r="F667" s="62"/>
      <c r="G667" s="62"/>
      <c r="H667" s="65"/>
      <c r="I667" s="66"/>
      <c r="J667" s="62"/>
      <c r="K667" s="62"/>
      <c r="L667" s="62"/>
      <c r="M667" s="62"/>
      <c r="N667" s="668"/>
      <c r="O667" s="668"/>
      <c r="P667" s="444"/>
      <c r="Q667" s="444"/>
    </row>
    <row r="668" spans="1:17" ht="15" x14ac:dyDescent="0.25">
      <c r="A668" s="62"/>
      <c r="B668" s="62"/>
      <c r="C668" s="62"/>
      <c r="D668" s="64"/>
      <c r="E668" s="62"/>
      <c r="F668" s="62"/>
      <c r="G668" s="62"/>
      <c r="H668" s="65"/>
      <c r="I668" s="66"/>
      <c r="J668" s="62"/>
      <c r="K668" s="62"/>
      <c r="L668" s="62"/>
      <c r="M668" s="62"/>
      <c r="N668" s="668"/>
      <c r="O668" s="668"/>
      <c r="P668" s="444"/>
      <c r="Q668" s="444"/>
    </row>
    <row r="669" spans="1:17" ht="15.75" thickBot="1" x14ac:dyDescent="0.3">
      <c r="A669" s="62"/>
      <c r="B669" s="62"/>
      <c r="C669" s="62"/>
      <c r="D669" s="64"/>
      <c r="E669" s="62"/>
      <c r="F669" s="62"/>
      <c r="G669" s="62"/>
      <c r="H669" s="65"/>
      <c r="I669" s="66"/>
      <c r="J669" s="62"/>
      <c r="K669" s="62"/>
      <c r="L669" s="62"/>
      <c r="M669" s="62"/>
      <c r="N669" s="668"/>
      <c r="O669" s="668"/>
      <c r="P669" s="444"/>
      <c r="Q669" s="444"/>
    </row>
    <row r="670" spans="1:17" x14ac:dyDescent="0.2">
      <c r="A670" s="14"/>
      <c r="B670" s="15"/>
      <c r="C670" s="15"/>
      <c r="D670" s="15"/>
      <c r="E670" s="15"/>
      <c r="F670" s="15"/>
      <c r="G670" s="15"/>
      <c r="H670" s="16"/>
      <c r="I670" s="14"/>
      <c r="J670" s="15"/>
      <c r="K670" s="15"/>
      <c r="L670" s="15"/>
      <c r="M670" s="15"/>
      <c r="N670" s="17"/>
      <c r="O670" s="17"/>
      <c r="P670" s="425"/>
      <c r="Q670" s="426"/>
    </row>
    <row r="671" spans="1:17" x14ac:dyDescent="0.2">
      <c r="A671" s="20"/>
      <c r="B671" s="21"/>
      <c r="C671" s="21"/>
      <c r="D671" s="21"/>
      <c r="E671" s="21"/>
      <c r="F671" s="21"/>
      <c r="G671" s="21"/>
      <c r="H671" s="22"/>
      <c r="I671" s="947" t="s">
        <v>2270</v>
      </c>
      <c r="J671" s="948"/>
      <c r="K671" s="948"/>
      <c r="L671" s="948"/>
      <c r="M671" s="948"/>
      <c r="N671" s="948"/>
      <c r="O671" s="949"/>
      <c r="P671" s="427"/>
      <c r="Q671" s="428"/>
    </row>
    <row r="672" spans="1:17" x14ac:dyDescent="0.2">
      <c r="A672" s="20"/>
      <c r="B672" s="21"/>
      <c r="C672" s="21"/>
      <c r="D672" s="21"/>
      <c r="E672" s="21"/>
      <c r="F672" s="21"/>
      <c r="G672" s="21"/>
      <c r="H672" s="22"/>
      <c r="I672" s="947" t="s">
        <v>2271</v>
      </c>
      <c r="J672" s="948"/>
      <c r="K672" s="948"/>
      <c r="L672" s="948"/>
      <c r="M672" s="948"/>
      <c r="N672" s="948"/>
      <c r="O672" s="949"/>
      <c r="P672" s="427"/>
      <c r="Q672" s="428"/>
    </row>
    <row r="673" spans="1:17" ht="13.5" thickBot="1" x14ac:dyDescent="0.25">
      <c r="A673" s="20"/>
      <c r="B673" s="21"/>
      <c r="C673" s="21"/>
      <c r="D673" s="21"/>
      <c r="E673" s="21"/>
      <c r="F673" s="21"/>
      <c r="G673" s="21"/>
      <c r="H673" s="22"/>
      <c r="I673" s="24"/>
      <c r="J673" s="25"/>
      <c r="K673" s="25"/>
      <c r="L673" s="25"/>
      <c r="M673" s="25"/>
      <c r="N673" s="26"/>
      <c r="O673" s="26"/>
      <c r="P673" s="427"/>
      <c r="Q673" s="428"/>
    </row>
    <row r="674" spans="1:17" x14ac:dyDescent="0.2">
      <c r="A674" s="27"/>
      <c r="B674" s="28"/>
      <c r="C674" s="28"/>
      <c r="D674" s="28"/>
      <c r="E674" s="28"/>
      <c r="F674" s="28"/>
      <c r="G674" s="28"/>
      <c r="H674" s="29"/>
      <c r="I674" s="950" t="s">
        <v>217</v>
      </c>
      <c r="J674" s="951"/>
      <c r="K674" s="951"/>
      <c r="L674" s="951"/>
      <c r="M674" s="951"/>
      <c r="N674" s="951"/>
      <c r="O674" s="952"/>
      <c r="P674" s="429"/>
      <c r="Q674" s="430"/>
    </row>
    <row r="675" spans="1:17" ht="13.5" thickBot="1" x14ac:dyDescent="0.25">
      <c r="A675" s="30"/>
      <c r="B675" s="31"/>
      <c r="C675" s="31"/>
      <c r="D675" s="31"/>
      <c r="E675" s="31"/>
      <c r="F675" s="31"/>
      <c r="G675" s="31"/>
      <c r="H675" s="32"/>
      <c r="I675" s="953" t="s">
        <v>218</v>
      </c>
      <c r="J675" s="954"/>
      <c r="K675" s="954"/>
      <c r="L675" s="954"/>
      <c r="M675" s="954"/>
      <c r="N675" s="954"/>
      <c r="O675" s="955"/>
      <c r="P675" s="431"/>
      <c r="Q675" s="432"/>
    </row>
    <row r="676" spans="1:17" x14ac:dyDescent="0.2">
      <c r="A676" s="956"/>
      <c r="B676" s="957"/>
      <c r="C676" s="957"/>
      <c r="D676" s="957"/>
      <c r="E676" s="957"/>
      <c r="F676" s="957"/>
      <c r="G676" s="957"/>
      <c r="H676" s="957"/>
      <c r="I676" s="240"/>
      <c r="J676" s="241"/>
      <c r="K676" s="242"/>
      <c r="L676" s="241"/>
      <c r="M676" s="241"/>
      <c r="N676" s="243"/>
      <c r="O676" s="244"/>
      <c r="P676" s="433"/>
      <c r="Q676" s="434"/>
    </row>
    <row r="677" spans="1:17" x14ac:dyDescent="0.2">
      <c r="A677" s="945"/>
      <c r="B677" s="946"/>
      <c r="C677" s="946"/>
      <c r="D677" s="946"/>
      <c r="E677" s="946"/>
      <c r="F677" s="946"/>
      <c r="G677" s="946"/>
      <c r="H677" s="946"/>
      <c r="I677" s="53"/>
      <c r="J677" s="247"/>
      <c r="K677" s="248"/>
      <c r="L677" s="247"/>
      <c r="M677" s="247"/>
      <c r="N677" s="249"/>
      <c r="O677" s="250"/>
      <c r="P677" s="435"/>
      <c r="Q677" s="436"/>
    </row>
    <row r="678" spans="1:17" ht="12.75" customHeight="1" x14ac:dyDescent="0.2">
      <c r="A678" s="945" t="s">
        <v>219</v>
      </c>
      <c r="B678" s="946"/>
      <c r="C678" s="946"/>
      <c r="D678" s="946"/>
      <c r="E678" s="946"/>
      <c r="F678" s="946"/>
      <c r="G678" s="946"/>
      <c r="H678" s="946"/>
      <c r="I678" s="287" t="s">
        <v>220</v>
      </c>
      <c r="J678" s="247">
        <v>1</v>
      </c>
      <c r="K678" s="1250" t="s">
        <v>221</v>
      </c>
      <c r="L678" s="1250"/>
      <c r="M678" s="1250"/>
      <c r="N678" s="1250"/>
      <c r="O678" s="1250"/>
      <c r="P678" s="1250"/>
      <c r="Q678" s="1251"/>
    </row>
    <row r="679" spans="1:17" x14ac:dyDescent="0.2">
      <c r="A679" s="960" t="s">
        <v>222</v>
      </c>
      <c r="B679" s="961"/>
      <c r="C679" s="961"/>
      <c r="D679" s="961"/>
      <c r="E679" s="961"/>
      <c r="F679" s="961"/>
      <c r="G679" s="961"/>
      <c r="H679" s="961"/>
      <c r="I679" s="250" t="s">
        <v>220</v>
      </c>
      <c r="J679" s="253" t="s">
        <v>432</v>
      </c>
      <c r="K679" s="959" t="s">
        <v>433</v>
      </c>
      <c r="L679" s="959"/>
      <c r="M679" s="959"/>
      <c r="N679" s="959"/>
      <c r="O679" s="959"/>
      <c r="P679" s="959"/>
      <c r="Q679" s="437"/>
    </row>
    <row r="680" spans="1:17" ht="22.5" customHeight="1" x14ac:dyDescent="0.2">
      <c r="A680" s="945" t="s">
        <v>224</v>
      </c>
      <c r="B680" s="946"/>
      <c r="C680" s="946"/>
      <c r="D680" s="946"/>
      <c r="E680" s="946"/>
      <c r="F680" s="946"/>
      <c r="G680" s="946"/>
      <c r="H680" s="946"/>
      <c r="I680" s="250" t="s">
        <v>220</v>
      </c>
      <c r="J680" s="255" t="s">
        <v>2412</v>
      </c>
      <c r="K680" s="1250" t="s">
        <v>2413</v>
      </c>
      <c r="L680" s="1250"/>
      <c r="M680" s="1250"/>
      <c r="N680" s="1250"/>
      <c r="O680" s="1250"/>
      <c r="P680" s="1250"/>
      <c r="Q680" s="1251"/>
    </row>
    <row r="681" spans="1:17" x14ac:dyDescent="0.2">
      <c r="A681" s="945" t="s">
        <v>226</v>
      </c>
      <c r="B681" s="946"/>
      <c r="C681" s="946"/>
      <c r="D681" s="946"/>
      <c r="E681" s="946"/>
      <c r="F681" s="946"/>
      <c r="G681" s="946"/>
      <c r="H681" s="946"/>
      <c r="I681" s="250" t="s">
        <v>220</v>
      </c>
      <c r="J681" s="247" t="s">
        <v>227</v>
      </c>
      <c r="K681" s="256"/>
      <c r="L681" s="478"/>
      <c r="M681" s="478"/>
      <c r="N681" s="252"/>
      <c r="O681" s="250"/>
      <c r="P681" s="435"/>
      <c r="Q681" s="436"/>
    </row>
    <row r="682" spans="1:17" x14ac:dyDescent="0.2">
      <c r="A682" s="945" t="s">
        <v>228</v>
      </c>
      <c r="B682" s="946"/>
      <c r="C682" s="946"/>
      <c r="D682" s="946"/>
      <c r="E682" s="946"/>
      <c r="F682" s="946"/>
      <c r="G682" s="946"/>
      <c r="H682" s="946"/>
      <c r="I682" s="250" t="s">
        <v>220</v>
      </c>
      <c r="J682" s="247" t="s">
        <v>229</v>
      </c>
      <c r="K682" s="256"/>
      <c r="L682" s="478"/>
      <c r="M682" s="478"/>
      <c r="N682" s="252"/>
      <c r="O682" s="250"/>
      <c r="P682" s="435"/>
      <c r="Q682" s="436"/>
    </row>
    <row r="683" spans="1:17" x14ac:dyDescent="0.2">
      <c r="A683" s="945" t="s">
        <v>230</v>
      </c>
      <c r="B683" s="946"/>
      <c r="C683" s="946"/>
      <c r="D683" s="946"/>
      <c r="E683" s="946"/>
      <c r="F683" s="946"/>
      <c r="G683" s="946"/>
      <c r="H683" s="946"/>
      <c r="I683" s="250" t="s">
        <v>220</v>
      </c>
      <c r="J683" s="1258">
        <f xml:space="preserve"> Q729</f>
        <v>7854600</v>
      </c>
      <c r="K683" s="1258"/>
      <c r="L683" s="478"/>
      <c r="M683" s="478"/>
      <c r="N683" s="252"/>
      <c r="O683" s="250"/>
      <c r="P683" s="435"/>
      <c r="Q683" s="436"/>
    </row>
    <row r="684" spans="1:17" x14ac:dyDescent="0.2">
      <c r="A684" s="945" t="s">
        <v>231</v>
      </c>
      <c r="B684" s="946"/>
      <c r="C684" s="946"/>
      <c r="D684" s="946"/>
      <c r="E684" s="946"/>
      <c r="F684" s="946"/>
      <c r="G684" s="946"/>
      <c r="H684" s="946"/>
      <c r="I684" s="250" t="s">
        <v>220</v>
      </c>
      <c r="J684" s="247" t="s">
        <v>229</v>
      </c>
      <c r="K684" s="256"/>
      <c r="L684" s="478"/>
      <c r="M684" s="478"/>
      <c r="N684" s="252"/>
      <c r="O684" s="250"/>
      <c r="P684" s="435"/>
      <c r="Q684" s="436"/>
    </row>
    <row r="685" spans="1:17" x14ac:dyDescent="0.2">
      <c r="A685" s="477" t="s">
        <v>232</v>
      </c>
      <c r="B685" s="478"/>
      <c r="C685" s="478"/>
      <c r="D685" s="478"/>
      <c r="E685" s="478"/>
      <c r="F685" s="478"/>
      <c r="G685" s="478"/>
      <c r="H685" s="478"/>
      <c r="I685" s="250" t="s">
        <v>220</v>
      </c>
      <c r="J685" s="247" t="s">
        <v>233</v>
      </c>
      <c r="K685" s="256"/>
      <c r="L685" s="478"/>
      <c r="M685" s="478"/>
      <c r="N685" s="252"/>
      <c r="O685" s="250"/>
      <c r="P685" s="435"/>
      <c r="Q685" s="436"/>
    </row>
    <row r="686" spans="1:17" ht="13.5" thickBot="1" x14ac:dyDescent="0.25">
      <c r="A686" s="962" t="s">
        <v>234</v>
      </c>
      <c r="B686" s="963"/>
      <c r="C686" s="963"/>
      <c r="D686" s="963"/>
      <c r="E686" s="963"/>
      <c r="F686" s="963"/>
      <c r="G686" s="963"/>
      <c r="H686" s="963"/>
      <c r="I686" s="963"/>
      <c r="J686" s="963"/>
      <c r="K686" s="963"/>
      <c r="L686" s="963"/>
      <c r="M686" s="963"/>
      <c r="N686" s="963"/>
      <c r="O686" s="963"/>
      <c r="P686" s="963"/>
      <c r="Q686" s="964"/>
    </row>
    <row r="687" spans="1:17" ht="13.5" thickBot="1" x14ac:dyDescent="0.25">
      <c r="A687" s="1301" t="s">
        <v>235</v>
      </c>
      <c r="B687" s="1302"/>
      <c r="C687" s="1302"/>
      <c r="D687" s="1302"/>
      <c r="E687" s="1302"/>
      <c r="F687" s="1303"/>
      <c r="G687" s="482"/>
      <c r="H687" s="1301" t="s">
        <v>236</v>
      </c>
      <c r="I687" s="1302"/>
      <c r="J687" s="1302"/>
      <c r="K687" s="1302"/>
      <c r="L687" s="1302"/>
      <c r="M687" s="1303"/>
      <c r="N687" s="1301" t="s">
        <v>237</v>
      </c>
      <c r="O687" s="1302"/>
      <c r="P687" s="1302"/>
      <c r="Q687" s="1303"/>
    </row>
    <row r="688" spans="1:17" ht="24.75" customHeight="1" x14ac:dyDescent="0.2">
      <c r="A688" s="223" t="s">
        <v>238</v>
      </c>
      <c r="B688" s="33"/>
      <c r="C688" s="33"/>
      <c r="D688" s="33"/>
      <c r="E688" s="33"/>
      <c r="F688" s="34"/>
      <c r="G688" s="34"/>
      <c r="H688" s="1304" t="s">
        <v>239</v>
      </c>
      <c r="I688" s="1305"/>
      <c r="J688" s="1305"/>
      <c r="K688" s="1305"/>
      <c r="L688" s="1305"/>
      <c r="M688" s="1306"/>
      <c r="N688" s="1307" t="s">
        <v>240</v>
      </c>
      <c r="O688" s="1308"/>
      <c r="P688" s="1308"/>
      <c r="Q688" s="1309"/>
    </row>
    <row r="689" spans="1:17" x14ac:dyDescent="0.2">
      <c r="A689" s="969" t="s">
        <v>241</v>
      </c>
      <c r="B689" s="970"/>
      <c r="C689" s="970"/>
      <c r="D689" s="970"/>
      <c r="E689" s="970"/>
      <c r="F689" s="971"/>
      <c r="G689" s="476"/>
      <c r="H689" s="972" t="s">
        <v>242</v>
      </c>
      <c r="I689" s="970"/>
      <c r="J689" s="970"/>
      <c r="K689" s="970"/>
      <c r="L689" s="970"/>
      <c r="M689" s="971"/>
      <c r="N689" s="973">
        <f>Q701</f>
        <v>7854600</v>
      </c>
      <c r="O689" s="974"/>
      <c r="P689" s="974"/>
      <c r="Q689" s="975"/>
    </row>
    <row r="690" spans="1:17" ht="44.25" customHeight="1" x14ac:dyDescent="0.2">
      <c r="A690" s="969" t="s">
        <v>243</v>
      </c>
      <c r="B690" s="970"/>
      <c r="C690" s="970"/>
      <c r="D690" s="970"/>
      <c r="E690" s="970"/>
      <c r="F690" s="971"/>
      <c r="G690" s="481"/>
      <c r="H690" s="238" t="s">
        <v>2272</v>
      </c>
      <c r="I690" s="1062" t="str">
        <f>CONCATENATE("Kegiatan",K680)</f>
        <v>KegiatanPelayanan Administrasi Umum dan Kependudukan (Surat Pengantar/Pelayanan KTP, Akta Kelahiran, Kartu Keluarga, dll)</v>
      </c>
      <c r="J690" s="1062"/>
      <c r="K690" s="1062"/>
      <c r="L690" s="1062"/>
      <c r="M690" s="1063"/>
      <c r="N690" s="1290" t="s">
        <v>1368</v>
      </c>
      <c r="O690" s="1291"/>
      <c r="P690" s="1291"/>
      <c r="Q690" s="1292"/>
    </row>
    <row r="691" spans="1:17" ht="45" customHeight="1" thickBot="1" x14ac:dyDescent="0.25">
      <c r="A691" s="1293" t="s">
        <v>245</v>
      </c>
      <c r="B691" s="1294"/>
      <c r="C691" s="1294"/>
      <c r="D691" s="1294"/>
      <c r="E691" s="1294"/>
      <c r="F691" s="1295"/>
      <c r="G691" s="481"/>
      <c r="H691" s="239" t="s">
        <v>2272</v>
      </c>
      <c r="I691" s="1296" t="str">
        <f>CONCATENATE("Terlaksananya",$I$690)</f>
        <v>TerlaksananyaKegiatanPelayanan Administrasi Umum dan Kependudukan (Surat Pengantar/Pelayanan KTP, Akta Kelahiran, Kartu Keluarga, dll)</v>
      </c>
      <c r="J691" s="1296"/>
      <c r="K691" s="1296"/>
      <c r="L691" s="1296"/>
      <c r="M691" s="1297"/>
      <c r="N691" s="1298" t="s">
        <v>1368</v>
      </c>
      <c r="O691" s="1299"/>
      <c r="P691" s="1299"/>
      <c r="Q691" s="1300"/>
    </row>
    <row r="692" spans="1:17" x14ac:dyDescent="0.2">
      <c r="A692" s="986" t="s">
        <v>435</v>
      </c>
      <c r="B692" s="987"/>
      <c r="C692" s="987"/>
      <c r="D692" s="987"/>
      <c r="E692" s="987"/>
      <c r="F692" s="987"/>
      <c r="G692" s="987"/>
      <c r="H692" s="987"/>
      <c r="I692" s="987"/>
      <c r="J692" s="987"/>
      <c r="K692" s="987"/>
      <c r="L692" s="987"/>
      <c r="M692" s="987"/>
      <c r="N692" s="987"/>
      <c r="O692" s="987"/>
      <c r="P692" s="987"/>
      <c r="Q692" s="988"/>
    </row>
    <row r="693" spans="1:17" ht="13.5" thickBot="1" x14ac:dyDescent="0.25">
      <c r="A693" s="989"/>
      <c r="B693" s="990"/>
      <c r="C693" s="990"/>
      <c r="D693" s="990"/>
      <c r="E693" s="990"/>
      <c r="F693" s="990"/>
      <c r="G693" s="990"/>
      <c r="H693" s="990"/>
      <c r="I693" s="990"/>
      <c r="J693" s="990"/>
      <c r="K693" s="990"/>
      <c r="L693" s="990"/>
      <c r="M693" s="990"/>
      <c r="N693" s="990"/>
      <c r="O693" s="990"/>
      <c r="P693" s="990"/>
      <c r="Q693" s="991"/>
    </row>
    <row r="694" spans="1:17" x14ac:dyDescent="0.2">
      <c r="A694" s="950" t="s">
        <v>246</v>
      </c>
      <c r="B694" s="951"/>
      <c r="C694" s="951"/>
      <c r="D694" s="951"/>
      <c r="E694" s="951"/>
      <c r="F694" s="951"/>
      <c r="G694" s="951"/>
      <c r="H694" s="951"/>
      <c r="I694" s="951"/>
      <c r="J694" s="951"/>
      <c r="K694" s="951"/>
      <c r="L694" s="951"/>
      <c r="M694" s="951"/>
      <c r="N694" s="951"/>
      <c r="O694" s="951"/>
      <c r="P694" s="951"/>
      <c r="Q694" s="952"/>
    </row>
    <row r="695" spans="1:17" ht="13.5" thickBot="1" x14ac:dyDescent="0.25">
      <c r="A695" s="953" t="s">
        <v>247</v>
      </c>
      <c r="B695" s="954"/>
      <c r="C695" s="954"/>
      <c r="D695" s="954"/>
      <c r="E695" s="954"/>
      <c r="F695" s="954"/>
      <c r="G695" s="954"/>
      <c r="H695" s="954"/>
      <c r="I695" s="954"/>
      <c r="J695" s="954"/>
      <c r="K695" s="954"/>
      <c r="L695" s="954"/>
      <c r="M695" s="954"/>
      <c r="N695" s="954"/>
      <c r="O695" s="954"/>
      <c r="P695" s="954"/>
      <c r="Q695" s="955"/>
    </row>
    <row r="696" spans="1:17" x14ac:dyDescent="0.2">
      <c r="A696" s="35"/>
      <c r="B696" s="36"/>
      <c r="C696" s="36"/>
      <c r="D696" s="36"/>
      <c r="E696" s="36"/>
      <c r="F696" s="992" t="s">
        <v>248</v>
      </c>
      <c r="G696" s="993"/>
      <c r="H696" s="993"/>
      <c r="I696" s="993"/>
      <c r="J696" s="993"/>
      <c r="K696" s="993"/>
      <c r="L696" s="994"/>
      <c r="M696" s="1001" t="s">
        <v>249</v>
      </c>
      <c r="N696" s="1004" t="s">
        <v>250</v>
      </c>
      <c r="O696" s="1005"/>
      <c r="P696" s="1005"/>
      <c r="Q696" s="1006"/>
    </row>
    <row r="697" spans="1:17" ht="13.5" thickBot="1" x14ac:dyDescent="0.25">
      <c r="A697" s="1010" t="s">
        <v>251</v>
      </c>
      <c r="B697" s="1011"/>
      <c r="C697" s="1011"/>
      <c r="D697" s="1011"/>
      <c r="E697" s="1012"/>
      <c r="F697" s="995"/>
      <c r="G697" s="996"/>
      <c r="H697" s="996"/>
      <c r="I697" s="996"/>
      <c r="J697" s="996"/>
      <c r="K697" s="996"/>
      <c r="L697" s="997"/>
      <c r="M697" s="1002"/>
      <c r="N697" s="1310"/>
      <c r="O697" s="1311"/>
      <c r="P697" s="1311"/>
      <c r="Q697" s="1312"/>
    </row>
    <row r="698" spans="1:17" x14ac:dyDescent="0.2">
      <c r="A698" s="1010" t="s">
        <v>252</v>
      </c>
      <c r="B698" s="1011"/>
      <c r="C698" s="1011"/>
      <c r="D698" s="1011"/>
      <c r="E698" s="1012"/>
      <c r="F698" s="995"/>
      <c r="G698" s="996"/>
      <c r="H698" s="996"/>
      <c r="I698" s="996"/>
      <c r="J698" s="996"/>
      <c r="K698" s="996"/>
      <c r="L698" s="997"/>
      <c r="M698" s="1002"/>
      <c r="N698" s="1013" t="s">
        <v>253</v>
      </c>
      <c r="O698" s="1313" t="s">
        <v>254</v>
      </c>
      <c r="P698" s="438" t="s">
        <v>255</v>
      </c>
      <c r="Q698" s="1315" t="s">
        <v>256</v>
      </c>
    </row>
    <row r="699" spans="1:17" ht="13.5" thickBot="1" x14ac:dyDescent="0.25">
      <c r="A699" s="38"/>
      <c r="B699" s="39"/>
      <c r="C699" s="39"/>
      <c r="D699" s="39"/>
      <c r="E699" s="40"/>
      <c r="F699" s="998"/>
      <c r="G699" s="999"/>
      <c r="H699" s="999"/>
      <c r="I699" s="999"/>
      <c r="J699" s="999"/>
      <c r="K699" s="999"/>
      <c r="L699" s="1000"/>
      <c r="M699" s="1003"/>
      <c r="N699" s="1014"/>
      <c r="O699" s="1314"/>
      <c r="P699" s="439" t="s">
        <v>257</v>
      </c>
      <c r="Q699" s="1316"/>
    </row>
    <row r="700" spans="1:17" ht="13.5" thickBot="1" x14ac:dyDescent="0.25">
      <c r="A700" s="1019">
        <v>1</v>
      </c>
      <c r="B700" s="1020"/>
      <c r="C700" s="1020"/>
      <c r="D700" s="1020"/>
      <c r="E700" s="1021"/>
      <c r="F700" s="1022">
        <v>2</v>
      </c>
      <c r="G700" s="1020"/>
      <c r="H700" s="1020"/>
      <c r="I700" s="1020"/>
      <c r="J700" s="1020"/>
      <c r="K700" s="1020"/>
      <c r="L700" s="1023"/>
      <c r="M700" s="472">
        <v>3</v>
      </c>
      <c r="N700" s="42">
        <v>4</v>
      </c>
      <c r="O700" s="42">
        <v>5</v>
      </c>
      <c r="P700" s="440">
        <v>6</v>
      </c>
      <c r="Q700" s="441" t="s">
        <v>258</v>
      </c>
    </row>
    <row r="701" spans="1:17" x14ac:dyDescent="0.2">
      <c r="A701" s="259">
        <v>5</v>
      </c>
      <c r="B701" s="44"/>
      <c r="C701" s="44"/>
      <c r="D701" s="44"/>
      <c r="E701" s="44"/>
      <c r="F701" s="1024" t="s">
        <v>259</v>
      </c>
      <c r="G701" s="1025"/>
      <c r="H701" s="1025"/>
      <c r="I701" s="1025"/>
      <c r="J701" s="1025"/>
      <c r="K701" s="1025"/>
      <c r="L701" s="1026"/>
      <c r="M701" s="44"/>
      <c r="N701" s="44"/>
      <c r="O701" s="44"/>
      <c r="P701" s="407"/>
      <c r="Q701" s="387">
        <f>Q729</f>
        <v>7854600</v>
      </c>
    </row>
    <row r="702" spans="1:17" x14ac:dyDescent="0.2">
      <c r="A702" s="262">
        <v>5</v>
      </c>
      <c r="B702" s="263">
        <v>2</v>
      </c>
      <c r="C702" s="263"/>
      <c r="D702" s="263"/>
      <c r="E702" s="263"/>
      <c r="F702" s="1027" t="s">
        <v>302</v>
      </c>
      <c r="G702" s="1028"/>
      <c r="H702" s="1028"/>
      <c r="I702" s="1028"/>
      <c r="J702" s="1028"/>
      <c r="K702" s="1028"/>
      <c r="L702" s="1029"/>
      <c r="M702" s="263"/>
      <c r="N702" s="263"/>
      <c r="O702" s="263"/>
      <c r="P702" s="408"/>
      <c r="Q702" s="388">
        <f>Q701</f>
        <v>7854600</v>
      </c>
    </row>
    <row r="703" spans="1:17" x14ac:dyDescent="0.2">
      <c r="A703" s="266">
        <v>5</v>
      </c>
      <c r="B703" s="480">
        <v>2</v>
      </c>
      <c r="C703" s="480">
        <v>1</v>
      </c>
      <c r="D703" s="1276"/>
      <c r="E703" s="1277"/>
      <c r="F703" s="1027" t="s">
        <v>303</v>
      </c>
      <c r="G703" s="1028"/>
      <c r="H703" s="1028"/>
      <c r="I703" s="1028"/>
      <c r="J703" s="1028"/>
      <c r="K703" s="1028"/>
      <c r="L703" s="1029"/>
      <c r="M703" s="55"/>
      <c r="N703" s="480"/>
      <c r="O703" s="480"/>
      <c r="P703" s="410"/>
      <c r="Q703" s="389">
        <f>Q729</f>
        <v>7854600</v>
      </c>
    </row>
    <row r="704" spans="1:17" ht="21.75" customHeight="1" x14ac:dyDescent="0.2">
      <c r="A704" s="398">
        <v>5</v>
      </c>
      <c r="B704" s="399">
        <v>2</v>
      </c>
      <c r="C704" s="399">
        <v>1</v>
      </c>
      <c r="D704" s="399"/>
      <c r="E704" s="400" t="s">
        <v>262</v>
      </c>
      <c r="F704" s="1033" t="s">
        <v>322</v>
      </c>
      <c r="G704" s="1034"/>
      <c r="H704" s="1034"/>
      <c r="I704" s="1034"/>
      <c r="J704" s="1034"/>
      <c r="K704" s="1034"/>
      <c r="L704" s="1035"/>
      <c r="M704" s="55"/>
      <c r="N704" s="480"/>
      <c r="O704" s="480"/>
      <c r="P704" s="410"/>
      <c r="Q704" s="391">
        <f>SUM(Q705:Q722)</f>
        <v>4551600</v>
      </c>
    </row>
    <row r="705" spans="1:17" ht="18" customHeight="1" x14ac:dyDescent="0.25">
      <c r="A705" s="266"/>
      <c r="B705" s="480"/>
      <c r="C705" s="480"/>
      <c r="D705" s="480"/>
      <c r="E705" s="396"/>
      <c r="F705" s="82" t="s">
        <v>262</v>
      </c>
      <c r="G705" s="465"/>
      <c r="H705" s="1194" t="s">
        <v>663</v>
      </c>
      <c r="I705" s="1194"/>
      <c r="J705" s="1194"/>
      <c r="K705" s="1194"/>
      <c r="L705" s="1195"/>
      <c r="M705" s="55"/>
      <c r="N705" s="46">
        <v>10</v>
      </c>
      <c r="O705" s="46" t="s">
        <v>291</v>
      </c>
      <c r="P705" s="409">
        <v>57400</v>
      </c>
      <c r="Q705" s="392">
        <f>N705*P705</f>
        <v>574000</v>
      </c>
    </row>
    <row r="706" spans="1:17" ht="25.5" customHeight="1" x14ac:dyDescent="0.25">
      <c r="A706" s="266"/>
      <c r="B706" s="480"/>
      <c r="C706" s="480"/>
      <c r="D706" s="480"/>
      <c r="E706" s="396"/>
      <c r="F706" s="82" t="s">
        <v>266</v>
      </c>
      <c r="G706" s="465"/>
      <c r="H706" s="1194" t="s">
        <v>2417</v>
      </c>
      <c r="I706" s="1194"/>
      <c r="J706" s="1194"/>
      <c r="K706" s="1194"/>
      <c r="L706" s="1195"/>
      <c r="M706" s="55"/>
      <c r="N706" s="46">
        <v>3</v>
      </c>
      <c r="O706" s="46" t="s">
        <v>272</v>
      </c>
      <c r="P706" s="409">
        <v>186300</v>
      </c>
      <c r="Q706" s="392">
        <f t="shared" ref="Q706:Q722" si="8">N706*P706</f>
        <v>558900</v>
      </c>
    </row>
    <row r="707" spans="1:17" ht="23.25" customHeight="1" x14ac:dyDescent="0.25">
      <c r="A707" s="266"/>
      <c r="B707" s="480"/>
      <c r="C707" s="480"/>
      <c r="D707" s="480"/>
      <c r="E707" s="396"/>
      <c r="F707" s="82" t="s">
        <v>271</v>
      </c>
      <c r="G707" s="465"/>
      <c r="H707" s="1194" t="s">
        <v>2418</v>
      </c>
      <c r="I707" s="1194"/>
      <c r="J707" s="1194"/>
      <c r="K707" s="1194"/>
      <c r="L707" s="1195"/>
      <c r="M707" s="55"/>
      <c r="N707" s="46">
        <v>3</v>
      </c>
      <c r="O707" s="46" t="s">
        <v>272</v>
      </c>
      <c r="P707" s="409">
        <v>169000</v>
      </c>
      <c r="Q707" s="392">
        <f t="shared" si="8"/>
        <v>507000</v>
      </c>
    </row>
    <row r="708" spans="1:17" ht="22.5" customHeight="1" x14ac:dyDescent="0.25">
      <c r="A708" s="266"/>
      <c r="B708" s="480"/>
      <c r="C708" s="480"/>
      <c r="D708" s="480"/>
      <c r="E708" s="396"/>
      <c r="F708" s="82" t="s">
        <v>268</v>
      </c>
      <c r="G708" s="465"/>
      <c r="H708" s="1194" t="s">
        <v>2419</v>
      </c>
      <c r="I708" s="1194"/>
      <c r="J708" s="1194"/>
      <c r="K708" s="1194"/>
      <c r="L708" s="1195"/>
      <c r="M708" s="55"/>
      <c r="N708" s="46">
        <v>3</v>
      </c>
      <c r="O708" s="46" t="s">
        <v>272</v>
      </c>
      <c r="P708" s="409">
        <v>197800</v>
      </c>
      <c r="Q708" s="392">
        <f t="shared" si="8"/>
        <v>593400</v>
      </c>
    </row>
    <row r="709" spans="1:17" ht="27.75" customHeight="1" x14ac:dyDescent="0.25">
      <c r="A709" s="266"/>
      <c r="B709" s="480"/>
      <c r="C709" s="480"/>
      <c r="D709" s="480"/>
      <c r="E709" s="396"/>
      <c r="F709" s="82" t="s">
        <v>431</v>
      </c>
      <c r="G709" s="467"/>
      <c r="H709" s="1194" t="s">
        <v>2420</v>
      </c>
      <c r="I709" s="1194"/>
      <c r="J709" s="1194"/>
      <c r="K709" s="1194"/>
      <c r="L709" s="1195"/>
      <c r="M709" s="55"/>
      <c r="N709" s="46">
        <v>3</v>
      </c>
      <c r="O709" s="46" t="s">
        <v>272</v>
      </c>
      <c r="P709" s="409">
        <v>226500</v>
      </c>
      <c r="Q709" s="392">
        <f t="shared" si="8"/>
        <v>679500</v>
      </c>
    </row>
    <row r="710" spans="1:17" ht="18" customHeight="1" x14ac:dyDescent="0.25">
      <c r="A710" s="266"/>
      <c r="B710" s="480"/>
      <c r="C710" s="480"/>
      <c r="D710" s="480"/>
      <c r="E710" s="396"/>
      <c r="F710" s="82" t="s">
        <v>2331</v>
      </c>
      <c r="G710" s="467"/>
      <c r="H710" s="1194" t="s">
        <v>903</v>
      </c>
      <c r="I710" s="1194"/>
      <c r="J710" s="1194"/>
      <c r="K710" s="1194"/>
      <c r="L710" s="1195"/>
      <c r="M710" s="55"/>
      <c r="N710" s="46">
        <v>3</v>
      </c>
      <c r="O710" s="46" t="s">
        <v>272</v>
      </c>
      <c r="P710" s="409">
        <v>46000</v>
      </c>
      <c r="Q710" s="392">
        <f t="shared" si="8"/>
        <v>138000</v>
      </c>
    </row>
    <row r="711" spans="1:17" ht="23.25" customHeight="1" x14ac:dyDescent="0.25">
      <c r="A711" s="266"/>
      <c r="B711" s="480"/>
      <c r="C711" s="480"/>
      <c r="D711" s="480"/>
      <c r="E711" s="396"/>
      <c r="F711" s="82" t="s">
        <v>2353</v>
      </c>
      <c r="G711" s="467"/>
      <c r="H711" s="1194" t="s">
        <v>533</v>
      </c>
      <c r="I711" s="1194"/>
      <c r="J711" s="1194"/>
      <c r="K711" s="1194"/>
      <c r="L711" s="1195"/>
      <c r="M711" s="55"/>
      <c r="N711" s="46">
        <v>1</v>
      </c>
      <c r="O711" s="46" t="s">
        <v>272</v>
      </c>
      <c r="P711" s="409">
        <v>511000</v>
      </c>
      <c r="Q711" s="392">
        <f t="shared" si="8"/>
        <v>511000</v>
      </c>
    </row>
    <row r="712" spans="1:17" ht="18" customHeight="1" x14ac:dyDescent="0.25">
      <c r="A712" s="266"/>
      <c r="B712" s="480"/>
      <c r="C712" s="480"/>
      <c r="D712" s="480"/>
      <c r="E712" s="396"/>
      <c r="F712" s="82" t="s">
        <v>2348</v>
      </c>
      <c r="G712" s="467"/>
      <c r="H712" s="1194" t="s">
        <v>474</v>
      </c>
      <c r="I712" s="1194"/>
      <c r="J712" s="1194"/>
      <c r="K712" s="1194"/>
      <c r="L712" s="1195"/>
      <c r="M712" s="55"/>
      <c r="N712" s="46">
        <v>4</v>
      </c>
      <c r="O712" s="46" t="s">
        <v>273</v>
      </c>
      <c r="P712" s="409">
        <v>22000</v>
      </c>
      <c r="Q712" s="392">
        <f t="shared" si="8"/>
        <v>88000</v>
      </c>
    </row>
    <row r="713" spans="1:17" ht="18" customHeight="1" x14ac:dyDescent="0.25">
      <c r="A713" s="266"/>
      <c r="B713" s="480"/>
      <c r="C713" s="480"/>
      <c r="D713" s="480"/>
      <c r="E713" s="396"/>
      <c r="F713" s="82" t="s">
        <v>2369</v>
      </c>
      <c r="G713" s="467"/>
      <c r="H713" s="1194" t="s">
        <v>478</v>
      </c>
      <c r="I713" s="1194"/>
      <c r="J713" s="1194"/>
      <c r="K713" s="1194"/>
      <c r="L713" s="1195"/>
      <c r="M713" s="55"/>
      <c r="N713" s="46">
        <v>6</v>
      </c>
      <c r="O713" s="46" t="s">
        <v>272</v>
      </c>
      <c r="P713" s="409">
        <v>1800</v>
      </c>
      <c r="Q713" s="392">
        <f t="shared" si="8"/>
        <v>10800</v>
      </c>
    </row>
    <row r="714" spans="1:17" ht="18" customHeight="1" x14ac:dyDescent="0.25">
      <c r="A714" s="266"/>
      <c r="B714" s="480"/>
      <c r="C714" s="480"/>
      <c r="D714" s="480"/>
      <c r="E714" s="396"/>
      <c r="F714" s="82" t="s">
        <v>2404</v>
      </c>
      <c r="G714" s="467"/>
      <c r="H714" s="1194" t="s">
        <v>2421</v>
      </c>
      <c r="I714" s="1194"/>
      <c r="J714" s="1194"/>
      <c r="K714" s="1194"/>
      <c r="L714" s="1195"/>
      <c r="M714" s="55"/>
      <c r="N714" s="46">
        <v>2</v>
      </c>
      <c r="O714" s="46" t="s">
        <v>272</v>
      </c>
      <c r="P714" s="409">
        <v>44900</v>
      </c>
      <c r="Q714" s="392">
        <f t="shared" si="8"/>
        <v>89800</v>
      </c>
    </row>
    <row r="715" spans="1:17" ht="18" customHeight="1" x14ac:dyDescent="0.25">
      <c r="A715" s="266"/>
      <c r="B715" s="480"/>
      <c r="C715" s="480"/>
      <c r="D715" s="480"/>
      <c r="E715" s="396"/>
      <c r="F715" s="82" t="s">
        <v>2405</v>
      </c>
      <c r="G715" s="467"/>
      <c r="H715" s="1194" t="s">
        <v>2422</v>
      </c>
      <c r="I715" s="1194"/>
      <c r="J715" s="1194"/>
      <c r="K715" s="1194"/>
      <c r="L715" s="1195"/>
      <c r="M715" s="55"/>
      <c r="N715" s="46">
        <v>20</v>
      </c>
      <c r="O715" s="46" t="s">
        <v>272</v>
      </c>
      <c r="P715" s="409">
        <v>4600</v>
      </c>
      <c r="Q715" s="392">
        <f t="shared" si="8"/>
        <v>92000</v>
      </c>
    </row>
    <row r="716" spans="1:17" ht="18" customHeight="1" x14ac:dyDescent="0.25">
      <c r="A716" s="266"/>
      <c r="B716" s="480"/>
      <c r="C716" s="480"/>
      <c r="D716" s="480"/>
      <c r="E716" s="396"/>
      <c r="F716" s="82" t="s">
        <v>2406</v>
      </c>
      <c r="G716" s="467"/>
      <c r="H716" s="1194" t="s">
        <v>907</v>
      </c>
      <c r="I716" s="1194"/>
      <c r="J716" s="1194"/>
      <c r="K716" s="1194"/>
      <c r="L716" s="1195"/>
      <c r="M716" s="55"/>
      <c r="N716" s="46">
        <v>2</v>
      </c>
      <c r="O716" s="46" t="s">
        <v>272</v>
      </c>
      <c r="P716" s="409">
        <v>12400</v>
      </c>
      <c r="Q716" s="392">
        <f t="shared" si="8"/>
        <v>24800</v>
      </c>
    </row>
    <row r="717" spans="1:17" ht="18" customHeight="1" x14ac:dyDescent="0.25">
      <c r="A717" s="266"/>
      <c r="B717" s="480"/>
      <c r="C717" s="480"/>
      <c r="D717" s="480"/>
      <c r="E717" s="396"/>
      <c r="F717" s="82" t="s">
        <v>2407</v>
      </c>
      <c r="G717" s="467"/>
      <c r="H717" s="1194" t="s">
        <v>481</v>
      </c>
      <c r="I717" s="1194"/>
      <c r="J717" s="1194"/>
      <c r="K717" s="1194"/>
      <c r="L717" s="1195"/>
      <c r="M717" s="55"/>
      <c r="N717" s="46">
        <v>5</v>
      </c>
      <c r="O717" s="46" t="s">
        <v>272</v>
      </c>
      <c r="P717" s="409">
        <v>10500</v>
      </c>
      <c r="Q717" s="392">
        <f t="shared" si="8"/>
        <v>52500</v>
      </c>
    </row>
    <row r="718" spans="1:17" ht="18" customHeight="1" x14ac:dyDescent="0.25">
      <c r="A718" s="266"/>
      <c r="B718" s="480"/>
      <c r="C718" s="480"/>
      <c r="D718" s="480"/>
      <c r="E718" s="396"/>
      <c r="F718" s="82" t="s">
        <v>2408</v>
      </c>
      <c r="G718" s="467"/>
      <c r="H718" s="1194" t="s">
        <v>447</v>
      </c>
      <c r="I718" s="1194"/>
      <c r="J718" s="1194"/>
      <c r="K718" s="1194"/>
      <c r="L718" s="1195"/>
      <c r="M718" s="55"/>
      <c r="N718" s="46">
        <v>1</v>
      </c>
      <c r="O718" s="46" t="s">
        <v>273</v>
      </c>
      <c r="P718" s="409">
        <v>29400</v>
      </c>
      <c r="Q718" s="392">
        <f t="shared" si="8"/>
        <v>29400</v>
      </c>
    </row>
    <row r="719" spans="1:17" ht="18" customHeight="1" x14ac:dyDescent="0.25">
      <c r="A719" s="266"/>
      <c r="B719" s="480"/>
      <c r="C719" s="480"/>
      <c r="D719" s="480"/>
      <c r="E719" s="396"/>
      <c r="F719" s="82" t="s">
        <v>2409</v>
      </c>
      <c r="G719" s="467"/>
      <c r="H719" s="1194" t="s">
        <v>2428</v>
      </c>
      <c r="I719" s="1194"/>
      <c r="J719" s="1194"/>
      <c r="K719" s="1194"/>
      <c r="L719" s="1195"/>
      <c r="M719" s="55"/>
      <c r="N719" s="46">
        <v>50</v>
      </c>
      <c r="O719" s="46" t="s">
        <v>272</v>
      </c>
      <c r="P719" s="409">
        <v>2300</v>
      </c>
      <c r="Q719" s="392">
        <f t="shared" si="8"/>
        <v>115000</v>
      </c>
    </row>
    <row r="720" spans="1:17" ht="18" customHeight="1" x14ac:dyDescent="0.25">
      <c r="A720" s="266"/>
      <c r="B720" s="480"/>
      <c r="C720" s="480"/>
      <c r="D720" s="480"/>
      <c r="E720" s="396"/>
      <c r="F720" s="82" t="s">
        <v>2410</v>
      </c>
      <c r="G720" s="467"/>
      <c r="H720" s="1194" t="s">
        <v>787</v>
      </c>
      <c r="I720" s="1194"/>
      <c r="J720" s="1194"/>
      <c r="K720" s="1194"/>
      <c r="L720" s="1195"/>
      <c r="M720" s="55"/>
      <c r="N720" s="46">
        <v>12</v>
      </c>
      <c r="O720" s="46" t="s">
        <v>272</v>
      </c>
      <c r="P720" s="409">
        <v>5500</v>
      </c>
      <c r="Q720" s="392">
        <f t="shared" si="8"/>
        <v>66000</v>
      </c>
    </row>
    <row r="721" spans="1:17" ht="18" customHeight="1" x14ac:dyDescent="0.25">
      <c r="A721" s="266"/>
      <c r="B721" s="719"/>
      <c r="C721" s="719"/>
      <c r="D721" s="719"/>
      <c r="E721" s="396"/>
      <c r="F721" s="722" t="s">
        <v>2411</v>
      </c>
      <c r="G721" s="718"/>
      <c r="H721" s="1194" t="s">
        <v>947</v>
      </c>
      <c r="I721" s="1194"/>
      <c r="J721" s="1194"/>
      <c r="K721" s="1194"/>
      <c r="L721" s="1195"/>
      <c r="M721" s="55"/>
      <c r="N721" s="46">
        <v>5</v>
      </c>
      <c r="O721" s="46" t="s">
        <v>276</v>
      </c>
      <c r="P721" s="409">
        <v>52100</v>
      </c>
      <c r="Q721" s="392">
        <f t="shared" si="8"/>
        <v>260500</v>
      </c>
    </row>
    <row r="722" spans="1:17" ht="18" customHeight="1" x14ac:dyDescent="0.25">
      <c r="A722" s="266"/>
      <c r="B722" s="719"/>
      <c r="C722" s="719"/>
      <c r="D722" s="719"/>
      <c r="E722" s="396"/>
      <c r="F722" s="722" t="s">
        <v>2543</v>
      </c>
      <c r="G722" s="718"/>
      <c r="H722" s="1194" t="s">
        <v>847</v>
      </c>
      <c r="I722" s="1194"/>
      <c r="J722" s="1194"/>
      <c r="K722" s="1194"/>
      <c r="L722" s="1195"/>
      <c r="M722" s="55"/>
      <c r="N722" s="46">
        <v>10</v>
      </c>
      <c r="O722" s="46" t="s">
        <v>272</v>
      </c>
      <c r="P722" s="409">
        <v>16100</v>
      </c>
      <c r="Q722" s="392">
        <f t="shared" si="8"/>
        <v>161000</v>
      </c>
    </row>
    <row r="723" spans="1:17" ht="39" customHeight="1" x14ac:dyDescent="0.2">
      <c r="A723" s="268">
        <v>5</v>
      </c>
      <c r="B723" s="269">
        <v>2</v>
      </c>
      <c r="C723" s="269">
        <v>1</v>
      </c>
      <c r="D723" s="270">
        <v>1</v>
      </c>
      <c r="E723" s="270" t="s">
        <v>431</v>
      </c>
      <c r="F723" s="1033" t="s">
        <v>436</v>
      </c>
      <c r="G723" s="1034"/>
      <c r="H723" s="1034"/>
      <c r="I723" s="1034"/>
      <c r="J723" s="1034"/>
      <c r="K723" s="1034"/>
      <c r="L723" s="1035"/>
      <c r="M723" s="271"/>
      <c r="N723" s="46"/>
      <c r="O723" s="46"/>
      <c r="P723" s="409"/>
      <c r="Q723" s="389">
        <f>Q724</f>
        <v>903000</v>
      </c>
    </row>
    <row r="724" spans="1:17" ht="17.25" customHeight="1" x14ac:dyDescent="0.2">
      <c r="A724" s="288"/>
      <c r="B724" s="289"/>
      <c r="C724" s="289"/>
      <c r="D724" s="290"/>
      <c r="E724" s="290"/>
      <c r="F724" s="82" t="s">
        <v>262</v>
      </c>
      <c r="G724" s="465"/>
      <c r="H724" s="485" t="s">
        <v>437</v>
      </c>
      <c r="I724" s="465"/>
      <c r="J724" s="465"/>
      <c r="K724" s="465"/>
      <c r="L724" s="466"/>
      <c r="M724" s="271"/>
      <c r="N724" s="46">
        <v>3612</v>
      </c>
      <c r="O724" s="469" t="s">
        <v>274</v>
      </c>
      <c r="P724" s="411">
        <v>250</v>
      </c>
      <c r="Q724" s="386">
        <f>P724*N724</f>
        <v>903000</v>
      </c>
    </row>
    <row r="725" spans="1:17" x14ac:dyDescent="0.2">
      <c r="A725" s="268">
        <v>5</v>
      </c>
      <c r="B725" s="269">
        <v>2</v>
      </c>
      <c r="C725" s="269">
        <v>3</v>
      </c>
      <c r="D725" s="270"/>
      <c r="E725" s="270"/>
      <c r="F725" s="1191" t="s">
        <v>342</v>
      </c>
      <c r="G725" s="1192"/>
      <c r="H725" s="1192"/>
      <c r="I725" s="1192"/>
      <c r="J725" s="1192"/>
      <c r="K725" s="1192"/>
      <c r="L725" s="1193"/>
      <c r="M725" s="271"/>
      <c r="N725" s="46"/>
      <c r="O725" s="272"/>
      <c r="P725" s="411"/>
      <c r="Q725" s="389">
        <f>SUM(Q726:Q728)</f>
        <v>2400000</v>
      </c>
    </row>
    <row r="726" spans="1:17" ht="25.5" customHeight="1" x14ac:dyDescent="0.2">
      <c r="A726" s="288">
        <v>5</v>
      </c>
      <c r="B726" s="289">
        <v>2</v>
      </c>
      <c r="C726" s="289">
        <v>3</v>
      </c>
      <c r="D726" s="290"/>
      <c r="E726" s="290" t="s">
        <v>262</v>
      </c>
      <c r="F726" s="1254" t="s">
        <v>343</v>
      </c>
      <c r="G726" s="1194"/>
      <c r="H726" s="1194"/>
      <c r="I726" s="1194"/>
      <c r="J726" s="1194"/>
      <c r="K726" s="1194"/>
      <c r="L726" s="1195"/>
      <c r="M726" s="271"/>
      <c r="N726" s="46"/>
      <c r="O726" s="272"/>
      <c r="P726" s="411"/>
      <c r="Q726" s="386"/>
    </row>
    <row r="727" spans="1:17" ht="17.25" customHeight="1" x14ac:dyDescent="0.2">
      <c r="A727" s="288"/>
      <c r="B727" s="289"/>
      <c r="C727" s="289"/>
      <c r="D727" s="290"/>
      <c r="E727" s="290"/>
      <c r="F727" s="342" t="s">
        <v>262</v>
      </c>
      <c r="G727" s="469"/>
      <c r="H727" s="1194" t="s">
        <v>2224</v>
      </c>
      <c r="I727" s="1194"/>
      <c r="J727" s="1194"/>
      <c r="K727" s="1194"/>
      <c r="L727" s="1195"/>
      <c r="M727" s="271"/>
      <c r="N727" s="46">
        <v>18</v>
      </c>
      <c r="O727" s="46" t="s">
        <v>275</v>
      </c>
      <c r="P727" s="411">
        <v>50000</v>
      </c>
      <c r="Q727" s="386">
        <f>N727*P727</f>
        <v>900000</v>
      </c>
    </row>
    <row r="728" spans="1:17" ht="17.25" customHeight="1" x14ac:dyDescent="0.2">
      <c r="A728" s="288"/>
      <c r="B728" s="289"/>
      <c r="C728" s="289"/>
      <c r="D728" s="290"/>
      <c r="E728" s="290"/>
      <c r="F728" s="342" t="s">
        <v>266</v>
      </c>
      <c r="G728" s="469"/>
      <c r="H728" s="1194" t="s">
        <v>2225</v>
      </c>
      <c r="I728" s="1194"/>
      <c r="J728" s="1194"/>
      <c r="K728" s="1194"/>
      <c r="L728" s="1195"/>
      <c r="M728" s="271"/>
      <c r="N728" s="46">
        <v>20</v>
      </c>
      <c r="O728" s="46" t="s">
        <v>275</v>
      </c>
      <c r="P728" s="411">
        <v>75000</v>
      </c>
      <c r="Q728" s="386">
        <f>N728*P728</f>
        <v>1500000</v>
      </c>
    </row>
    <row r="729" spans="1:17" ht="13.5" thickBot="1" x14ac:dyDescent="0.25">
      <c r="A729" s="1255" t="s">
        <v>215</v>
      </c>
      <c r="B729" s="1256"/>
      <c r="C729" s="1256"/>
      <c r="D729" s="1256"/>
      <c r="E729" s="1256"/>
      <c r="F729" s="1256"/>
      <c r="G729" s="1256"/>
      <c r="H729" s="1256"/>
      <c r="I729" s="1256"/>
      <c r="J729" s="1256"/>
      <c r="K729" s="1256"/>
      <c r="L729" s="1256"/>
      <c r="M729" s="1256"/>
      <c r="N729" s="1256"/>
      <c r="O729" s="1256"/>
      <c r="P729" s="1257"/>
      <c r="Q729" s="390">
        <f>Q725+Q723+Q704</f>
        <v>7854600</v>
      </c>
    </row>
    <row r="730" spans="1:17" x14ac:dyDescent="0.2">
      <c r="A730" s="286"/>
      <c r="B730" s="286"/>
      <c r="C730" s="286"/>
      <c r="D730" s="286"/>
      <c r="E730" s="286"/>
      <c r="F730" s="286"/>
      <c r="G730" s="286"/>
      <c r="H730" s="286"/>
      <c r="I730" s="286"/>
      <c r="J730" s="286"/>
      <c r="K730" s="286"/>
      <c r="L730" s="286"/>
      <c r="M730" s="221"/>
      <c r="N730" s="221"/>
      <c r="O730" s="221"/>
      <c r="P730" s="442"/>
      <c r="Q730" s="443"/>
    </row>
    <row r="731" spans="1:17" ht="15" x14ac:dyDescent="0.25">
      <c r="A731" s="1040" t="s">
        <v>2277</v>
      </c>
      <c r="B731" s="1040"/>
      <c r="C731" s="1040"/>
      <c r="D731" s="1040"/>
      <c r="E731" s="1040"/>
      <c r="F731" s="1040"/>
      <c r="G731" s="1040"/>
      <c r="H731" s="1040"/>
      <c r="I731" s="1040"/>
      <c r="J731" s="1040"/>
      <c r="K731" s="1040"/>
      <c r="L731" s="1040"/>
      <c r="M731" s="1041" t="s">
        <v>2274</v>
      </c>
      <c r="N731" s="1041"/>
      <c r="O731" s="1041"/>
      <c r="P731" s="1041"/>
      <c r="Q731" s="1041"/>
    </row>
    <row r="732" spans="1:17" ht="15" x14ac:dyDescent="0.25">
      <c r="A732" s="1040" t="s">
        <v>2278</v>
      </c>
      <c r="B732" s="1040"/>
      <c r="C732" s="1040"/>
      <c r="D732" s="1040"/>
      <c r="E732" s="1040"/>
      <c r="F732" s="1040"/>
      <c r="G732" s="1040"/>
      <c r="H732" s="1040"/>
      <c r="I732" s="1040"/>
      <c r="J732" s="1040"/>
      <c r="K732" s="1040"/>
      <c r="L732" s="1040"/>
      <c r="M732" s="1041" t="s">
        <v>2275</v>
      </c>
      <c r="N732" s="1041"/>
      <c r="O732" s="1041"/>
      <c r="P732" s="1041"/>
      <c r="Q732" s="1041"/>
    </row>
    <row r="733" spans="1:17" ht="15" x14ac:dyDescent="0.25">
      <c r="A733" s="21"/>
      <c r="B733" s="21"/>
      <c r="C733" s="292"/>
      <c r="D733" s="292"/>
      <c r="E733" s="292"/>
      <c r="F733" s="292"/>
      <c r="G733" s="292"/>
      <c r="H733" s="292"/>
      <c r="I733" s="292"/>
      <c r="J733" s="292"/>
      <c r="K733" s="292"/>
      <c r="L733" s="292"/>
      <c r="M733" s="60"/>
      <c r="N733" s="61"/>
      <c r="O733" s="61"/>
      <c r="P733" s="444"/>
      <c r="Q733" s="445"/>
    </row>
    <row r="734" spans="1:17" ht="15" x14ac:dyDescent="0.25">
      <c r="A734" s="21"/>
      <c r="B734" s="21"/>
      <c r="C734" s="292"/>
      <c r="D734" s="292"/>
      <c r="E734" s="292"/>
      <c r="F734" s="292"/>
      <c r="G734" s="292"/>
      <c r="H734" s="292"/>
      <c r="I734" s="292"/>
      <c r="J734" s="292"/>
      <c r="K734" s="292"/>
      <c r="L734" s="292"/>
      <c r="M734" s="60"/>
      <c r="N734" s="61"/>
      <c r="O734" s="61"/>
      <c r="P734" s="444"/>
      <c r="Q734" s="445"/>
    </row>
    <row r="735" spans="1:17" ht="15" x14ac:dyDescent="0.25">
      <c r="A735" s="21"/>
      <c r="B735" s="21"/>
      <c r="C735" s="292"/>
      <c r="D735" s="292"/>
      <c r="E735" s="292"/>
      <c r="F735" s="292"/>
      <c r="G735" s="292"/>
      <c r="H735" s="292"/>
      <c r="I735" s="292"/>
      <c r="J735" s="292"/>
      <c r="K735" s="292"/>
      <c r="L735" s="292"/>
      <c r="M735" s="60"/>
      <c r="N735" s="61"/>
      <c r="O735" s="61"/>
      <c r="P735" s="444"/>
      <c r="Q735" s="445"/>
    </row>
    <row r="736" spans="1:17" ht="15" x14ac:dyDescent="0.25">
      <c r="A736" s="1040" t="s">
        <v>2279</v>
      </c>
      <c r="B736" s="1040"/>
      <c r="C736" s="1040"/>
      <c r="D736" s="1040"/>
      <c r="E736" s="1040"/>
      <c r="F736" s="1040"/>
      <c r="G736" s="1040"/>
      <c r="H736" s="1040"/>
      <c r="I736" s="1040"/>
      <c r="J736" s="1040"/>
      <c r="K736" s="1040"/>
      <c r="L736" s="1040"/>
      <c r="M736" s="1042" t="s">
        <v>2276</v>
      </c>
      <c r="N736" s="1042"/>
      <c r="O736" s="1042"/>
      <c r="P736" s="1042"/>
      <c r="Q736" s="1042"/>
    </row>
    <row r="737" spans="1:17" ht="15" x14ac:dyDescent="0.25">
      <c r="A737" s="1043"/>
      <c r="B737" s="1043"/>
      <c r="C737" s="1043"/>
      <c r="D737" s="1043"/>
      <c r="E737" s="1043"/>
      <c r="F737" s="1043"/>
      <c r="G737" s="1043"/>
      <c r="H737" s="1043"/>
      <c r="I737" s="1043"/>
      <c r="J737" s="292"/>
      <c r="K737" s="292"/>
      <c r="L737" s="292"/>
      <c r="M737" s="60"/>
      <c r="N737" s="61"/>
      <c r="O737" s="1044"/>
      <c r="P737" s="1044"/>
      <c r="Q737" s="445"/>
    </row>
    <row r="738" spans="1:17" ht="15" x14ac:dyDescent="0.25">
      <c r="A738" s="471"/>
      <c r="B738" s="471"/>
      <c r="C738" s="471"/>
      <c r="D738" s="471"/>
      <c r="E738" s="471"/>
      <c r="F738" s="471"/>
      <c r="G738" s="471"/>
      <c r="H738" s="471"/>
      <c r="I738" s="471"/>
      <c r="J738" s="60"/>
      <c r="K738" s="60"/>
      <c r="L738" s="60"/>
      <c r="M738" s="60"/>
      <c r="N738" s="61"/>
      <c r="O738" s="61"/>
      <c r="P738" s="444"/>
      <c r="Q738" s="445"/>
    </row>
    <row r="739" spans="1:17" ht="15" x14ac:dyDescent="0.25">
      <c r="A739" s="1032" t="s">
        <v>2280</v>
      </c>
      <c r="B739" s="1032"/>
      <c r="C739" s="1032"/>
      <c r="D739" s="1032"/>
      <c r="E739" s="1032"/>
      <c r="F739" s="1032"/>
      <c r="G739" s="1032"/>
      <c r="H739" s="1032"/>
      <c r="I739" s="1032"/>
      <c r="J739" s="1032"/>
      <c r="K739" s="1032"/>
      <c r="L739" s="62" t="s">
        <v>220</v>
      </c>
      <c r="M739" s="62"/>
      <c r="N739" s="470"/>
      <c r="O739" s="470"/>
      <c r="P739" s="444"/>
      <c r="Q739" s="444"/>
    </row>
    <row r="740" spans="1:17" ht="15" x14ac:dyDescent="0.25">
      <c r="A740" s="1032" t="s">
        <v>2281</v>
      </c>
      <c r="B740" s="1032"/>
      <c r="C740" s="1032"/>
      <c r="D740" s="1032"/>
      <c r="E740" s="1032"/>
      <c r="F740" s="1032"/>
      <c r="G740" s="1032"/>
      <c r="H740" s="1032"/>
      <c r="I740" s="1032"/>
      <c r="J740" s="1032"/>
      <c r="K740" s="1032"/>
      <c r="L740" s="62" t="s">
        <v>220</v>
      </c>
      <c r="M740" s="62"/>
      <c r="N740" s="470"/>
      <c r="O740" s="470"/>
      <c r="P740" s="444"/>
      <c r="Q740" s="444"/>
    </row>
    <row r="741" spans="1:17" ht="15" x14ac:dyDescent="0.25">
      <c r="A741" s="1032" t="s">
        <v>2282</v>
      </c>
      <c r="B741" s="1032"/>
      <c r="C741" s="1032"/>
      <c r="D741" s="1032"/>
      <c r="E741" s="1032"/>
      <c r="F741" s="1032"/>
      <c r="G741" s="1032"/>
      <c r="H741" s="1032"/>
      <c r="I741" s="1032"/>
      <c r="J741" s="1032"/>
      <c r="K741" s="1032"/>
      <c r="L741" s="62" t="s">
        <v>220</v>
      </c>
      <c r="M741" s="62"/>
      <c r="N741" s="470"/>
      <c r="O741" s="470"/>
      <c r="P741" s="444"/>
      <c r="Q741" s="444"/>
    </row>
    <row r="742" spans="1:17" ht="15" x14ac:dyDescent="0.25">
      <c r="A742" s="62"/>
      <c r="B742" s="62"/>
      <c r="C742" s="62"/>
      <c r="D742" s="64"/>
      <c r="E742" s="62"/>
      <c r="F742" s="62"/>
      <c r="G742" s="62"/>
      <c r="H742" s="65"/>
      <c r="I742" s="66"/>
      <c r="J742" s="62"/>
      <c r="K742" s="62"/>
      <c r="L742" s="62"/>
      <c r="M742" s="62"/>
      <c r="N742" s="470"/>
      <c r="O742" s="470"/>
      <c r="P742" s="444"/>
      <c r="Q742" s="444"/>
    </row>
    <row r="743" spans="1:17" ht="15" x14ac:dyDescent="0.25">
      <c r="A743" s="479" t="s">
        <v>279</v>
      </c>
      <c r="B743" s="1317" t="s">
        <v>280</v>
      </c>
      <c r="C743" s="1318"/>
      <c r="D743" s="1318"/>
      <c r="E743" s="1318"/>
      <c r="F743" s="1318"/>
      <c r="G743" s="1318"/>
      <c r="H743" s="1318"/>
      <c r="I743" s="1318"/>
      <c r="J743" s="1319"/>
      <c r="K743" s="1317" t="s">
        <v>2283</v>
      </c>
      <c r="L743" s="1319"/>
      <c r="M743" s="62"/>
      <c r="N743" s="470"/>
      <c r="O743" s="470"/>
      <c r="P743" s="444"/>
      <c r="Q743" s="444"/>
    </row>
    <row r="744" spans="1:17" ht="15" x14ac:dyDescent="0.25">
      <c r="A744" s="676">
        <f>1</f>
        <v>1</v>
      </c>
      <c r="B744" s="1320" t="s">
        <v>281</v>
      </c>
      <c r="C744" s="1321"/>
      <c r="D744" s="1321"/>
      <c r="E744" s="1321"/>
      <c r="F744" s="1321"/>
      <c r="G744" s="1321"/>
      <c r="H744" s="1321"/>
      <c r="I744" s="1321"/>
      <c r="J744" s="1322"/>
      <c r="K744" s="1320"/>
      <c r="L744" s="1322"/>
      <c r="M744" s="62"/>
      <c r="N744" s="470"/>
      <c r="O744" s="470"/>
      <c r="P744" s="444"/>
      <c r="Q744" s="444"/>
    </row>
    <row r="745" spans="1:17" ht="15" x14ac:dyDescent="0.25">
      <c r="A745" s="676">
        <f>A744+1</f>
        <v>2</v>
      </c>
      <c r="B745" s="1320" t="s">
        <v>282</v>
      </c>
      <c r="C745" s="1321"/>
      <c r="D745" s="1321"/>
      <c r="E745" s="1321"/>
      <c r="F745" s="1321"/>
      <c r="G745" s="1321"/>
      <c r="H745" s="1321"/>
      <c r="I745" s="1321"/>
      <c r="J745" s="1322"/>
      <c r="K745" s="1323"/>
      <c r="L745" s="1324"/>
      <c r="M745" s="62"/>
      <c r="N745" s="470"/>
      <c r="O745" s="470"/>
      <c r="P745" s="444"/>
      <c r="Q745" s="444"/>
    </row>
    <row r="746" spans="1:17" ht="15" x14ac:dyDescent="0.25">
      <c r="A746" s="676">
        <f>A745+1</f>
        <v>3</v>
      </c>
      <c r="B746" s="1048" t="s">
        <v>2257</v>
      </c>
      <c r="C746" s="1048"/>
      <c r="D746" s="1048"/>
      <c r="E746" s="1048"/>
      <c r="F746" s="1048"/>
      <c r="G746" s="1048"/>
      <c r="H746" s="1048"/>
      <c r="I746" s="1048"/>
      <c r="J746" s="1048"/>
      <c r="K746" s="1048"/>
      <c r="L746" s="1048"/>
      <c r="M746" s="62"/>
      <c r="N746" s="470"/>
      <c r="O746" s="470"/>
      <c r="P746" s="444"/>
      <c r="Q746" s="444"/>
    </row>
    <row r="747" spans="1:17" ht="15" x14ac:dyDescent="0.25">
      <c r="A747" s="676">
        <f>A746+1</f>
        <v>4</v>
      </c>
      <c r="B747" s="1048" t="s">
        <v>283</v>
      </c>
      <c r="C747" s="1048"/>
      <c r="D747" s="1048"/>
      <c r="E747" s="1048"/>
      <c r="F747" s="1048"/>
      <c r="G747" s="1048"/>
      <c r="H747" s="1048"/>
      <c r="I747" s="1048"/>
      <c r="J747" s="1048"/>
      <c r="K747" s="1048"/>
      <c r="L747" s="1048"/>
      <c r="M747" s="62"/>
      <c r="N747" s="470"/>
      <c r="O747" s="470"/>
      <c r="P747" s="444"/>
      <c r="Q747" s="444"/>
    </row>
    <row r="748" spans="1:17" ht="15" x14ac:dyDescent="0.25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444"/>
      <c r="Q748" s="444"/>
    </row>
    <row r="749" spans="1:17" ht="15" x14ac:dyDescent="0.25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444"/>
      <c r="Q749" s="444"/>
    </row>
    <row r="750" spans="1:17" ht="15" x14ac:dyDescent="0.25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444"/>
      <c r="Q750" s="444"/>
    </row>
    <row r="751" spans="1:17" ht="15" x14ac:dyDescent="0.25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444"/>
      <c r="Q751" s="444"/>
    </row>
    <row r="752" spans="1:17" ht="15" x14ac:dyDescent="0.25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444"/>
      <c r="Q752" s="444"/>
    </row>
    <row r="753" spans="1:17" ht="15" x14ac:dyDescent="0.25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444"/>
      <c r="Q753" s="444"/>
    </row>
    <row r="754" spans="1:17" ht="15" x14ac:dyDescent="0.25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444"/>
      <c r="Q754" s="444"/>
    </row>
    <row r="755" spans="1:17" ht="15" x14ac:dyDescent="0.25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444"/>
      <c r="Q755" s="444"/>
    </row>
    <row r="756" spans="1:17" ht="15" x14ac:dyDescent="0.25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444"/>
      <c r="Q756" s="444"/>
    </row>
    <row r="757" spans="1:17" ht="15" x14ac:dyDescent="0.25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444"/>
      <c r="Q757" s="444"/>
    </row>
    <row r="758" spans="1:17" ht="15" x14ac:dyDescent="0.25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444"/>
      <c r="Q758" s="444"/>
    </row>
    <row r="759" spans="1:17" ht="15" x14ac:dyDescent="0.25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444"/>
      <c r="Q759" s="444"/>
    </row>
    <row r="760" spans="1:17" ht="15" x14ac:dyDescent="0.25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444"/>
      <c r="Q760" s="444"/>
    </row>
    <row r="761" spans="1:17" ht="15" x14ac:dyDescent="0.25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444"/>
      <c r="Q761" s="444"/>
    </row>
    <row r="762" spans="1:17" ht="15" x14ac:dyDescent="0.25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444"/>
      <c r="Q762" s="444"/>
    </row>
    <row r="763" spans="1:17" ht="15" x14ac:dyDescent="0.25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444"/>
      <c r="Q763" s="444"/>
    </row>
    <row r="764" spans="1:17" ht="15" x14ac:dyDescent="0.25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444"/>
      <c r="Q764" s="444"/>
    </row>
    <row r="765" spans="1:17" ht="15" x14ac:dyDescent="0.25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444"/>
      <c r="Q765" s="444"/>
    </row>
    <row r="766" spans="1:17" ht="15" x14ac:dyDescent="0.25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444"/>
      <c r="Q766" s="444"/>
    </row>
    <row r="767" spans="1:17" ht="15" x14ac:dyDescent="0.25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444"/>
      <c r="Q767" s="444"/>
    </row>
    <row r="768" spans="1:17" ht="15.75" thickBot="1" x14ac:dyDescent="0.3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444"/>
      <c r="Q768" s="444"/>
    </row>
    <row r="769" spans="1:17" x14ac:dyDescent="0.2">
      <c r="A769" s="14"/>
      <c r="B769" s="15"/>
      <c r="C769" s="15"/>
      <c r="D769" s="15"/>
      <c r="E769" s="15"/>
      <c r="F769" s="15"/>
      <c r="G769" s="15"/>
      <c r="H769" s="16"/>
      <c r="I769" s="14"/>
      <c r="J769" s="15"/>
      <c r="K769" s="15"/>
      <c r="L769" s="15"/>
      <c r="M769" s="15"/>
      <c r="N769" s="17"/>
      <c r="O769" s="17"/>
      <c r="P769" s="226"/>
      <c r="Q769" s="18"/>
    </row>
    <row r="770" spans="1:17" x14ac:dyDescent="0.2">
      <c r="A770" s="20"/>
      <c r="B770" s="21"/>
      <c r="C770" s="21"/>
      <c r="D770" s="21"/>
      <c r="E770" s="21"/>
      <c r="F770" s="21"/>
      <c r="G770" s="21"/>
      <c r="H770" s="22"/>
      <c r="I770" s="947" t="s">
        <v>2270</v>
      </c>
      <c r="J770" s="948"/>
      <c r="K770" s="948"/>
      <c r="L770" s="948"/>
      <c r="M770" s="948"/>
      <c r="N770" s="948"/>
      <c r="O770" s="949"/>
      <c r="P770" s="227"/>
      <c r="Q770" s="23"/>
    </row>
    <row r="771" spans="1:17" x14ac:dyDescent="0.2">
      <c r="A771" s="20"/>
      <c r="B771" s="21"/>
      <c r="C771" s="21"/>
      <c r="D771" s="21"/>
      <c r="E771" s="21"/>
      <c r="F771" s="21"/>
      <c r="G771" s="21"/>
      <c r="H771" s="22"/>
      <c r="I771" s="947" t="s">
        <v>2271</v>
      </c>
      <c r="J771" s="948"/>
      <c r="K771" s="948"/>
      <c r="L771" s="948"/>
      <c r="M771" s="948"/>
      <c r="N771" s="948"/>
      <c r="O771" s="949"/>
      <c r="P771" s="227"/>
      <c r="Q771" s="23"/>
    </row>
    <row r="772" spans="1:17" ht="13.5" thickBot="1" x14ac:dyDescent="0.25">
      <c r="A772" s="20"/>
      <c r="B772" s="21"/>
      <c r="C772" s="21"/>
      <c r="D772" s="21"/>
      <c r="E772" s="21"/>
      <c r="F772" s="21"/>
      <c r="G772" s="21"/>
      <c r="H772" s="22"/>
      <c r="I772" s="24"/>
      <c r="J772" s="25"/>
      <c r="K772" s="25"/>
      <c r="L772" s="25"/>
      <c r="M772" s="25"/>
      <c r="N772" s="26"/>
      <c r="O772" s="26"/>
      <c r="P772" s="227"/>
      <c r="Q772" s="23"/>
    </row>
    <row r="773" spans="1:17" x14ac:dyDescent="0.2">
      <c r="A773" s="27"/>
      <c r="B773" s="28"/>
      <c r="C773" s="28"/>
      <c r="D773" s="28"/>
      <c r="E773" s="28"/>
      <c r="F773" s="28"/>
      <c r="G773" s="28"/>
      <c r="H773" s="29"/>
      <c r="I773" s="950" t="s">
        <v>217</v>
      </c>
      <c r="J773" s="951"/>
      <c r="K773" s="951"/>
      <c r="L773" s="951"/>
      <c r="M773" s="951"/>
      <c r="N773" s="951"/>
      <c r="O773" s="952"/>
      <c r="P773" s="27"/>
      <c r="Q773" s="29"/>
    </row>
    <row r="774" spans="1:17" ht="13.5" thickBot="1" x14ac:dyDescent="0.25">
      <c r="A774" s="30"/>
      <c r="B774" s="31"/>
      <c r="C774" s="31"/>
      <c r="D774" s="31"/>
      <c r="E774" s="31"/>
      <c r="F774" s="31"/>
      <c r="G774" s="31"/>
      <c r="H774" s="32"/>
      <c r="I774" s="953" t="s">
        <v>218</v>
      </c>
      <c r="J774" s="954"/>
      <c r="K774" s="954"/>
      <c r="L774" s="954"/>
      <c r="M774" s="954"/>
      <c r="N774" s="954"/>
      <c r="O774" s="955"/>
      <c r="P774" s="30"/>
      <c r="Q774" s="32"/>
    </row>
    <row r="775" spans="1:17" x14ac:dyDescent="0.2">
      <c r="A775" s="956"/>
      <c r="B775" s="957"/>
      <c r="C775" s="957"/>
      <c r="D775" s="957"/>
      <c r="E775" s="957"/>
      <c r="F775" s="957"/>
      <c r="G775" s="957"/>
      <c r="H775" s="957"/>
      <c r="I775" s="240"/>
      <c r="J775" s="241"/>
      <c r="K775" s="242"/>
      <c r="L775" s="241"/>
      <c r="M775" s="241"/>
      <c r="N775" s="243"/>
      <c r="O775" s="244"/>
      <c r="P775" s="245"/>
      <c r="Q775" s="246"/>
    </row>
    <row r="776" spans="1:17" x14ac:dyDescent="0.2">
      <c r="A776" s="945"/>
      <c r="B776" s="946"/>
      <c r="C776" s="946"/>
      <c r="D776" s="946"/>
      <c r="E776" s="946"/>
      <c r="F776" s="946"/>
      <c r="G776" s="946"/>
      <c r="H776" s="946"/>
      <c r="I776" s="53"/>
      <c r="J776" s="247"/>
      <c r="K776" s="248"/>
      <c r="L776" s="247"/>
      <c r="M776" s="247"/>
      <c r="N776" s="249"/>
      <c r="O776" s="250"/>
      <c r="P776" s="224"/>
      <c r="Q776" s="251"/>
    </row>
    <row r="777" spans="1:17" ht="12.75" customHeight="1" x14ac:dyDescent="0.2">
      <c r="A777" s="945" t="s">
        <v>219</v>
      </c>
      <c r="B777" s="946"/>
      <c r="C777" s="946"/>
      <c r="D777" s="946"/>
      <c r="E777" s="946"/>
      <c r="F777" s="946"/>
      <c r="G777" s="946"/>
      <c r="H777" s="946"/>
      <c r="I777" s="287" t="s">
        <v>220</v>
      </c>
      <c r="J777" s="247">
        <v>1</v>
      </c>
      <c r="K777" s="1250" t="s">
        <v>221</v>
      </c>
      <c r="L777" s="1250"/>
      <c r="M777" s="1250"/>
      <c r="N777" s="1250"/>
      <c r="O777" s="1250"/>
      <c r="P777" s="1250"/>
      <c r="Q777" s="1251"/>
    </row>
    <row r="778" spans="1:17" x14ac:dyDescent="0.2">
      <c r="A778" s="960" t="s">
        <v>222</v>
      </c>
      <c r="B778" s="961"/>
      <c r="C778" s="961"/>
      <c r="D778" s="961"/>
      <c r="E778" s="961"/>
      <c r="F778" s="961"/>
      <c r="G778" s="961"/>
      <c r="H778" s="961"/>
      <c r="I778" s="250" t="s">
        <v>220</v>
      </c>
      <c r="J778" s="253" t="s">
        <v>2249</v>
      </c>
      <c r="K778" s="959" t="s">
        <v>2250</v>
      </c>
      <c r="L778" s="959"/>
      <c r="M778" s="959"/>
      <c r="N778" s="959"/>
      <c r="O778" s="959"/>
      <c r="P778" s="959"/>
      <c r="Q778" s="254"/>
    </row>
    <row r="779" spans="1:17" x14ac:dyDescent="0.2">
      <c r="A779" s="945" t="s">
        <v>224</v>
      </c>
      <c r="B779" s="946"/>
      <c r="C779" s="946"/>
      <c r="D779" s="946"/>
      <c r="E779" s="946"/>
      <c r="F779" s="946"/>
      <c r="G779" s="946"/>
      <c r="H779" s="946"/>
      <c r="I779" s="250" t="s">
        <v>220</v>
      </c>
      <c r="J779" s="255" t="s">
        <v>2251</v>
      </c>
      <c r="K779" s="1250" t="s">
        <v>2287</v>
      </c>
      <c r="L779" s="1250"/>
      <c r="M779" s="1250"/>
      <c r="N779" s="1250"/>
      <c r="O779" s="1250"/>
      <c r="P779" s="1250"/>
      <c r="Q779" s="1251"/>
    </row>
    <row r="780" spans="1:17" x14ac:dyDescent="0.2">
      <c r="A780" s="945" t="s">
        <v>226</v>
      </c>
      <c r="B780" s="946"/>
      <c r="C780" s="946"/>
      <c r="D780" s="946"/>
      <c r="E780" s="946"/>
      <c r="F780" s="946"/>
      <c r="G780" s="946"/>
      <c r="H780" s="946"/>
      <c r="I780" s="250" t="s">
        <v>220</v>
      </c>
      <c r="J780" s="247" t="s">
        <v>227</v>
      </c>
      <c r="K780" s="256"/>
      <c r="L780" s="478"/>
      <c r="M780" s="478"/>
      <c r="N780" s="252"/>
      <c r="O780" s="250"/>
      <c r="P780" s="224"/>
      <c r="Q780" s="251"/>
    </row>
    <row r="781" spans="1:17" x14ac:dyDescent="0.2">
      <c r="A781" s="945" t="s">
        <v>228</v>
      </c>
      <c r="B781" s="946"/>
      <c r="C781" s="946"/>
      <c r="D781" s="946"/>
      <c r="E781" s="946"/>
      <c r="F781" s="946"/>
      <c r="G781" s="946"/>
      <c r="H781" s="946"/>
      <c r="I781" s="250" t="s">
        <v>220</v>
      </c>
      <c r="J781" s="247" t="s">
        <v>229</v>
      </c>
      <c r="K781" s="256"/>
      <c r="L781" s="478"/>
      <c r="M781" s="478"/>
      <c r="N781" s="252"/>
      <c r="O781" s="250"/>
      <c r="P781" s="224"/>
      <c r="Q781" s="251"/>
    </row>
    <row r="782" spans="1:17" x14ac:dyDescent="0.2">
      <c r="A782" s="945" t="s">
        <v>230</v>
      </c>
      <c r="B782" s="946"/>
      <c r="C782" s="946"/>
      <c r="D782" s="946"/>
      <c r="E782" s="946"/>
      <c r="F782" s="946"/>
      <c r="G782" s="946"/>
      <c r="H782" s="946"/>
      <c r="I782" s="250" t="s">
        <v>220</v>
      </c>
      <c r="J782" s="1258">
        <f xml:space="preserve"> Q800</f>
        <v>2496100</v>
      </c>
      <c r="K782" s="1258"/>
      <c r="L782" s="478"/>
      <c r="M782" s="478"/>
      <c r="N782" s="252"/>
      <c r="O782" s="250"/>
      <c r="P782" s="224"/>
      <c r="Q782" s="251"/>
    </row>
    <row r="783" spans="1:17" x14ac:dyDescent="0.2">
      <c r="A783" s="945" t="s">
        <v>231</v>
      </c>
      <c r="B783" s="946"/>
      <c r="C783" s="946"/>
      <c r="D783" s="946"/>
      <c r="E783" s="946"/>
      <c r="F783" s="946"/>
      <c r="G783" s="946"/>
      <c r="H783" s="946"/>
      <c r="I783" s="250" t="s">
        <v>220</v>
      </c>
      <c r="J783" s="247" t="s">
        <v>229</v>
      </c>
      <c r="K783" s="256"/>
      <c r="L783" s="478"/>
      <c r="M783" s="478"/>
      <c r="N783" s="252"/>
      <c r="O783" s="250"/>
      <c r="P783" s="224"/>
      <c r="Q783" s="251"/>
    </row>
    <row r="784" spans="1:17" x14ac:dyDescent="0.2">
      <c r="A784" s="477" t="s">
        <v>232</v>
      </c>
      <c r="B784" s="478"/>
      <c r="C784" s="478"/>
      <c r="D784" s="478"/>
      <c r="E784" s="478"/>
      <c r="F784" s="478"/>
      <c r="G784" s="478"/>
      <c r="H784" s="478"/>
      <c r="I784" s="250" t="s">
        <v>220</v>
      </c>
      <c r="J784" s="247" t="s">
        <v>233</v>
      </c>
      <c r="K784" s="256"/>
      <c r="L784" s="478"/>
      <c r="M784" s="478"/>
      <c r="N784" s="252"/>
      <c r="O784" s="250"/>
      <c r="P784" s="224"/>
      <c r="Q784" s="251"/>
    </row>
    <row r="785" spans="1:17" ht="13.5" thickBot="1" x14ac:dyDescent="0.25">
      <c r="A785" s="962" t="s">
        <v>234</v>
      </c>
      <c r="B785" s="963"/>
      <c r="C785" s="963"/>
      <c r="D785" s="963"/>
      <c r="E785" s="963"/>
      <c r="F785" s="963"/>
      <c r="G785" s="963"/>
      <c r="H785" s="963"/>
      <c r="I785" s="963"/>
      <c r="J785" s="963"/>
      <c r="K785" s="963"/>
      <c r="L785" s="963"/>
      <c r="M785" s="963"/>
      <c r="N785" s="963"/>
      <c r="O785" s="963"/>
      <c r="P785" s="963"/>
      <c r="Q785" s="964"/>
    </row>
    <row r="786" spans="1:17" ht="13.5" thickBot="1" x14ac:dyDescent="0.25">
      <c r="A786" s="958" t="s">
        <v>235</v>
      </c>
      <c r="B786" s="958"/>
      <c r="C786" s="958"/>
      <c r="D786" s="958"/>
      <c r="E786" s="958"/>
      <c r="F786" s="958"/>
      <c r="G786" s="482"/>
      <c r="H786" s="958" t="s">
        <v>236</v>
      </c>
      <c r="I786" s="958"/>
      <c r="J786" s="958"/>
      <c r="K786" s="958"/>
      <c r="L786" s="958"/>
      <c r="M786" s="958"/>
      <c r="N786" s="958" t="s">
        <v>237</v>
      </c>
      <c r="O786" s="958"/>
      <c r="P786" s="958"/>
      <c r="Q786" s="958"/>
    </row>
    <row r="787" spans="1:17" ht="29.25" customHeight="1" x14ac:dyDescent="0.2">
      <c r="A787" s="223" t="s">
        <v>238</v>
      </c>
      <c r="B787" s="33"/>
      <c r="C787" s="33"/>
      <c r="D787" s="33"/>
      <c r="E787" s="33"/>
      <c r="F787" s="34"/>
      <c r="G787" s="34"/>
      <c r="H787" s="965" t="s">
        <v>239</v>
      </c>
      <c r="I787" s="965"/>
      <c r="J787" s="965"/>
      <c r="K787" s="965"/>
      <c r="L787" s="965"/>
      <c r="M787" s="965"/>
      <c r="N787" s="966"/>
      <c r="O787" s="967"/>
      <c r="P787" s="967"/>
      <c r="Q787" s="968"/>
    </row>
    <row r="788" spans="1:17" x14ac:dyDescent="0.2">
      <c r="A788" s="969" t="s">
        <v>241</v>
      </c>
      <c r="B788" s="970"/>
      <c r="C788" s="970"/>
      <c r="D788" s="970"/>
      <c r="E788" s="970"/>
      <c r="F788" s="971"/>
      <c r="G788" s="476"/>
      <c r="H788" s="972" t="s">
        <v>242</v>
      </c>
      <c r="I788" s="970"/>
      <c r="J788" s="970"/>
      <c r="K788" s="970"/>
      <c r="L788" s="970"/>
      <c r="M788" s="971"/>
      <c r="N788" s="973"/>
      <c r="O788" s="974"/>
      <c r="P788" s="974"/>
      <c r="Q788" s="975"/>
    </row>
    <row r="789" spans="1:17" ht="28.5" customHeight="1" x14ac:dyDescent="0.2">
      <c r="A789" s="976" t="s">
        <v>243</v>
      </c>
      <c r="B789" s="977"/>
      <c r="C789" s="977"/>
      <c r="D789" s="977"/>
      <c r="E789" s="977"/>
      <c r="F789" s="978"/>
      <c r="G789" s="481"/>
      <c r="H789" s="238" t="s">
        <v>2272</v>
      </c>
      <c r="I789" s="1062" t="s">
        <v>2576</v>
      </c>
      <c r="J789" s="1062"/>
      <c r="K789" s="1062"/>
      <c r="L789" s="1062"/>
      <c r="M789" s="1063"/>
      <c r="N789" s="981"/>
      <c r="O789" s="982"/>
      <c r="P789" s="982"/>
      <c r="Q789" s="983"/>
    </row>
    <row r="790" spans="1:17" ht="25.5" customHeight="1" thickBot="1" x14ac:dyDescent="0.25">
      <c r="A790" s="976" t="s">
        <v>245</v>
      </c>
      <c r="B790" s="977"/>
      <c r="C790" s="977"/>
      <c r="D790" s="977"/>
      <c r="E790" s="977"/>
      <c r="F790" s="978"/>
      <c r="G790" s="481"/>
      <c r="H790" s="239" t="s">
        <v>2272</v>
      </c>
      <c r="I790" s="1296" t="s">
        <v>2415</v>
      </c>
      <c r="J790" s="1296"/>
      <c r="K790" s="1296"/>
      <c r="L790" s="1296"/>
      <c r="M790" s="1297"/>
      <c r="N790" s="981"/>
      <c r="O790" s="982"/>
      <c r="P790" s="982"/>
      <c r="Q790" s="983"/>
    </row>
    <row r="791" spans="1:17" x14ac:dyDescent="0.2">
      <c r="A791" s="986" t="s">
        <v>435</v>
      </c>
      <c r="B791" s="987"/>
      <c r="C791" s="987"/>
      <c r="D791" s="987"/>
      <c r="E791" s="987"/>
      <c r="F791" s="987"/>
      <c r="G791" s="987"/>
      <c r="H791" s="987"/>
      <c r="I791" s="987"/>
      <c r="J791" s="987"/>
      <c r="K791" s="987"/>
      <c r="L791" s="987"/>
      <c r="M791" s="987"/>
      <c r="N791" s="987"/>
      <c r="O791" s="987"/>
      <c r="P791" s="987"/>
      <c r="Q791" s="988"/>
    </row>
    <row r="792" spans="1:17" ht="13.5" thickBot="1" x14ac:dyDescent="0.25">
      <c r="A792" s="989"/>
      <c r="B792" s="990"/>
      <c r="C792" s="990"/>
      <c r="D792" s="990"/>
      <c r="E792" s="990"/>
      <c r="F792" s="990"/>
      <c r="G792" s="990"/>
      <c r="H792" s="990"/>
      <c r="I792" s="990"/>
      <c r="J792" s="990"/>
      <c r="K792" s="990"/>
      <c r="L792" s="990"/>
      <c r="M792" s="990"/>
      <c r="N792" s="990"/>
      <c r="O792" s="990"/>
      <c r="P792" s="990"/>
      <c r="Q792" s="991"/>
    </row>
    <row r="793" spans="1:17" x14ac:dyDescent="0.2">
      <c r="A793" s="950" t="s">
        <v>246</v>
      </c>
      <c r="B793" s="951"/>
      <c r="C793" s="951"/>
      <c r="D793" s="951"/>
      <c r="E793" s="951"/>
      <c r="F793" s="951"/>
      <c r="G793" s="951"/>
      <c r="H793" s="951"/>
      <c r="I793" s="951"/>
      <c r="J793" s="951"/>
      <c r="K793" s="951"/>
      <c r="L793" s="951"/>
      <c r="M793" s="951"/>
      <c r="N793" s="951"/>
      <c r="O793" s="951"/>
      <c r="P793" s="951"/>
      <c r="Q793" s="952"/>
    </row>
    <row r="794" spans="1:17" ht="13.5" thickBot="1" x14ac:dyDescent="0.25">
      <c r="A794" s="953" t="s">
        <v>247</v>
      </c>
      <c r="B794" s="954"/>
      <c r="C794" s="954"/>
      <c r="D794" s="954"/>
      <c r="E794" s="954"/>
      <c r="F794" s="954"/>
      <c r="G794" s="954"/>
      <c r="H794" s="954"/>
      <c r="I794" s="954"/>
      <c r="J794" s="954"/>
      <c r="K794" s="954"/>
      <c r="L794" s="954"/>
      <c r="M794" s="954"/>
      <c r="N794" s="954"/>
      <c r="O794" s="954"/>
      <c r="P794" s="954"/>
      <c r="Q794" s="955"/>
    </row>
    <row r="795" spans="1:17" x14ac:dyDescent="0.2">
      <c r="A795" s="35"/>
      <c r="B795" s="36"/>
      <c r="C795" s="36"/>
      <c r="D795" s="36"/>
      <c r="E795" s="36"/>
      <c r="F795" s="992" t="s">
        <v>248</v>
      </c>
      <c r="G795" s="993"/>
      <c r="H795" s="993"/>
      <c r="I795" s="993"/>
      <c r="J795" s="993"/>
      <c r="K795" s="993"/>
      <c r="L795" s="994"/>
      <c r="M795" s="1001" t="s">
        <v>249</v>
      </c>
      <c r="N795" s="1004" t="s">
        <v>250</v>
      </c>
      <c r="O795" s="1005"/>
      <c r="P795" s="1005"/>
      <c r="Q795" s="1006"/>
    </row>
    <row r="796" spans="1:17" ht="13.5" thickBot="1" x14ac:dyDescent="0.25">
      <c r="A796" s="1010" t="s">
        <v>251</v>
      </c>
      <c r="B796" s="1011"/>
      <c r="C796" s="1011"/>
      <c r="D796" s="1011"/>
      <c r="E796" s="1012"/>
      <c r="F796" s="995"/>
      <c r="G796" s="996"/>
      <c r="H796" s="996"/>
      <c r="I796" s="996"/>
      <c r="J796" s="996"/>
      <c r="K796" s="996"/>
      <c r="L796" s="997"/>
      <c r="M796" s="1002"/>
      <c r="N796" s="1007"/>
      <c r="O796" s="1008"/>
      <c r="P796" s="1008"/>
      <c r="Q796" s="1009"/>
    </row>
    <row r="797" spans="1:17" x14ac:dyDescent="0.2">
      <c r="A797" s="1010" t="s">
        <v>252</v>
      </c>
      <c r="B797" s="1011"/>
      <c r="C797" s="1011"/>
      <c r="D797" s="1011"/>
      <c r="E797" s="1012"/>
      <c r="F797" s="995"/>
      <c r="G797" s="996"/>
      <c r="H797" s="996"/>
      <c r="I797" s="996"/>
      <c r="J797" s="996"/>
      <c r="K797" s="996"/>
      <c r="L797" s="997"/>
      <c r="M797" s="1002"/>
      <c r="N797" s="1013" t="s">
        <v>253</v>
      </c>
      <c r="O797" s="1015" t="s">
        <v>254</v>
      </c>
      <c r="P797" s="37" t="s">
        <v>255</v>
      </c>
      <c r="Q797" s="1017" t="s">
        <v>256</v>
      </c>
    </row>
    <row r="798" spans="1:17" ht="13.5" thickBot="1" x14ac:dyDescent="0.25">
      <c r="A798" s="38"/>
      <c r="B798" s="39"/>
      <c r="C798" s="39"/>
      <c r="D798" s="39"/>
      <c r="E798" s="40"/>
      <c r="F798" s="998"/>
      <c r="G798" s="999"/>
      <c r="H798" s="999"/>
      <c r="I798" s="999"/>
      <c r="J798" s="999"/>
      <c r="K798" s="999"/>
      <c r="L798" s="1000"/>
      <c r="M798" s="1003"/>
      <c r="N798" s="1014"/>
      <c r="O798" s="1016"/>
      <c r="P798" s="41" t="s">
        <v>257</v>
      </c>
      <c r="Q798" s="1018"/>
    </row>
    <row r="799" spans="1:17" ht="13.5" thickBot="1" x14ac:dyDescent="0.25">
      <c r="A799" s="1019">
        <v>1</v>
      </c>
      <c r="B799" s="1020"/>
      <c r="C799" s="1020"/>
      <c r="D799" s="1020"/>
      <c r="E799" s="1021"/>
      <c r="F799" s="1022">
        <v>2</v>
      </c>
      <c r="G799" s="1020"/>
      <c r="H799" s="1020"/>
      <c r="I799" s="1020"/>
      <c r="J799" s="1020"/>
      <c r="K799" s="1020"/>
      <c r="L799" s="1023"/>
      <c r="M799" s="472">
        <v>3</v>
      </c>
      <c r="N799" s="42">
        <v>4</v>
      </c>
      <c r="O799" s="42">
        <v>5</v>
      </c>
      <c r="P799" s="228">
        <v>6</v>
      </c>
      <c r="Q799" s="43" t="s">
        <v>258</v>
      </c>
    </row>
    <row r="800" spans="1:17" x14ac:dyDescent="0.2">
      <c r="A800" s="259">
        <v>5</v>
      </c>
      <c r="B800" s="44"/>
      <c r="C800" s="44"/>
      <c r="D800" s="44"/>
      <c r="E800" s="44"/>
      <c r="F800" s="1024" t="s">
        <v>259</v>
      </c>
      <c r="G800" s="1025"/>
      <c r="H800" s="1025"/>
      <c r="I800" s="1025"/>
      <c r="J800" s="1025"/>
      <c r="K800" s="1025"/>
      <c r="L800" s="1026"/>
      <c r="M800" s="44"/>
      <c r="N800" s="44"/>
      <c r="O800" s="44"/>
      <c r="P800" s="260"/>
      <c r="Q800" s="387">
        <f>Q814</f>
        <v>2496100</v>
      </c>
    </row>
    <row r="801" spans="1:17" x14ac:dyDescent="0.2">
      <c r="A801" s="262">
        <v>5</v>
      </c>
      <c r="B801" s="263">
        <v>2</v>
      </c>
      <c r="C801" s="263"/>
      <c r="D801" s="263"/>
      <c r="E801" s="263"/>
      <c r="F801" s="1027" t="s">
        <v>302</v>
      </c>
      <c r="G801" s="1028"/>
      <c r="H801" s="1028"/>
      <c r="I801" s="1028"/>
      <c r="J801" s="1028"/>
      <c r="K801" s="1028"/>
      <c r="L801" s="1029"/>
      <c r="M801" s="263"/>
      <c r="N801" s="263"/>
      <c r="O801" s="263"/>
      <c r="P801" s="264"/>
      <c r="Q801" s="388">
        <f>Q800</f>
        <v>2496100</v>
      </c>
    </row>
    <row r="802" spans="1:17" ht="15" x14ac:dyDescent="0.25">
      <c r="A802" s="266">
        <v>5</v>
      </c>
      <c r="B802" s="480">
        <v>2</v>
      </c>
      <c r="C802" s="480">
        <v>1</v>
      </c>
      <c r="D802" s="1030"/>
      <c r="E802" s="1031"/>
      <c r="F802" s="1027" t="s">
        <v>303</v>
      </c>
      <c r="G802" s="1028"/>
      <c r="H802" s="1028"/>
      <c r="I802" s="1028"/>
      <c r="J802" s="1028"/>
      <c r="K802" s="1028"/>
      <c r="L802" s="1029"/>
      <c r="M802" s="55"/>
      <c r="N802" s="480"/>
      <c r="O802" s="480"/>
      <c r="P802" s="229"/>
      <c r="Q802" s="391">
        <f>Q814</f>
        <v>2496100</v>
      </c>
    </row>
    <row r="803" spans="1:17" ht="27" customHeight="1" x14ac:dyDescent="0.2">
      <c r="A803" s="398">
        <v>5</v>
      </c>
      <c r="B803" s="399">
        <v>2</v>
      </c>
      <c r="C803" s="399">
        <v>1</v>
      </c>
      <c r="D803" s="399"/>
      <c r="E803" s="400" t="s">
        <v>262</v>
      </c>
      <c r="F803" s="1033" t="s">
        <v>322</v>
      </c>
      <c r="G803" s="1034"/>
      <c r="H803" s="1034"/>
      <c r="I803" s="1034"/>
      <c r="J803" s="1034"/>
      <c r="K803" s="1034"/>
      <c r="L803" s="1035"/>
      <c r="M803" s="55"/>
      <c r="N803" s="480"/>
      <c r="O803" s="480"/>
      <c r="P803" s="229"/>
      <c r="Q803" s="391">
        <f>SUM(Q804:Q807)</f>
        <v>396100</v>
      </c>
    </row>
    <row r="804" spans="1:17" ht="17.25" customHeight="1" x14ac:dyDescent="0.25">
      <c r="A804" s="266"/>
      <c r="B804" s="480"/>
      <c r="C804" s="480"/>
      <c r="D804" s="480"/>
      <c r="E804" s="396"/>
      <c r="F804" s="82" t="s">
        <v>262</v>
      </c>
      <c r="G804" s="465"/>
      <c r="H804" s="1194" t="s">
        <v>663</v>
      </c>
      <c r="I804" s="1194"/>
      <c r="J804" s="1194"/>
      <c r="K804" s="1194"/>
      <c r="L804" s="1195"/>
      <c r="M804" s="55"/>
      <c r="N804" s="46">
        <v>6</v>
      </c>
      <c r="O804" s="46" t="s">
        <v>291</v>
      </c>
      <c r="P804" s="230">
        <v>57400</v>
      </c>
      <c r="Q804" s="392">
        <f>N804*P804</f>
        <v>344400</v>
      </c>
    </row>
    <row r="805" spans="1:17" ht="17.25" customHeight="1" x14ac:dyDescent="0.25">
      <c r="A805" s="266"/>
      <c r="B805" s="480"/>
      <c r="C805" s="480"/>
      <c r="D805" s="480"/>
      <c r="E805" s="396"/>
      <c r="F805" s="722" t="s">
        <v>266</v>
      </c>
      <c r="G805" s="467"/>
      <c r="H805" s="1194" t="s">
        <v>478</v>
      </c>
      <c r="I805" s="1194"/>
      <c r="J805" s="1194"/>
      <c r="K805" s="1194"/>
      <c r="L805" s="1195"/>
      <c r="M805" s="55"/>
      <c r="N805" s="46">
        <v>6</v>
      </c>
      <c r="O805" s="46" t="s">
        <v>272</v>
      </c>
      <c r="P805" s="230">
        <v>1800</v>
      </c>
      <c r="Q805" s="392">
        <f t="shared" ref="Q805:Q807" si="9">N805*P805</f>
        <v>10800</v>
      </c>
    </row>
    <row r="806" spans="1:17" ht="17.25" customHeight="1" x14ac:dyDescent="0.25">
      <c r="A806" s="266"/>
      <c r="B806" s="480"/>
      <c r="C806" s="480"/>
      <c r="D806" s="480"/>
      <c r="E806" s="396"/>
      <c r="F806" s="722" t="s">
        <v>271</v>
      </c>
      <c r="G806" s="467"/>
      <c r="H806" s="1194" t="s">
        <v>817</v>
      </c>
      <c r="I806" s="1194"/>
      <c r="J806" s="1194"/>
      <c r="K806" s="1194"/>
      <c r="L806" s="1195"/>
      <c r="M806" s="55"/>
      <c r="N806" s="46">
        <v>1</v>
      </c>
      <c r="O806" s="46" t="s">
        <v>272</v>
      </c>
      <c r="P806" s="230">
        <v>25900</v>
      </c>
      <c r="Q806" s="392">
        <f t="shared" si="9"/>
        <v>25900</v>
      </c>
    </row>
    <row r="807" spans="1:17" ht="17.25" customHeight="1" x14ac:dyDescent="0.2">
      <c r="A807" s="262"/>
      <c r="B807" s="263"/>
      <c r="C807" s="263"/>
      <c r="D807" s="263"/>
      <c r="E807" s="263"/>
      <c r="F807" s="722" t="s">
        <v>268</v>
      </c>
      <c r="G807" s="467"/>
      <c r="H807" s="1194" t="s">
        <v>825</v>
      </c>
      <c r="I807" s="1194"/>
      <c r="J807" s="1194"/>
      <c r="K807" s="1194"/>
      <c r="L807" s="1195"/>
      <c r="M807" s="263"/>
      <c r="N807" s="46">
        <v>10</v>
      </c>
      <c r="O807" s="46" t="s">
        <v>274</v>
      </c>
      <c r="P807" s="423">
        <v>1500</v>
      </c>
      <c r="Q807" s="392">
        <f t="shared" si="9"/>
        <v>15000</v>
      </c>
    </row>
    <row r="808" spans="1:17" x14ac:dyDescent="0.2">
      <c r="A808" s="268">
        <v>5</v>
      </c>
      <c r="B808" s="269">
        <v>2</v>
      </c>
      <c r="C808" s="269">
        <v>1</v>
      </c>
      <c r="D808" s="270">
        <v>1</v>
      </c>
      <c r="E808" s="270" t="s">
        <v>431</v>
      </c>
      <c r="F808" s="1033" t="s">
        <v>436</v>
      </c>
      <c r="G808" s="1034"/>
      <c r="H808" s="1034"/>
      <c r="I808" s="1034"/>
      <c r="J808" s="1034"/>
      <c r="K808" s="1034"/>
      <c r="L808" s="1035"/>
      <c r="M808" s="271"/>
      <c r="N808" s="46"/>
      <c r="O808" s="46"/>
      <c r="P808" s="230"/>
      <c r="Q808" s="391">
        <f>Q809</f>
        <v>250000</v>
      </c>
    </row>
    <row r="809" spans="1:17" ht="15" customHeight="1" x14ac:dyDescent="0.2">
      <c r="A809" s="288"/>
      <c r="B809" s="289"/>
      <c r="C809" s="289"/>
      <c r="D809" s="290"/>
      <c r="E809" s="290"/>
      <c r="F809" s="82" t="s">
        <v>262</v>
      </c>
      <c r="G809" s="465"/>
      <c r="H809" s="485" t="s">
        <v>437</v>
      </c>
      <c r="I809" s="465"/>
      <c r="J809" s="465"/>
      <c r="K809" s="465"/>
      <c r="L809" s="466"/>
      <c r="M809" s="271"/>
      <c r="N809" s="272">
        <v>1000</v>
      </c>
      <c r="O809" s="465" t="s">
        <v>274</v>
      </c>
      <c r="P809" s="394">
        <v>250</v>
      </c>
      <c r="Q809" s="392">
        <f>N809*P809</f>
        <v>250000</v>
      </c>
    </row>
    <row r="810" spans="1:17" x14ac:dyDescent="0.2">
      <c r="A810" s="268">
        <v>5</v>
      </c>
      <c r="B810" s="269">
        <v>2</v>
      </c>
      <c r="C810" s="269">
        <v>1</v>
      </c>
      <c r="D810" s="270"/>
      <c r="E810" s="270" t="s">
        <v>2331</v>
      </c>
      <c r="F810" s="1191" t="s">
        <v>2285</v>
      </c>
      <c r="G810" s="1192"/>
      <c r="H810" s="1192"/>
      <c r="I810" s="1192"/>
      <c r="J810" s="1192"/>
      <c r="K810" s="1192"/>
      <c r="L810" s="1193"/>
      <c r="M810" s="271"/>
      <c r="N810" s="46"/>
      <c r="O810" s="272"/>
      <c r="P810" s="394"/>
      <c r="Q810" s="391">
        <f>SUM(Q811:Q813)</f>
        <v>1850000</v>
      </c>
    </row>
    <row r="811" spans="1:17" ht="13.5" customHeight="1" x14ac:dyDescent="0.2">
      <c r="A811" s="288"/>
      <c r="B811" s="289"/>
      <c r="C811" s="289"/>
      <c r="D811" s="290"/>
      <c r="E811" s="290"/>
      <c r="F811" s="780" t="s">
        <v>262</v>
      </c>
      <c r="G811" s="772"/>
      <c r="H811" s="774" t="s">
        <v>2234</v>
      </c>
      <c r="I811" s="772"/>
      <c r="J811" s="772"/>
      <c r="K811" s="772"/>
      <c r="L811" s="773"/>
      <c r="M811" s="271"/>
      <c r="N811" s="46">
        <v>6</v>
      </c>
      <c r="O811" s="272" t="s">
        <v>1015</v>
      </c>
      <c r="P811" s="394">
        <v>25000</v>
      </c>
      <c r="Q811" s="392">
        <f>N811*P811</f>
        <v>150000</v>
      </c>
    </row>
    <row r="812" spans="1:17" ht="13.5" customHeight="1" x14ac:dyDescent="0.2">
      <c r="A812" s="288"/>
      <c r="B812" s="289"/>
      <c r="C812" s="289"/>
      <c r="D812" s="290"/>
      <c r="E812" s="290"/>
      <c r="F812" s="780" t="s">
        <v>266</v>
      </c>
      <c r="G812" s="772"/>
      <c r="H812" s="775" t="s">
        <v>2286</v>
      </c>
      <c r="I812" s="791"/>
      <c r="J812" s="791"/>
      <c r="K812" s="791"/>
      <c r="L812" s="792"/>
      <c r="M812" s="271"/>
      <c r="N812" s="46">
        <v>100</v>
      </c>
      <c r="O812" s="272" t="s">
        <v>697</v>
      </c>
      <c r="P812" s="394">
        <v>2000</v>
      </c>
      <c r="Q812" s="392">
        <f t="shared" ref="Q812:Q813" si="10">N812*P812</f>
        <v>200000</v>
      </c>
    </row>
    <row r="813" spans="1:17" ht="13.5" customHeight="1" x14ac:dyDescent="0.2">
      <c r="A813" s="288"/>
      <c r="B813" s="289"/>
      <c r="C813" s="289"/>
      <c r="D813" s="290"/>
      <c r="E813" s="290"/>
      <c r="F813" s="780" t="s">
        <v>271</v>
      </c>
      <c r="G813" s="778"/>
      <c r="H813" s="1263" t="s">
        <v>2240</v>
      </c>
      <c r="I813" s="1263"/>
      <c r="J813" s="1263"/>
      <c r="K813" s="1263"/>
      <c r="L813" s="1264"/>
      <c r="M813" s="282"/>
      <c r="N813" s="46">
        <v>100</v>
      </c>
      <c r="O813" s="272" t="s">
        <v>697</v>
      </c>
      <c r="P813" s="395">
        <v>15000</v>
      </c>
      <c r="Q813" s="392">
        <f t="shared" si="10"/>
        <v>1500000</v>
      </c>
    </row>
    <row r="814" spans="1:17" ht="13.5" thickBot="1" x14ac:dyDescent="0.25">
      <c r="A814" s="1038" t="s">
        <v>215</v>
      </c>
      <c r="B814" s="1039"/>
      <c r="C814" s="1039"/>
      <c r="D814" s="1039"/>
      <c r="E814" s="1039"/>
      <c r="F814" s="1039"/>
      <c r="G814" s="1039"/>
      <c r="H814" s="1039"/>
      <c r="I814" s="1039"/>
      <c r="J814" s="1039"/>
      <c r="K814" s="1039"/>
      <c r="L814" s="1039"/>
      <c r="M814" s="1039"/>
      <c r="N814" s="1039"/>
      <c r="O814" s="1039"/>
      <c r="P814" s="1039"/>
      <c r="Q814" s="393">
        <f>Q810+Q808+Q803</f>
        <v>2496100</v>
      </c>
    </row>
    <row r="815" spans="1:17" x14ac:dyDescent="0.2">
      <c r="A815" s="286"/>
      <c r="B815" s="286"/>
      <c r="C815" s="286"/>
      <c r="D815" s="286"/>
      <c r="E815" s="286"/>
      <c r="F815" s="286"/>
      <c r="G815" s="286"/>
      <c r="H815" s="286"/>
      <c r="I815" s="286"/>
      <c r="J815" s="286"/>
      <c r="K815" s="286"/>
      <c r="L815" s="286"/>
      <c r="M815" s="221"/>
      <c r="N815" s="221"/>
      <c r="O815" s="221"/>
      <c r="P815" s="232"/>
      <c r="Q815" s="197"/>
    </row>
    <row r="816" spans="1:17" x14ac:dyDescent="0.2">
      <c r="A816" s="221"/>
      <c r="B816" s="221"/>
      <c r="C816" s="221"/>
      <c r="D816" s="221"/>
      <c r="E816" s="221"/>
      <c r="F816" s="221"/>
      <c r="G816" s="221"/>
      <c r="H816" s="221"/>
      <c r="I816" s="221"/>
      <c r="J816" s="221"/>
      <c r="K816" s="221"/>
      <c r="L816" s="221"/>
      <c r="M816" s="221"/>
      <c r="N816" s="221"/>
      <c r="O816" s="221"/>
      <c r="P816" s="232"/>
      <c r="Q816" s="197"/>
    </row>
    <row r="817" spans="1:17" x14ac:dyDescent="0.2">
      <c r="A817" s="221"/>
      <c r="B817" s="221"/>
      <c r="C817" s="221"/>
      <c r="D817" s="221"/>
      <c r="E817" s="221"/>
      <c r="F817" s="221"/>
      <c r="G817" s="221"/>
      <c r="H817" s="221"/>
      <c r="I817" s="221"/>
      <c r="J817" s="221"/>
      <c r="K817" s="221"/>
      <c r="L817" s="221"/>
      <c r="M817" s="221"/>
      <c r="N817" s="221"/>
      <c r="O817" s="221"/>
      <c r="P817" s="232"/>
      <c r="Q817" s="197"/>
    </row>
    <row r="818" spans="1:17" x14ac:dyDescent="0.2">
      <c r="A818" s="221"/>
      <c r="B818" s="221"/>
      <c r="C818" s="221"/>
      <c r="D818" s="221"/>
      <c r="E818" s="221"/>
      <c r="F818" s="221"/>
      <c r="G818" s="221"/>
      <c r="H818" s="221"/>
      <c r="I818" s="221"/>
      <c r="J818" s="221"/>
      <c r="K818" s="221"/>
      <c r="L818" s="221"/>
      <c r="M818" s="221"/>
      <c r="N818" s="221"/>
      <c r="O818" s="221"/>
      <c r="P818" s="232"/>
      <c r="Q818" s="197"/>
    </row>
    <row r="819" spans="1:17" x14ac:dyDescent="0.2">
      <c r="A819" s="221"/>
      <c r="B819" s="221"/>
      <c r="C819" s="221"/>
      <c r="D819" s="221"/>
      <c r="E819" s="221"/>
      <c r="F819" s="221"/>
      <c r="G819" s="221"/>
      <c r="H819" s="221"/>
      <c r="I819" s="221"/>
      <c r="J819" s="221"/>
      <c r="K819" s="221"/>
      <c r="L819" s="221"/>
      <c r="M819" s="221"/>
      <c r="N819" s="221"/>
      <c r="O819" s="221"/>
      <c r="P819" s="232"/>
      <c r="Q819" s="197"/>
    </row>
    <row r="820" spans="1:17" x14ac:dyDescent="0.2">
      <c r="A820" s="221"/>
      <c r="B820" s="221"/>
      <c r="C820" s="221"/>
      <c r="D820" s="221"/>
      <c r="E820" s="221"/>
      <c r="F820" s="221"/>
      <c r="G820" s="221"/>
      <c r="H820" s="221"/>
      <c r="I820" s="221"/>
      <c r="J820" s="221"/>
      <c r="K820" s="221"/>
      <c r="L820" s="221"/>
      <c r="M820" s="221"/>
      <c r="N820" s="221"/>
      <c r="O820" s="221"/>
      <c r="P820" s="232"/>
      <c r="Q820" s="197"/>
    </row>
    <row r="821" spans="1:17" ht="15" x14ac:dyDescent="0.25">
      <c r="A821" s="1040" t="s">
        <v>2277</v>
      </c>
      <c r="B821" s="1040"/>
      <c r="C821" s="1040"/>
      <c r="D821" s="1040"/>
      <c r="E821" s="1040"/>
      <c r="F821" s="1040"/>
      <c r="G821" s="1040"/>
      <c r="H821" s="1040"/>
      <c r="I821" s="1040"/>
      <c r="J821" s="1040"/>
      <c r="K821" s="1040"/>
      <c r="L821" s="1040"/>
      <c r="M821" s="1041" t="s">
        <v>2274</v>
      </c>
      <c r="N821" s="1041"/>
      <c r="O821" s="1041"/>
      <c r="P821" s="1041"/>
      <c r="Q821" s="1041"/>
    </row>
    <row r="822" spans="1:17" ht="15" x14ac:dyDescent="0.25">
      <c r="A822" s="1040" t="s">
        <v>2278</v>
      </c>
      <c r="B822" s="1040"/>
      <c r="C822" s="1040"/>
      <c r="D822" s="1040"/>
      <c r="E822" s="1040"/>
      <c r="F822" s="1040"/>
      <c r="G822" s="1040"/>
      <c r="H822" s="1040"/>
      <c r="I822" s="1040"/>
      <c r="J822" s="1040"/>
      <c r="K822" s="1040"/>
      <c r="L822" s="1040"/>
      <c r="M822" s="1041" t="s">
        <v>2275</v>
      </c>
      <c r="N822" s="1041"/>
      <c r="O822" s="1041"/>
      <c r="P822" s="1041"/>
      <c r="Q822" s="1041"/>
    </row>
    <row r="823" spans="1:17" ht="15" x14ac:dyDescent="0.25">
      <c r="A823" s="21"/>
      <c r="B823" s="21"/>
      <c r="C823" s="292"/>
      <c r="D823" s="292"/>
      <c r="E823" s="292"/>
      <c r="F823" s="292"/>
      <c r="G823" s="292"/>
      <c r="H823" s="292"/>
      <c r="I823" s="292"/>
      <c r="J823" s="292"/>
      <c r="K823" s="292"/>
      <c r="L823" s="292"/>
      <c r="M823" s="60"/>
      <c r="N823" s="61"/>
      <c r="O823" s="61"/>
      <c r="P823" s="62"/>
      <c r="Q823" s="63"/>
    </row>
    <row r="824" spans="1:17" ht="15" x14ac:dyDescent="0.25">
      <c r="A824" s="21"/>
      <c r="B824" s="21"/>
      <c r="C824" s="292"/>
      <c r="D824" s="292"/>
      <c r="E824" s="292"/>
      <c r="F824" s="292"/>
      <c r="G824" s="292"/>
      <c r="H824" s="292"/>
      <c r="I824" s="292"/>
      <c r="J824" s="292"/>
      <c r="K824" s="292"/>
      <c r="L824" s="292"/>
      <c r="M824" s="60"/>
      <c r="N824" s="61"/>
      <c r="O824" s="61"/>
      <c r="P824" s="62"/>
      <c r="Q824" s="63"/>
    </row>
    <row r="825" spans="1:17" ht="15" x14ac:dyDescent="0.25">
      <c r="A825" s="21"/>
      <c r="B825" s="21"/>
      <c r="C825" s="292"/>
      <c r="D825" s="292"/>
      <c r="E825" s="292"/>
      <c r="F825" s="292"/>
      <c r="G825" s="292"/>
      <c r="H825" s="292"/>
      <c r="I825" s="292"/>
      <c r="J825" s="292"/>
      <c r="K825" s="292"/>
      <c r="L825" s="292"/>
      <c r="M825" s="60"/>
      <c r="N825" s="61"/>
      <c r="O825" s="61"/>
      <c r="P825" s="62"/>
      <c r="Q825" s="63"/>
    </row>
    <row r="826" spans="1:17" ht="15" x14ac:dyDescent="0.25">
      <c r="A826" s="1040" t="s">
        <v>2279</v>
      </c>
      <c r="B826" s="1040"/>
      <c r="C826" s="1040"/>
      <c r="D826" s="1040"/>
      <c r="E826" s="1040"/>
      <c r="F826" s="1040"/>
      <c r="G826" s="1040"/>
      <c r="H826" s="1040"/>
      <c r="I826" s="1040"/>
      <c r="J826" s="1040"/>
      <c r="K826" s="1040"/>
      <c r="L826" s="1040"/>
      <c r="M826" s="1041" t="s">
        <v>2656</v>
      </c>
      <c r="N826" s="1042"/>
      <c r="O826" s="1042"/>
      <c r="P826" s="1042"/>
      <c r="Q826" s="1042"/>
    </row>
    <row r="827" spans="1:17" ht="15" x14ac:dyDescent="0.25">
      <c r="A827" s="1043"/>
      <c r="B827" s="1043"/>
      <c r="C827" s="1043"/>
      <c r="D827" s="1043"/>
      <c r="E827" s="1043"/>
      <c r="F827" s="1043"/>
      <c r="G827" s="1043"/>
      <c r="H827" s="1043"/>
      <c r="I827" s="1043"/>
      <c r="J827" s="292"/>
      <c r="K827" s="292"/>
      <c r="L827" s="292"/>
      <c r="M827" s="60"/>
      <c r="N827" s="61"/>
      <c r="O827" s="1044"/>
      <c r="P827" s="1044"/>
      <c r="Q827" s="63"/>
    </row>
    <row r="828" spans="1:17" ht="15" x14ac:dyDescent="0.25">
      <c r="A828" s="471"/>
      <c r="B828" s="471"/>
      <c r="C828" s="471"/>
      <c r="D828" s="471"/>
      <c r="E828" s="471"/>
      <c r="F828" s="471"/>
      <c r="G828" s="471"/>
      <c r="H828" s="471"/>
      <c r="I828" s="471"/>
      <c r="J828" s="60"/>
      <c r="K828" s="60"/>
      <c r="L828" s="60"/>
      <c r="M828" s="60"/>
      <c r="N828" s="61"/>
      <c r="O828" s="61"/>
      <c r="P828" s="212"/>
      <c r="Q828" s="63"/>
    </row>
    <row r="829" spans="1:17" ht="15" x14ac:dyDescent="0.25">
      <c r="A829" s="1032" t="s">
        <v>2280</v>
      </c>
      <c r="B829" s="1032"/>
      <c r="C829" s="1032"/>
      <c r="D829" s="1032"/>
      <c r="E829" s="1032"/>
      <c r="F829" s="1032"/>
      <c r="G829" s="1032"/>
      <c r="H829" s="1032"/>
      <c r="I829" s="1032"/>
      <c r="J829" s="1032"/>
      <c r="K829" s="1032"/>
      <c r="L829" s="62" t="s">
        <v>220</v>
      </c>
      <c r="M829" s="62"/>
      <c r="N829" s="470"/>
      <c r="O829" s="470"/>
      <c r="P829" s="62"/>
      <c r="Q829" s="212"/>
    </row>
    <row r="830" spans="1:17" ht="15" x14ac:dyDescent="0.25">
      <c r="A830" s="1032" t="s">
        <v>2281</v>
      </c>
      <c r="B830" s="1032"/>
      <c r="C830" s="1032"/>
      <c r="D830" s="1032"/>
      <c r="E830" s="1032"/>
      <c r="F830" s="1032"/>
      <c r="G830" s="1032"/>
      <c r="H830" s="1032"/>
      <c r="I830" s="1032"/>
      <c r="J830" s="1032"/>
      <c r="K830" s="1032"/>
      <c r="L830" s="62" t="s">
        <v>220</v>
      </c>
      <c r="M830" s="62"/>
      <c r="N830" s="470"/>
      <c r="O830" s="470"/>
      <c r="P830" s="62"/>
      <c r="Q830" s="212"/>
    </row>
    <row r="831" spans="1:17" ht="15" x14ac:dyDescent="0.25">
      <c r="A831" s="1032" t="s">
        <v>2282</v>
      </c>
      <c r="B831" s="1032"/>
      <c r="C831" s="1032"/>
      <c r="D831" s="1032"/>
      <c r="E831" s="1032"/>
      <c r="F831" s="1032"/>
      <c r="G831" s="1032"/>
      <c r="H831" s="1032"/>
      <c r="I831" s="1032"/>
      <c r="J831" s="1032"/>
      <c r="K831" s="1032"/>
      <c r="L831" s="62" t="s">
        <v>220</v>
      </c>
      <c r="M831" s="62"/>
      <c r="N831" s="470"/>
      <c r="O831" s="470"/>
      <c r="P831" s="62"/>
      <c r="Q831" s="212"/>
    </row>
    <row r="832" spans="1:17" ht="15" x14ac:dyDescent="0.25">
      <c r="A832" s="62"/>
      <c r="B832" s="62"/>
      <c r="C832" s="62"/>
      <c r="D832" s="64"/>
      <c r="E832" s="62"/>
      <c r="F832" s="62"/>
      <c r="G832" s="62"/>
      <c r="H832" s="65"/>
      <c r="I832" s="66"/>
      <c r="J832" s="62"/>
      <c r="K832" s="62"/>
      <c r="L832" s="62"/>
      <c r="M832" s="62"/>
      <c r="N832" s="470"/>
      <c r="O832" s="470"/>
      <c r="P832" s="62"/>
      <c r="Q832" s="212"/>
    </row>
    <row r="833" spans="1:17" ht="15" x14ac:dyDescent="0.25">
      <c r="A833" s="479" t="s">
        <v>279</v>
      </c>
      <c r="B833" s="1047" t="s">
        <v>280</v>
      </c>
      <c r="C833" s="1047"/>
      <c r="D833" s="1047"/>
      <c r="E833" s="1047"/>
      <c r="F833" s="1047"/>
      <c r="G833" s="1047"/>
      <c r="H833" s="1047"/>
      <c r="I833" s="1047"/>
      <c r="J833" s="1047"/>
      <c r="K833" s="1047" t="s">
        <v>2283</v>
      </c>
      <c r="L833" s="1047"/>
      <c r="M833" s="62"/>
      <c r="N833" s="470"/>
      <c r="O833" s="470"/>
      <c r="P833" s="62"/>
      <c r="Q833" s="212"/>
    </row>
    <row r="834" spans="1:17" ht="15" x14ac:dyDescent="0.25">
      <c r="A834" s="676">
        <f>1</f>
        <v>1</v>
      </c>
      <c r="B834" s="1048" t="s">
        <v>281</v>
      </c>
      <c r="C834" s="1048"/>
      <c r="D834" s="1048"/>
      <c r="E834" s="1048"/>
      <c r="F834" s="1048"/>
      <c r="G834" s="1048"/>
      <c r="H834" s="1048"/>
      <c r="I834" s="1048"/>
      <c r="J834" s="1048"/>
      <c r="K834" s="1048"/>
      <c r="L834" s="1048"/>
      <c r="M834" s="62"/>
      <c r="N834" s="470"/>
      <c r="O834" s="470"/>
      <c r="P834" s="62"/>
      <c r="Q834" s="212"/>
    </row>
    <row r="835" spans="1:17" ht="15" x14ac:dyDescent="0.25">
      <c r="A835" s="676">
        <f>A834+1</f>
        <v>2</v>
      </c>
      <c r="B835" s="1048" t="s">
        <v>282</v>
      </c>
      <c r="C835" s="1048"/>
      <c r="D835" s="1048"/>
      <c r="E835" s="1048"/>
      <c r="F835" s="1048"/>
      <c r="G835" s="1048"/>
      <c r="H835" s="1048"/>
      <c r="I835" s="1048"/>
      <c r="J835" s="1048"/>
      <c r="K835" s="1049"/>
      <c r="L835" s="1049"/>
      <c r="M835" s="62"/>
      <c r="N835" s="470"/>
      <c r="O835" s="470"/>
      <c r="P835" s="62"/>
      <c r="Q835" s="212"/>
    </row>
    <row r="836" spans="1:17" ht="15" x14ac:dyDescent="0.25">
      <c r="A836" s="676">
        <f>A835+1</f>
        <v>3</v>
      </c>
      <c r="B836" s="1048" t="s">
        <v>2257</v>
      </c>
      <c r="C836" s="1048"/>
      <c r="D836" s="1048"/>
      <c r="E836" s="1048"/>
      <c r="F836" s="1048"/>
      <c r="G836" s="1048"/>
      <c r="H836" s="1048"/>
      <c r="I836" s="1048"/>
      <c r="J836" s="1048"/>
      <c r="K836" s="1048"/>
      <c r="L836" s="1048"/>
      <c r="M836" s="62"/>
      <c r="N836" s="470"/>
      <c r="O836" s="470"/>
      <c r="P836" s="62"/>
      <c r="Q836" s="212"/>
    </row>
    <row r="837" spans="1:17" ht="15" x14ac:dyDescent="0.25">
      <c r="A837" s="676">
        <f>A836+1</f>
        <v>4</v>
      </c>
      <c r="B837" s="1048" t="s">
        <v>283</v>
      </c>
      <c r="C837" s="1048"/>
      <c r="D837" s="1048"/>
      <c r="E837" s="1048"/>
      <c r="F837" s="1048"/>
      <c r="G837" s="1048"/>
      <c r="H837" s="1048"/>
      <c r="I837" s="1048"/>
      <c r="J837" s="1048"/>
      <c r="K837" s="1048"/>
      <c r="L837" s="1048"/>
      <c r="M837" s="62"/>
      <c r="N837" s="470"/>
      <c r="O837" s="470"/>
      <c r="P837" s="62"/>
      <c r="Q837" s="212"/>
    </row>
    <row r="838" spans="1:17" ht="15" x14ac:dyDescent="0.25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62"/>
      <c r="N838" s="470"/>
      <c r="O838" s="470"/>
      <c r="P838" s="62"/>
      <c r="Q838" s="212"/>
    </row>
    <row r="839" spans="1:17" ht="15" x14ac:dyDescent="0.25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62"/>
      <c r="N839" s="668"/>
      <c r="O839" s="668"/>
      <c r="P839" s="62"/>
      <c r="Q839" s="212"/>
    </row>
    <row r="840" spans="1:17" ht="15" x14ac:dyDescent="0.25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62"/>
      <c r="N840" s="668"/>
      <c r="O840" s="668"/>
      <c r="P840" s="62"/>
      <c r="Q840" s="212"/>
    </row>
    <row r="841" spans="1:17" ht="15" x14ac:dyDescent="0.25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62"/>
      <c r="N841" s="668"/>
      <c r="O841" s="668"/>
      <c r="P841" s="62"/>
      <c r="Q841" s="212"/>
    </row>
    <row r="842" spans="1:17" ht="15" x14ac:dyDescent="0.25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62"/>
      <c r="N842" s="668"/>
      <c r="O842" s="668"/>
      <c r="P842" s="62"/>
      <c r="Q842" s="212"/>
    </row>
    <row r="843" spans="1:17" ht="15" x14ac:dyDescent="0.25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62"/>
      <c r="N843" s="668"/>
      <c r="O843" s="668"/>
      <c r="P843" s="62"/>
      <c r="Q843" s="212"/>
    </row>
    <row r="844" spans="1:17" ht="15" x14ac:dyDescent="0.25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62"/>
      <c r="N844" s="668"/>
      <c r="O844" s="668"/>
      <c r="P844" s="62"/>
      <c r="Q844" s="212"/>
    </row>
    <row r="845" spans="1:17" ht="15" x14ac:dyDescent="0.25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62"/>
      <c r="N845" s="668"/>
      <c r="O845" s="668"/>
      <c r="P845" s="62"/>
      <c r="Q845" s="212"/>
    </row>
    <row r="846" spans="1:17" ht="15" x14ac:dyDescent="0.25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62"/>
      <c r="N846" s="668"/>
      <c r="O846" s="668"/>
      <c r="P846" s="62"/>
      <c r="Q846" s="212"/>
    </row>
    <row r="847" spans="1:17" ht="15" x14ac:dyDescent="0.25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62"/>
      <c r="N847" s="668"/>
      <c r="O847" s="668"/>
      <c r="P847" s="62"/>
      <c r="Q847" s="212"/>
    </row>
    <row r="848" spans="1:17" ht="15" x14ac:dyDescent="0.25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62"/>
      <c r="N848" s="668"/>
      <c r="O848" s="668"/>
      <c r="P848" s="62"/>
      <c r="Q848" s="212"/>
    </row>
    <row r="849" spans="1:17" ht="15" x14ac:dyDescent="0.25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62"/>
      <c r="N849" s="668"/>
      <c r="O849" s="668"/>
      <c r="P849" s="62"/>
      <c r="Q849" s="212"/>
    </row>
    <row r="850" spans="1:17" ht="15" x14ac:dyDescent="0.25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62"/>
      <c r="N850" s="668"/>
      <c r="O850" s="668"/>
      <c r="P850" s="62"/>
      <c r="Q850" s="212"/>
    </row>
    <row r="851" spans="1:17" ht="15" x14ac:dyDescent="0.25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62"/>
      <c r="N851" s="668"/>
      <c r="O851" s="668"/>
      <c r="P851" s="62"/>
      <c r="Q851" s="212"/>
    </row>
    <row r="852" spans="1:17" ht="15" x14ac:dyDescent="0.25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62"/>
      <c r="N852" s="668"/>
      <c r="O852" s="668"/>
      <c r="P852" s="62"/>
      <c r="Q852" s="212"/>
    </row>
    <row r="853" spans="1:17" ht="15" x14ac:dyDescent="0.25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62"/>
      <c r="N853" s="668"/>
      <c r="O853" s="668"/>
      <c r="P853" s="62"/>
      <c r="Q853" s="212"/>
    </row>
    <row r="854" spans="1:17" ht="15" x14ac:dyDescent="0.25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62"/>
      <c r="N854" s="668"/>
      <c r="O854" s="668"/>
      <c r="P854" s="62"/>
      <c r="Q854" s="212"/>
    </row>
    <row r="855" spans="1:17" ht="15" x14ac:dyDescent="0.25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62"/>
      <c r="N855" s="668"/>
      <c r="O855" s="668"/>
      <c r="P855" s="62"/>
      <c r="Q855" s="212"/>
    </row>
    <row r="856" spans="1:17" ht="15" x14ac:dyDescent="0.25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62"/>
      <c r="N856" s="668"/>
      <c r="O856" s="668"/>
      <c r="P856" s="62"/>
      <c r="Q856" s="212"/>
    </row>
    <row r="857" spans="1:17" ht="15" x14ac:dyDescent="0.25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62"/>
      <c r="N857" s="668"/>
      <c r="O857" s="668"/>
      <c r="P857" s="62"/>
      <c r="Q857" s="212"/>
    </row>
    <row r="858" spans="1:17" ht="15" x14ac:dyDescent="0.25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62"/>
      <c r="N858" s="668"/>
      <c r="O858" s="668"/>
      <c r="P858" s="62"/>
      <c r="Q858" s="212"/>
    </row>
    <row r="859" spans="1:17" ht="15" x14ac:dyDescent="0.25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62"/>
      <c r="N859" s="668"/>
      <c r="O859" s="668"/>
      <c r="P859" s="62"/>
      <c r="Q859" s="212"/>
    </row>
    <row r="860" spans="1:17" ht="15" x14ac:dyDescent="0.25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62"/>
      <c r="N860" s="668"/>
      <c r="O860" s="668"/>
      <c r="P860" s="62"/>
      <c r="Q860" s="212"/>
    </row>
    <row r="861" spans="1:17" ht="15" x14ac:dyDescent="0.25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62"/>
      <c r="N861" s="668"/>
      <c r="O861" s="668"/>
      <c r="P861" s="62"/>
      <c r="Q861" s="212"/>
    </row>
    <row r="862" spans="1:17" ht="15" x14ac:dyDescent="0.25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62"/>
      <c r="N862" s="668"/>
      <c r="O862" s="668"/>
      <c r="P862" s="62"/>
      <c r="Q862" s="212"/>
    </row>
    <row r="863" spans="1:17" ht="15" x14ac:dyDescent="0.25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62"/>
      <c r="N863" s="668"/>
      <c r="O863" s="668"/>
      <c r="P863" s="62"/>
      <c r="Q863" s="212"/>
    </row>
    <row r="864" spans="1:17" ht="15" x14ac:dyDescent="0.25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62"/>
      <c r="N864" s="668"/>
      <c r="O864" s="668"/>
      <c r="P864" s="62"/>
      <c r="Q864" s="212"/>
    </row>
    <row r="865" spans="1:17" ht="15" x14ac:dyDescent="0.25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62"/>
      <c r="N865" s="668"/>
      <c r="O865" s="668"/>
      <c r="P865" s="62"/>
      <c r="Q865" s="212"/>
    </row>
    <row r="866" spans="1:17" ht="15" x14ac:dyDescent="0.25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62"/>
      <c r="N866" s="668"/>
      <c r="O866" s="668"/>
      <c r="P866" s="62"/>
      <c r="Q866" s="212"/>
    </row>
    <row r="867" spans="1:17" ht="15" x14ac:dyDescent="0.25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62"/>
      <c r="N867" s="822"/>
      <c r="O867" s="822"/>
      <c r="P867" s="62"/>
      <c r="Q867" s="212"/>
    </row>
    <row r="868" spans="1:17" ht="15" x14ac:dyDescent="0.25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62"/>
      <c r="N868" s="822"/>
      <c r="O868" s="822"/>
      <c r="P868" s="62"/>
      <c r="Q868" s="212"/>
    </row>
    <row r="869" spans="1:17" ht="15" x14ac:dyDescent="0.25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62"/>
      <c r="N869" s="822"/>
      <c r="O869" s="822"/>
      <c r="P869" s="62"/>
      <c r="Q869" s="212"/>
    </row>
    <row r="870" spans="1:17" ht="15" x14ac:dyDescent="0.25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62"/>
      <c r="N870" s="822"/>
      <c r="O870" s="822"/>
      <c r="P870" s="62"/>
      <c r="Q870" s="212"/>
    </row>
    <row r="871" spans="1:17" ht="15" x14ac:dyDescent="0.25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62"/>
      <c r="N871" s="822"/>
      <c r="O871" s="822"/>
      <c r="P871" s="62"/>
      <c r="Q871" s="212"/>
    </row>
    <row r="872" spans="1:17" ht="15" x14ac:dyDescent="0.25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62"/>
      <c r="N872" s="822"/>
      <c r="O872" s="822"/>
      <c r="P872" s="62"/>
      <c r="Q872" s="212"/>
    </row>
    <row r="873" spans="1:17" ht="15" x14ac:dyDescent="0.25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62"/>
      <c r="N873" s="822"/>
      <c r="O873" s="822"/>
      <c r="P873" s="62"/>
      <c r="Q873" s="212"/>
    </row>
    <row r="874" spans="1:17" ht="15.75" thickBot="1" x14ac:dyDescent="0.3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62"/>
      <c r="N874" s="822"/>
      <c r="O874" s="822"/>
      <c r="P874" s="62"/>
      <c r="Q874" s="212"/>
    </row>
    <row r="875" spans="1:17" x14ac:dyDescent="0.2">
      <c r="A875" s="14"/>
      <c r="B875" s="15"/>
      <c r="C875" s="15"/>
      <c r="D875" s="15"/>
      <c r="E875" s="15"/>
      <c r="F875" s="15"/>
      <c r="G875" s="15"/>
      <c r="H875" s="16"/>
      <c r="I875" s="14"/>
      <c r="J875" s="15"/>
      <c r="K875" s="15"/>
      <c r="L875" s="15"/>
      <c r="M875" s="15"/>
      <c r="N875" s="17"/>
      <c r="O875" s="17"/>
      <c r="P875" s="226"/>
      <c r="Q875" s="18"/>
    </row>
    <row r="876" spans="1:17" x14ac:dyDescent="0.2">
      <c r="A876" s="20"/>
      <c r="B876" s="21"/>
      <c r="C876" s="21"/>
      <c r="D876" s="21"/>
      <c r="E876" s="21"/>
      <c r="F876" s="21"/>
      <c r="G876" s="21"/>
      <c r="H876" s="22"/>
      <c r="I876" s="947" t="s">
        <v>2270</v>
      </c>
      <c r="J876" s="948"/>
      <c r="K876" s="948"/>
      <c r="L876" s="948"/>
      <c r="M876" s="948"/>
      <c r="N876" s="948"/>
      <c r="O876" s="949"/>
      <c r="P876" s="227"/>
      <c r="Q876" s="23"/>
    </row>
    <row r="877" spans="1:17" x14ac:dyDescent="0.2">
      <c r="A877" s="20"/>
      <c r="B877" s="21"/>
      <c r="C877" s="21"/>
      <c r="D877" s="21"/>
      <c r="E877" s="21"/>
      <c r="F877" s="21"/>
      <c r="G877" s="21"/>
      <c r="H877" s="22"/>
      <c r="I877" s="947" t="s">
        <v>2271</v>
      </c>
      <c r="J877" s="948"/>
      <c r="K877" s="948"/>
      <c r="L877" s="948"/>
      <c r="M877" s="948"/>
      <c r="N877" s="948"/>
      <c r="O877" s="949"/>
      <c r="P877" s="227"/>
      <c r="Q877" s="23"/>
    </row>
    <row r="878" spans="1:17" ht="13.5" thickBot="1" x14ac:dyDescent="0.25">
      <c r="A878" s="20"/>
      <c r="B878" s="21"/>
      <c r="C878" s="21"/>
      <c r="D878" s="21"/>
      <c r="E878" s="21"/>
      <c r="F878" s="21"/>
      <c r="G878" s="21"/>
      <c r="H878" s="22"/>
      <c r="I878" s="24"/>
      <c r="J878" s="25"/>
      <c r="K878" s="25"/>
      <c r="L878" s="25"/>
      <c r="M878" s="25"/>
      <c r="N878" s="26"/>
      <c r="O878" s="26"/>
      <c r="P878" s="227"/>
      <c r="Q878" s="23"/>
    </row>
    <row r="879" spans="1:17" x14ac:dyDescent="0.2">
      <c r="A879" s="27"/>
      <c r="B879" s="28"/>
      <c r="C879" s="28"/>
      <c r="D879" s="28"/>
      <c r="E879" s="28"/>
      <c r="F879" s="28"/>
      <c r="G879" s="28"/>
      <c r="H879" s="29"/>
      <c r="I879" s="950" t="s">
        <v>217</v>
      </c>
      <c r="J879" s="951"/>
      <c r="K879" s="951"/>
      <c r="L879" s="951"/>
      <c r="M879" s="951"/>
      <c r="N879" s="951"/>
      <c r="O879" s="952"/>
      <c r="P879" s="27"/>
      <c r="Q879" s="29"/>
    </row>
    <row r="880" spans="1:17" ht="13.5" thickBot="1" x14ac:dyDescent="0.25">
      <c r="A880" s="30"/>
      <c r="B880" s="31"/>
      <c r="C880" s="31"/>
      <c r="D880" s="31"/>
      <c r="E880" s="31"/>
      <c r="F880" s="31"/>
      <c r="G880" s="31"/>
      <c r="H880" s="32"/>
      <c r="I880" s="953" t="s">
        <v>218</v>
      </c>
      <c r="J880" s="954"/>
      <c r="K880" s="954"/>
      <c r="L880" s="954"/>
      <c r="M880" s="954"/>
      <c r="N880" s="954"/>
      <c r="O880" s="955"/>
      <c r="P880" s="30"/>
      <c r="Q880" s="32"/>
    </row>
    <row r="881" spans="1:17" x14ac:dyDescent="0.2">
      <c r="A881" s="956"/>
      <c r="B881" s="957"/>
      <c r="C881" s="957"/>
      <c r="D881" s="957"/>
      <c r="E881" s="957"/>
      <c r="F881" s="957"/>
      <c r="G881" s="957"/>
      <c r="H881" s="957"/>
      <c r="I881" s="240"/>
      <c r="J881" s="241"/>
      <c r="K881" s="242"/>
      <c r="L881" s="241"/>
      <c r="M881" s="241"/>
      <c r="N881" s="243"/>
      <c r="O881" s="244"/>
      <c r="P881" s="245"/>
      <c r="Q881" s="246"/>
    </row>
    <row r="882" spans="1:17" x14ac:dyDescent="0.2">
      <c r="A882" s="945"/>
      <c r="B882" s="946"/>
      <c r="C882" s="946"/>
      <c r="D882" s="946"/>
      <c r="E882" s="946"/>
      <c r="F882" s="946"/>
      <c r="G882" s="946"/>
      <c r="H882" s="946"/>
      <c r="I882" s="53"/>
      <c r="J882" s="247"/>
      <c r="K882" s="248"/>
      <c r="L882" s="247"/>
      <c r="M882" s="247"/>
      <c r="N882" s="249"/>
      <c r="O882" s="250"/>
      <c r="P882" s="224"/>
      <c r="Q882" s="251"/>
    </row>
    <row r="883" spans="1:17" x14ac:dyDescent="0.2">
      <c r="A883" s="945" t="s">
        <v>219</v>
      </c>
      <c r="B883" s="946"/>
      <c r="C883" s="946"/>
      <c r="D883" s="946"/>
      <c r="E883" s="946"/>
      <c r="F883" s="946"/>
      <c r="G883" s="946"/>
      <c r="H883" s="946"/>
      <c r="I883" s="287" t="s">
        <v>220</v>
      </c>
      <c r="J883" s="247">
        <v>1</v>
      </c>
      <c r="K883" s="959" t="s">
        <v>221</v>
      </c>
      <c r="L883" s="959"/>
      <c r="M883" s="959"/>
      <c r="N883" s="252"/>
      <c r="O883" s="250"/>
      <c r="P883" s="224"/>
      <c r="Q883" s="251"/>
    </row>
    <row r="884" spans="1:17" ht="15" customHeight="1" x14ac:dyDescent="0.2">
      <c r="A884" s="960" t="s">
        <v>222</v>
      </c>
      <c r="B884" s="961"/>
      <c r="C884" s="961"/>
      <c r="D884" s="961"/>
      <c r="E884" s="961"/>
      <c r="F884" s="961"/>
      <c r="G884" s="961"/>
      <c r="H884" s="961"/>
      <c r="I884" s="250" t="s">
        <v>220</v>
      </c>
      <c r="J884" s="253" t="s">
        <v>2249</v>
      </c>
      <c r="K884" s="959" t="s">
        <v>2250</v>
      </c>
      <c r="L884" s="959"/>
      <c r="M884" s="959"/>
      <c r="N884" s="959"/>
      <c r="O884" s="959"/>
      <c r="P884" s="959"/>
      <c r="Q884" s="254"/>
    </row>
    <row r="885" spans="1:17" ht="12.75" customHeight="1" x14ac:dyDescent="0.2">
      <c r="A885" s="945" t="s">
        <v>224</v>
      </c>
      <c r="B885" s="946"/>
      <c r="C885" s="946"/>
      <c r="D885" s="946"/>
      <c r="E885" s="946"/>
      <c r="F885" s="946"/>
      <c r="G885" s="946"/>
      <c r="H885" s="946"/>
      <c r="I885" s="250" t="s">
        <v>220</v>
      </c>
      <c r="J885" s="255" t="s">
        <v>2252</v>
      </c>
      <c r="K885" s="1250" t="s">
        <v>2253</v>
      </c>
      <c r="L885" s="1250"/>
      <c r="M885" s="1250"/>
      <c r="N885" s="1250"/>
      <c r="O885" s="1250"/>
      <c r="P885" s="1250"/>
      <c r="Q885" s="1251"/>
    </row>
    <row r="886" spans="1:17" x14ac:dyDescent="0.2">
      <c r="A886" s="945" t="s">
        <v>226</v>
      </c>
      <c r="B886" s="946"/>
      <c r="C886" s="946"/>
      <c r="D886" s="946"/>
      <c r="E886" s="946"/>
      <c r="F886" s="946"/>
      <c r="G886" s="946"/>
      <c r="H886" s="946"/>
      <c r="I886" s="250" t="s">
        <v>220</v>
      </c>
      <c r="J886" s="247" t="s">
        <v>227</v>
      </c>
      <c r="K886" s="256"/>
      <c r="L886" s="478"/>
      <c r="M886" s="478"/>
      <c r="N886" s="252"/>
      <c r="O886" s="250"/>
      <c r="P886" s="224"/>
      <c r="Q886" s="251"/>
    </row>
    <row r="887" spans="1:17" x14ac:dyDescent="0.2">
      <c r="A887" s="945" t="s">
        <v>228</v>
      </c>
      <c r="B887" s="946"/>
      <c r="C887" s="946"/>
      <c r="D887" s="946"/>
      <c r="E887" s="946"/>
      <c r="F887" s="946"/>
      <c r="G887" s="946"/>
      <c r="H887" s="946"/>
      <c r="I887" s="250" t="s">
        <v>220</v>
      </c>
      <c r="J887" s="247" t="s">
        <v>229</v>
      </c>
      <c r="K887" s="256"/>
      <c r="L887" s="478"/>
      <c r="M887" s="478"/>
      <c r="N887" s="252"/>
      <c r="O887" s="250"/>
      <c r="P887" s="224"/>
      <c r="Q887" s="251"/>
    </row>
    <row r="888" spans="1:17" x14ac:dyDescent="0.2">
      <c r="A888" s="945" t="s">
        <v>230</v>
      </c>
      <c r="B888" s="946"/>
      <c r="C888" s="946"/>
      <c r="D888" s="946"/>
      <c r="E888" s="946"/>
      <c r="F888" s="946"/>
      <c r="G888" s="946"/>
      <c r="H888" s="946"/>
      <c r="I888" s="250" t="s">
        <v>220</v>
      </c>
      <c r="J888" s="1258">
        <f xml:space="preserve"> Q906</f>
        <v>805000</v>
      </c>
      <c r="K888" s="1258"/>
      <c r="L888" s="478"/>
      <c r="M888" s="478"/>
      <c r="N888" s="252"/>
      <c r="O888" s="250"/>
      <c r="P888" s="224"/>
      <c r="Q888" s="251"/>
    </row>
    <row r="889" spans="1:17" x14ac:dyDescent="0.2">
      <c r="A889" s="945" t="s">
        <v>231</v>
      </c>
      <c r="B889" s="946"/>
      <c r="C889" s="946"/>
      <c r="D889" s="946"/>
      <c r="E889" s="946"/>
      <c r="F889" s="946"/>
      <c r="G889" s="946"/>
      <c r="H889" s="946"/>
      <c r="I889" s="250" t="s">
        <v>220</v>
      </c>
      <c r="J889" s="247" t="s">
        <v>229</v>
      </c>
      <c r="K889" s="256"/>
      <c r="L889" s="478"/>
      <c r="M889" s="478"/>
      <c r="N889" s="252"/>
      <c r="O889" s="250"/>
      <c r="P889" s="224"/>
      <c r="Q889" s="251"/>
    </row>
    <row r="890" spans="1:17" x14ac:dyDescent="0.2">
      <c r="A890" s="477" t="s">
        <v>232</v>
      </c>
      <c r="B890" s="478"/>
      <c r="C890" s="478"/>
      <c r="D890" s="478"/>
      <c r="E890" s="478"/>
      <c r="F890" s="478"/>
      <c r="G890" s="478"/>
      <c r="H890" s="478"/>
      <c r="I890" s="250" t="s">
        <v>220</v>
      </c>
      <c r="J890" s="247" t="s">
        <v>233</v>
      </c>
      <c r="K890" s="256"/>
      <c r="L890" s="478"/>
      <c r="M890" s="478"/>
      <c r="N890" s="252"/>
      <c r="O890" s="250"/>
      <c r="P890" s="224"/>
      <c r="Q890" s="251"/>
    </row>
    <row r="891" spans="1:17" ht="13.5" thickBot="1" x14ac:dyDescent="0.25">
      <c r="A891" s="962" t="s">
        <v>234</v>
      </c>
      <c r="B891" s="963"/>
      <c r="C891" s="963"/>
      <c r="D891" s="963"/>
      <c r="E891" s="963"/>
      <c r="F891" s="963"/>
      <c r="G891" s="963"/>
      <c r="H891" s="963"/>
      <c r="I891" s="963"/>
      <c r="J891" s="963"/>
      <c r="K891" s="963"/>
      <c r="L891" s="963"/>
      <c r="M891" s="963"/>
      <c r="N891" s="963"/>
      <c r="O891" s="963"/>
      <c r="P891" s="963"/>
      <c r="Q891" s="964"/>
    </row>
    <row r="892" spans="1:17" ht="13.5" thickBot="1" x14ac:dyDescent="0.25">
      <c r="A892" s="958" t="s">
        <v>235</v>
      </c>
      <c r="B892" s="958"/>
      <c r="C892" s="958"/>
      <c r="D892" s="958"/>
      <c r="E892" s="958"/>
      <c r="F892" s="958"/>
      <c r="G892" s="482"/>
      <c r="H892" s="958" t="s">
        <v>236</v>
      </c>
      <c r="I892" s="958"/>
      <c r="J892" s="958"/>
      <c r="K892" s="958"/>
      <c r="L892" s="958"/>
      <c r="M892" s="958"/>
      <c r="N892" s="958" t="s">
        <v>237</v>
      </c>
      <c r="O892" s="958"/>
      <c r="P892" s="958"/>
      <c r="Q892" s="958"/>
    </row>
    <row r="893" spans="1:17" ht="29.25" customHeight="1" x14ac:dyDescent="0.2">
      <c r="A893" s="223" t="s">
        <v>238</v>
      </c>
      <c r="B893" s="33"/>
      <c r="C893" s="33"/>
      <c r="D893" s="33"/>
      <c r="E893" s="33"/>
      <c r="F893" s="34"/>
      <c r="G893" s="34"/>
      <c r="H893" s="965" t="s">
        <v>239</v>
      </c>
      <c r="I893" s="965"/>
      <c r="J893" s="965"/>
      <c r="K893" s="965"/>
      <c r="L893" s="965"/>
      <c r="M893" s="965"/>
      <c r="N893" s="966" t="s">
        <v>240</v>
      </c>
      <c r="O893" s="967"/>
      <c r="P893" s="967"/>
      <c r="Q893" s="968"/>
    </row>
    <row r="894" spans="1:17" x14ac:dyDescent="0.2">
      <c r="A894" s="969" t="s">
        <v>241</v>
      </c>
      <c r="B894" s="970"/>
      <c r="C894" s="970"/>
      <c r="D894" s="970"/>
      <c r="E894" s="970"/>
      <c r="F894" s="971"/>
      <c r="G894" s="476"/>
      <c r="H894" s="972" t="s">
        <v>242</v>
      </c>
      <c r="I894" s="970"/>
      <c r="J894" s="970"/>
      <c r="K894" s="970"/>
      <c r="L894" s="970"/>
      <c r="M894" s="971"/>
      <c r="N894" s="973">
        <f>Q906</f>
        <v>805000</v>
      </c>
      <c r="O894" s="974"/>
      <c r="P894" s="974"/>
      <c r="Q894" s="975"/>
    </row>
    <row r="895" spans="1:17" ht="28.5" customHeight="1" x14ac:dyDescent="0.2">
      <c r="A895" s="976" t="s">
        <v>243</v>
      </c>
      <c r="B895" s="977"/>
      <c r="C895" s="977"/>
      <c r="D895" s="977"/>
      <c r="E895" s="977"/>
      <c r="F895" s="978"/>
      <c r="G895" s="481"/>
      <c r="H895" s="238" t="s">
        <v>2272</v>
      </c>
      <c r="I895" s="1062" t="s">
        <v>2577</v>
      </c>
      <c r="J895" s="1062"/>
      <c r="K895" s="1062"/>
      <c r="L895" s="1062"/>
      <c r="M895" s="1063"/>
      <c r="N895" s="981" t="s">
        <v>1368</v>
      </c>
      <c r="O895" s="982"/>
      <c r="P895" s="982"/>
      <c r="Q895" s="983"/>
    </row>
    <row r="896" spans="1:17" ht="22.5" customHeight="1" thickBot="1" x14ac:dyDescent="0.25">
      <c r="A896" s="976" t="s">
        <v>245</v>
      </c>
      <c r="B896" s="977"/>
      <c r="C896" s="977"/>
      <c r="D896" s="977"/>
      <c r="E896" s="977"/>
      <c r="F896" s="978"/>
      <c r="G896" s="481"/>
      <c r="H896" s="239" t="s">
        <v>2272</v>
      </c>
      <c r="I896" s="1296" t="s">
        <v>2416</v>
      </c>
      <c r="J896" s="1296"/>
      <c r="K896" s="1296"/>
      <c r="L896" s="1296"/>
      <c r="M896" s="1297"/>
      <c r="N896" s="981" t="s">
        <v>1368</v>
      </c>
      <c r="O896" s="982"/>
      <c r="P896" s="982"/>
      <c r="Q896" s="983"/>
    </row>
    <row r="897" spans="1:17" x14ac:dyDescent="0.2">
      <c r="A897" s="986" t="s">
        <v>435</v>
      </c>
      <c r="B897" s="987"/>
      <c r="C897" s="987"/>
      <c r="D897" s="987"/>
      <c r="E897" s="987"/>
      <c r="F897" s="987"/>
      <c r="G897" s="987"/>
      <c r="H897" s="987"/>
      <c r="I897" s="987"/>
      <c r="J897" s="987"/>
      <c r="K897" s="987"/>
      <c r="L897" s="987"/>
      <c r="M897" s="987"/>
      <c r="N897" s="987"/>
      <c r="O897" s="987"/>
      <c r="P897" s="987"/>
      <c r="Q897" s="988"/>
    </row>
    <row r="898" spans="1:17" ht="13.5" thickBot="1" x14ac:dyDescent="0.25">
      <c r="A898" s="989"/>
      <c r="B898" s="990"/>
      <c r="C898" s="990"/>
      <c r="D898" s="990"/>
      <c r="E898" s="990"/>
      <c r="F898" s="990"/>
      <c r="G898" s="990"/>
      <c r="H898" s="990"/>
      <c r="I898" s="990"/>
      <c r="J898" s="990"/>
      <c r="K898" s="990"/>
      <c r="L898" s="990"/>
      <c r="M898" s="990"/>
      <c r="N898" s="990"/>
      <c r="O898" s="990"/>
      <c r="P898" s="990"/>
      <c r="Q898" s="991"/>
    </row>
    <row r="899" spans="1:17" x14ac:dyDescent="0.2">
      <c r="A899" s="950" t="s">
        <v>246</v>
      </c>
      <c r="B899" s="951"/>
      <c r="C899" s="951"/>
      <c r="D899" s="951"/>
      <c r="E899" s="951"/>
      <c r="F899" s="951"/>
      <c r="G899" s="951"/>
      <c r="H899" s="951"/>
      <c r="I899" s="951"/>
      <c r="J899" s="951"/>
      <c r="K899" s="951"/>
      <c r="L899" s="951"/>
      <c r="M899" s="951"/>
      <c r="N899" s="951"/>
      <c r="O899" s="951"/>
      <c r="P899" s="951"/>
      <c r="Q899" s="952"/>
    </row>
    <row r="900" spans="1:17" ht="13.5" thickBot="1" x14ac:dyDescent="0.25">
      <c r="A900" s="953" t="s">
        <v>247</v>
      </c>
      <c r="B900" s="954"/>
      <c r="C900" s="954"/>
      <c r="D900" s="954"/>
      <c r="E900" s="954"/>
      <c r="F900" s="954"/>
      <c r="G900" s="954"/>
      <c r="H900" s="954"/>
      <c r="I900" s="954"/>
      <c r="J900" s="954"/>
      <c r="K900" s="954"/>
      <c r="L900" s="954"/>
      <c r="M900" s="954"/>
      <c r="N900" s="954"/>
      <c r="O900" s="954"/>
      <c r="P900" s="954"/>
      <c r="Q900" s="955"/>
    </row>
    <row r="901" spans="1:17" x14ac:dyDescent="0.2">
      <c r="A901" s="35"/>
      <c r="B901" s="36"/>
      <c r="C901" s="36"/>
      <c r="D901" s="36"/>
      <c r="E901" s="36"/>
      <c r="F901" s="992" t="s">
        <v>248</v>
      </c>
      <c r="G901" s="993"/>
      <c r="H901" s="993"/>
      <c r="I901" s="993"/>
      <c r="J901" s="993"/>
      <c r="K901" s="993"/>
      <c r="L901" s="994"/>
      <c r="M901" s="1001" t="s">
        <v>249</v>
      </c>
      <c r="N901" s="1004" t="s">
        <v>250</v>
      </c>
      <c r="O901" s="1005"/>
      <c r="P901" s="1005"/>
      <c r="Q901" s="1006"/>
    </row>
    <row r="902" spans="1:17" ht="13.5" thickBot="1" x14ac:dyDescent="0.25">
      <c r="A902" s="1010" t="s">
        <v>251</v>
      </c>
      <c r="B902" s="1011"/>
      <c r="C902" s="1011"/>
      <c r="D902" s="1011"/>
      <c r="E902" s="1012"/>
      <c r="F902" s="995"/>
      <c r="G902" s="996"/>
      <c r="H902" s="996"/>
      <c r="I902" s="996"/>
      <c r="J902" s="996"/>
      <c r="K902" s="996"/>
      <c r="L902" s="997"/>
      <c r="M902" s="1002"/>
      <c r="N902" s="1007"/>
      <c r="O902" s="1008"/>
      <c r="P902" s="1008"/>
      <c r="Q902" s="1009"/>
    </row>
    <row r="903" spans="1:17" x14ac:dyDescent="0.2">
      <c r="A903" s="1010" t="s">
        <v>252</v>
      </c>
      <c r="B903" s="1011"/>
      <c r="C903" s="1011"/>
      <c r="D903" s="1011"/>
      <c r="E903" s="1012"/>
      <c r="F903" s="995"/>
      <c r="G903" s="996"/>
      <c r="H903" s="996"/>
      <c r="I903" s="996"/>
      <c r="J903" s="996"/>
      <c r="K903" s="996"/>
      <c r="L903" s="997"/>
      <c r="M903" s="1002"/>
      <c r="N903" s="1013" t="s">
        <v>253</v>
      </c>
      <c r="O903" s="1015" t="s">
        <v>254</v>
      </c>
      <c r="P903" s="37" t="s">
        <v>255</v>
      </c>
      <c r="Q903" s="1017" t="s">
        <v>256</v>
      </c>
    </row>
    <row r="904" spans="1:17" ht="13.5" thickBot="1" x14ac:dyDescent="0.25">
      <c r="A904" s="38"/>
      <c r="B904" s="39"/>
      <c r="C904" s="39"/>
      <c r="D904" s="39"/>
      <c r="E904" s="40"/>
      <c r="F904" s="998"/>
      <c r="G904" s="999"/>
      <c r="H904" s="999"/>
      <c r="I904" s="999"/>
      <c r="J904" s="999"/>
      <c r="K904" s="999"/>
      <c r="L904" s="1000"/>
      <c r="M904" s="1003"/>
      <c r="N904" s="1014"/>
      <c r="O904" s="1016"/>
      <c r="P904" s="41" t="s">
        <v>257</v>
      </c>
      <c r="Q904" s="1018"/>
    </row>
    <row r="905" spans="1:17" ht="13.5" thickBot="1" x14ac:dyDescent="0.25">
      <c r="A905" s="1019">
        <v>1</v>
      </c>
      <c r="B905" s="1020"/>
      <c r="C905" s="1020"/>
      <c r="D905" s="1020"/>
      <c r="E905" s="1021"/>
      <c r="F905" s="1022">
        <v>2</v>
      </c>
      <c r="G905" s="1020"/>
      <c r="H905" s="1020"/>
      <c r="I905" s="1020"/>
      <c r="J905" s="1020"/>
      <c r="K905" s="1020"/>
      <c r="L905" s="1023"/>
      <c r="M905" s="472">
        <v>3</v>
      </c>
      <c r="N905" s="42">
        <v>4</v>
      </c>
      <c r="O905" s="42">
        <v>5</v>
      </c>
      <c r="P905" s="228">
        <v>6</v>
      </c>
      <c r="Q905" s="43" t="s">
        <v>258</v>
      </c>
    </row>
    <row r="906" spans="1:17" x14ac:dyDescent="0.2">
      <c r="A906" s="259">
        <v>5</v>
      </c>
      <c r="B906" s="44"/>
      <c r="C906" s="44"/>
      <c r="D906" s="44"/>
      <c r="E906" s="44"/>
      <c r="F906" s="1024" t="s">
        <v>259</v>
      </c>
      <c r="G906" s="1025"/>
      <c r="H906" s="1025"/>
      <c r="I906" s="1025"/>
      <c r="J906" s="1025"/>
      <c r="K906" s="1025"/>
      <c r="L906" s="1026"/>
      <c r="M906" s="44"/>
      <c r="N906" s="44"/>
      <c r="O906" s="44"/>
      <c r="P906" s="260"/>
      <c r="Q906" s="387">
        <f>Q915</f>
        <v>805000</v>
      </c>
    </row>
    <row r="907" spans="1:17" x14ac:dyDescent="0.2">
      <c r="A907" s="262">
        <v>5</v>
      </c>
      <c r="B907" s="263">
        <v>2</v>
      </c>
      <c r="C907" s="263"/>
      <c r="D907" s="263"/>
      <c r="E907" s="263"/>
      <c r="F907" s="1027" t="s">
        <v>302</v>
      </c>
      <c r="G907" s="1028"/>
      <c r="H907" s="1028"/>
      <c r="I907" s="1028"/>
      <c r="J907" s="1028"/>
      <c r="K907" s="1028"/>
      <c r="L907" s="1029"/>
      <c r="M907" s="263"/>
      <c r="N907" s="263"/>
      <c r="O907" s="263"/>
      <c r="P907" s="264"/>
      <c r="Q907" s="388">
        <f>Q906</f>
        <v>805000</v>
      </c>
    </row>
    <row r="908" spans="1:17" ht="15" x14ac:dyDescent="0.25">
      <c r="A908" s="266">
        <v>5</v>
      </c>
      <c r="B908" s="480">
        <v>2</v>
      </c>
      <c r="C908" s="480">
        <v>1</v>
      </c>
      <c r="D908" s="1030"/>
      <c r="E908" s="1031"/>
      <c r="F908" s="1027" t="s">
        <v>303</v>
      </c>
      <c r="G908" s="1028"/>
      <c r="H908" s="1028"/>
      <c r="I908" s="1028"/>
      <c r="J908" s="1028"/>
      <c r="K908" s="1028"/>
      <c r="L908" s="1029"/>
      <c r="M908" s="55"/>
      <c r="N908" s="480"/>
      <c r="O908" s="480"/>
      <c r="P908" s="229"/>
      <c r="Q908" s="391">
        <f>Q915</f>
        <v>805000</v>
      </c>
    </row>
    <row r="909" spans="1:17" x14ac:dyDescent="0.2">
      <c r="A909" s="268">
        <v>5</v>
      </c>
      <c r="B909" s="269">
        <v>2</v>
      </c>
      <c r="C909" s="269">
        <v>1</v>
      </c>
      <c r="D909" s="270">
        <v>1</v>
      </c>
      <c r="E909" s="270" t="s">
        <v>431</v>
      </c>
      <c r="F909" s="1033" t="s">
        <v>436</v>
      </c>
      <c r="G909" s="1034"/>
      <c r="H909" s="1034"/>
      <c r="I909" s="1034"/>
      <c r="J909" s="1034"/>
      <c r="K909" s="1034"/>
      <c r="L909" s="1035"/>
      <c r="M909" s="271"/>
      <c r="N909" s="46"/>
      <c r="O909" s="46"/>
      <c r="P909" s="230"/>
      <c r="Q909" s="391">
        <f>Q910</f>
        <v>50000</v>
      </c>
    </row>
    <row r="910" spans="1:17" ht="17.25" customHeight="1" x14ac:dyDescent="0.2">
      <c r="A910" s="288"/>
      <c r="B910" s="289"/>
      <c r="C910" s="289"/>
      <c r="D910" s="290"/>
      <c r="E910" s="290"/>
      <c r="F910" s="82" t="s">
        <v>262</v>
      </c>
      <c r="G910" s="465"/>
      <c r="H910" s="485"/>
      <c r="I910" s="961" t="s">
        <v>2503</v>
      </c>
      <c r="J910" s="961"/>
      <c r="K910" s="961"/>
      <c r="L910" s="1270"/>
      <c r="M910" s="271"/>
      <c r="N910" s="46">
        <v>200</v>
      </c>
      <c r="O910" s="465" t="s">
        <v>274</v>
      </c>
      <c r="P910" s="394">
        <v>250</v>
      </c>
      <c r="Q910" s="392">
        <f>N910*P910</f>
        <v>50000</v>
      </c>
    </row>
    <row r="911" spans="1:17" x14ac:dyDescent="0.2">
      <c r="A911" s="288">
        <v>5</v>
      </c>
      <c r="B911" s="289">
        <v>2</v>
      </c>
      <c r="C911" s="289">
        <v>1</v>
      </c>
      <c r="D911" s="290"/>
      <c r="E911" s="290">
        <v>6</v>
      </c>
      <c r="F911" s="1191" t="s">
        <v>2285</v>
      </c>
      <c r="G911" s="1192"/>
      <c r="H911" s="1192"/>
      <c r="I911" s="1192"/>
      <c r="J911" s="1192"/>
      <c r="K911" s="1192"/>
      <c r="L911" s="1193"/>
      <c r="M911" s="271"/>
      <c r="N911" s="46"/>
      <c r="O911" s="272"/>
      <c r="P911" s="394"/>
      <c r="Q911" s="391">
        <f>SUM(Q912:Q914)</f>
        <v>755000</v>
      </c>
    </row>
    <row r="912" spans="1:17" ht="15.75" customHeight="1" x14ac:dyDescent="0.2">
      <c r="A912" s="288"/>
      <c r="B912" s="289"/>
      <c r="C912" s="289"/>
      <c r="D912" s="290"/>
      <c r="E912" s="290"/>
      <c r="F912" s="82" t="s">
        <v>262</v>
      </c>
      <c r="G912" s="465"/>
      <c r="H912" s="671"/>
      <c r="I912" s="1194" t="s">
        <v>2234</v>
      </c>
      <c r="J912" s="1194"/>
      <c r="K912" s="1194"/>
      <c r="L912" s="1195"/>
      <c r="M912" s="271"/>
      <c r="N912" s="46">
        <v>3</v>
      </c>
      <c r="O912" s="272" t="s">
        <v>1015</v>
      </c>
      <c r="P912" s="394">
        <v>25000</v>
      </c>
      <c r="Q912" s="392">
        <f>N912*P912</f>
        <v>75000</v>
      </c>
    </row>
    <row r="913" spans="1:17" ht="15.75" customHeight="1" x14ac:dyDescent="0.2">
      <c r="A913" s="288"/>
      <c r="B913" s="289"/>
      <c r="C913" s="289"/>
      <c r="D913" s="290"/>
      <c r="E913" s="290"/>
      <c r="F913" s="82" t="s">
        <v>266</v>
      </c>
      <c r="G913" s="465"/>
      <c r="H913" s="671"/>
      <c r="I913" s="1194" t="s">
        <v>2515</v>
      </c>
      <c r="J913" s="1194"/>
      <c r="K913" s="1194"/>
      <c r="L913" s="1195"/>
      <c r="M913" s="271"/>
      <c r="N913" s="46">
        <v>40</v>
      </c>
      <c r="O913" s="272" t="s">
        <v>697</v>
      </c>
      <c r="P913" s="394">
        <v>2000</v>
      </c>
      <c r="Q913" s="392">
        <f t="shared" ref="Q913:Q914" si="11">N913*P913</f>
        <v>80000</v>
      </c>
    </row>
    <row r="914" spans="1:17" ht="15.75" customHeight="1" x14ac:dyDescent="0.2">
      <c r="A914" s="288"/>
      <c r="B914" s="289"/>
      <c r="C914" s="289"/>
      <c r="D914" s="290"/>
      <c r="E914" s="290"/>
      <c r="F914" s="82" t="s">
        <v>271</v>
      </c>
      <c r="G914" s="487"/>
      <c r="H914" s="682"/>
      <c r="I914" s="1036" t="s">
        <v>2240</v>
      </c>
      <c r="J914" s="1036"/>
      <c r="K914" s="1036"/>
      <c r="L914" s="1037"/>
      <c r="M914" s="271"/>
      <c r="N914" s="46">
        <v>40</v>
      </c>
      <c r="O914" s="272" t="s">
        <v>697</v>
      </c>
      <c r="P914" s="395">
        <v>15000</v>
      </c>
      <c r="Q914" s="392">
        <f t="shared" si="11"/>
        <v>600000</v>
      </c>
    </row>
    <row r="915" spans="1:17" ht="13.5" thickBot="1" x14ac:dyDescent="0.25">
      <c r="A915" s="1038" t="s">
        <v>215</v>
      </c>
      <c r="B915" s="1039"/>
      <c r="C915" s="1039"/>
      <c r="D915" s="1039"/>
      <c r="E915" s="1039"/>
      <c r="F915" s="1039"/>
      <c r="G915" s="1039"/>
      <c r="H915" s="1039"/>
      <c r="I915" s="1039"/>
      <c r="J915" s="1039"/>
      <c r="K915" s="1039"/>
      <c r="L915" s="1039"/>
      <c r="M915" s="1039"/>
      <c r="N915" s="1039"/>
      <c r="O915" s="1039"/>
      <c r="P915" s="1039"/>
      <c r="Q915" s="393">
        <f>Q909+Q911</f>
        <v>805000</v>
      </c>
    </row>
    <row r="916" spans="1:17" x14ac:dyDescent="0.2">
      <c r="A916" s="286"/>
      <c r="B916" s="286"/>
      <c r="C916" s="286"/>
      <c r="D916" s="286"/>
      <c r="E916" s="286"/>
      <c r="F916" s="286"/>
      <c r="G916" s="286"/>
      <c r="H916" s="286"/>
      <c r="I916" s="286"/>
      <c r="J916" s="286"/>
      <c r="K916" s="286"/>
      <c r="L916" s="286"/>
      <c r="M916" s="221"/>
      <c r="N916" s="221"/>
      <c r="O916" s="221"/>
      <c r="P916" s="232"/>
      <c r="Q916" s="197"/>
    </row>
    <row r="917" spans="1:17" ht="15" x14ac:dyDescent="0.25">
      <c r="A917" s="1040" t="s">
        <v>2277</v>
      </c>
      <c r="B917" s="1040"/>
      <c r="C917" s="1040"/>
      <c r="D917" s="1040"/>
      <c r="E917" s="1040"/>
      <c r="F917" s="1040"/>
      <c r="G917" s="1040"/>
      <c r="H917" s="1040"/>
      <c r="I917" s="1040"/>
      <c r="J917" s="1040"/>
      <c r="K917" s="1040"/>
      <c r="L917" s="1040"/>
      <c r="M917" s="1041" t="s">
        <v>2274</v>
      </c>
      <c r="N917" s="1041"/>
      <c r="O917" s="1041"/>
      <c r="P917" s="1041"/>
      <c r="Q917" s="1041"/>
    </row>
    <row r="918" spans="1:17" ht="15" x14ac:dyDescent="0.25">
      <c r="A918" s="1040" t="s">
        <v>2278</v>
      </c>
      <c r="B918" s="1040"/>
      <c r="C918" s="1040"/>
      <c r="D918" s="1040"/>
      <c r="E918" s="1040"/>
      <c r="F918" s="1040"/>
      <c r="G918" s="1040"/>
      <c r="H918" s="1040"/>
      <c r="I918" s="1040"/>
      <c r="J918" s="1040"/>
      <c r="K918" s="1040"/>
      <c r="L918" s="1040"/>
      <c r="M918" s="1041" t="s">
        <v>2275</v>
      </c>
      <c r="N918" s="1041"/>
      <c r="O918" s="1041"/>
      <c r="P918" s="1041"/>
      <c r="Q918" s="1041"/>
    </row>
    <row r="919" spans="1:17" ht="15" x14ac:dyDescent="0.25">
      <c r="A919" s="21"/>
      <c r="B919" s="21"/>
      <c r="C919" s="292"/>
      <c r="D919" s="292"/>
      <c r="E919" s="292"/>
      <c r="F919" s="292"/>
      <c r="G919" s="292"/>
      <c r="H919" s="292"/>
      <c r="I919" s="292"/>
      <c r="J919" s="292"/>
      <c r="K919" s="292"/>
      <c r="L919" s="292"/>
      <c r="M919" s="60"/>
      <c r="N919" s="61"/>
      <c r="O919" s="61"/>
      <c r="P919" s="62"/>
      <c r="Q919" s="63"/>
    </row>
    <row r="920" spans="1:17" ht="15" x14ac:dyDescent="0.25">
      <c r="A920" s="21"/>
      <c r="B920" s="21"/>
      <c r="C920" s="292"/>
      <c r="D920" s="292"/>
      <c r="E920" s="292"/>
      <c r="F920" s="292"/>
      <c r="G920" s="292"/>
      <c r="H920" s="292"/>
      <c r="I920" s="292"/>
      <c r="J920" s="292"/>
      <c r="K920" s="292"/>
      <c r="L920" s="292"/>
      <c r="M920" s="60"/>
      <c r="N920" s="61"/>
      <c r="O920" s="61"/>
      <c r="P920" s="62"/>
      <c r="Q920" s="63"/>
    </row>
    <row r="921" spans="1:17" ht="15" x14ac:dyDescent="0.25">
      <c r="A921" s="21"/>
      <c r="B921" s="21"/>
      <c r="C921" s="292"/>
      <c r="D921" s="292"/>
      <c r="E921" s="292"/>
      <c r="F921" s="292"/>
      <c r="G921" s="292"/>
      <c r="H921" s="292"/>
      <c r="I921" s="292"/>
      <c r="J921" s="292"/>
      <c r="K921" s="292"/>
      <c r="L921" s="292"/>
      <c r="M921" s="60"/>
      <c r="N921" s="61"/>
      <c r="O921" s="61"/>
      <c r="P921" s="62"/>
      <c r="Q921" s="63"/>
    </row>
    <row r="922" spans="1:17" ht="15" x14ac:dyDescent="0.25">
      <c r="A922" s="1040" t="s">
        <v>2279</v>
      </c>
      <c r="B922" s="1040"/>
      <c r="C922" s="1040"/>
      <c r="D922" s="1040"/>
      <c r="E922" s="1040"/>
      <c r="F922" s="1040"/>
      <c r="G922" s="1040"/>
      <c r="H922" s="1040"/>
      <c r="I922" s="1040"/>
      <c r="J922" s="1040"/>
      <c r="K922" s="1040"/>
      <c r="L922" s="1040"/>
      <c r="M922" s="1041" t="s">
        <v>2656</v>
      </c>
      <c r="N922" s="1042"/>
      <c r="O922" s="1042"/>
      <c r="P922" s="1042"/>
      <c r="Q922" s="1042"/>
    </row>
    <row r="923" spans="1:17" ht="15" x14ac:dyDescent="0.25">
      <c r="A923" s="1043"/>
      <c r="B923" s="1043"/>
      <c r="C923" s="1043"/>
      <c r="D923" s="1043"/>
      <c r="E923" s="1043"/>
      <c r="F923" s="1043"/>
      <c r="G923" s="1043"/>
      <c r="H923" s="1043"/>
      <c r="I923" s="1043"/>
      <c r="J923" s="292"/>
      <c r="K923" s="292"/>
      <c r="L923" s="292"/>
      <c r="M923" s="60"/>
      <c r="N923" s="61"/>
      <c r="O923" s="1044"/>
      <c r="P923" s="1044"/>
      <c r="Q923" s="63"/>
    </row>
    <row r="924" spans="1:17" ht="15" x14ac:dyDescent="0.25">
      <c r="A924" s="471"/>
      <c r="B924" s="471"/>
      <c r="C924" s="471"/>
      <c r="D924" s="471"/>
      <c r="E924" s="471"/>
      <c r="F924" s="471"/>
      <c r="G924" s="471"/>
      <c r="H924" s="471"/>
      <c r="I924" s="471"/>
      <c r="J924" s="60"/>
      <c r="K924" s="60"/>
      <c r="L924" s="60"/>
      <c r="M924" s="60"/>
      <c r="N924" s="61"/>
      <c r="O924" s="61"/>
      <c r="P924" s="212"/>
      <c r="Q924" s="63"/>
    </row>
    <row r="925" spans="1:17" ht="15" x14ac:dyDescent="0.25">
      <c r="A925" s="825"/>
      <c r="B925" s="825"/>
      <c r="C925" s="825"/>
      <c r="D925" s="825"/>
      <c r="E925" s="825"/>
      <c r="F925" s="825"/>
      <c r="G925" s="825"/>
      <c r="H925" s="825"/>
      <c r="I925" s="825"/>
      <c r="J925" s="60"/>
      <c r="K925" s="60"/>
      <c r="L925" s="60"/>
      <c r="M925" s="60"/>
      <c r="N925" s="61"/>
      <c r="O925" s="61"/>
      <c r="P925" s="212"/>
      <c r="Q925" s="63"/>
    </row>
    <row r="926" spans="1:17" ht="15" x14ac:dyDescent="0.25">
      <c r="A926" s="825"/>
      <c r="B926" s="825"/>
      <c r="C926" s="825"/>
      <c r="D926" s="825"/>
      <c r="E926" s="825"/>
      <c r="F926" s="825"/>
      <c r="G926" s="825"/>
      <c r="H926" s="825"/>
      <c r="I926" s="825"/>
      <c r="J926" s="60"/>
      <c r="K926" s="60"/>
      <c r="L926" s="60"/>
      <c r="M926" s="60"/>
      <c r="N926" s="61"/>
      <c r="O926" s="61"/>
      <c r="P926" s="212"/>
      <c r="Q926" s="63"/>
    </row>
    <row r="927" spans="1:17" ht="15" x14ac:dyDescent="0.25">
      <c r="A927" s="825"/>
      <c r="B927" s="825"/>
      <c r="C927" s="825"/>
      <c r="D927" s="825"/>
      <c r="E927" s="825"/>
      <c r="F927" s="825"/>
      <c r="G927" s="825"/>
      <c r="H927" s="825"/>
      <c r="I927" s="825"/>
      <c r="J927" s="60"/>
      <c r="K927" s="60"/>
      <c r="L927" s="60"/>
      <c r="M927" s="60"/>
      <c r="N927" s="61"/>
      <c r="O927" s="61"/>
      <c r="P927" s="212"/>
      <c r="Q927" s="63"/>
    </row>
    <row r="928" spans="1:17" ht="15" x14ac:dyDescent="0.25">
      <c r="A928" s="825"/>
      <c r="B928" s="825"/>
      <c r="C928" s="825"/>
      <c r="D928" s="825"/>
      <c r="E928" s="825"/>
      <c r="F928" s="825"/>
      <c r="G928" s="825"/>
      <c r="H928" s="825"/>
      <c r="I928" s="825"/>
      <c r="J928" s="60"/>
      <c r="K928" s="60"/>
      <c r="L928" s="60"/>
      <c r="M928" s="60"/>
      <c r="N928" s="61"/>
      <c r="O928" s="61"/>
      <c r="P928" s="212"/>
      <c r="Q928" s="63"/>
    </row>
    <row r="929" spans="1:17" ht="15" x14ac:dyDescent="0.25">
      <c r="A929" s="825"/>
      <c r="B929" s="825"/>
      <c r="C929" s="825"/>
      <c r="D929" s="825"/>
      <c r="E929" s="825"/>
      <c r="F929" s="825"/>
      <c r="G929" s="825"/>
      <c r="H929" s="825"/>
      <c r="I929" s="825"/>
      <c r="J929" s="60"/>
      <c r="K929" s="60"/>
      <c r="L929" s="60"/>
      <c r="M929" s="60"/>
      <c r="N929" s="61"/>
      <c r="O929" s="61"/>
      <c r="P929" s="212"/>
      <c r="Q929" s="63"/>
    </row>
    <row r="930" spans="1:17" ht="15" x14ac:dyDescent="0.25">
      <c r="A930" s="825"/>
      <c r="B930" s="825"/>
      <c r="C930" s="825"/>
      <c r="D930" s="825"/>
      <c r="E930" s="825"/>
      <c r="F930" s="825"/>
      <c r="G930" s="825"/>
      <c r="H930" s="825"/>
      <c r="I930" s="825"/>
      <c r="J930" s="60"/>
      <c r="K930" s="60"/>
      <c r="L930" s="60"/>
      <c r="M930" s="60"/>
      <c r="N930" s="61"/>
      <c r="O930" s="61"/>
      <c r="P930" s="212"/>
      <c r="Q930" s="63"/>
    </row>
    <row r="931" spans="1:17" ht="15" x14ac:dyDescent="0.25">
      <c r="A931" s="1032" t="s">
        <v>2280</v>
      </c>
      <c r="B931" s="1032"/>
      <c r="C931" s="1032"/>
      <c r="D931" s="1032"/>
      <c r="E931" s="1032"/>
      <c r="F931" s="1032"/>
      <c r="G931" s="1032"/>
      <c r="H931" s="1032"/>
      <c r="I931" s="1032"/>
      <c r="J931" s="1032"/>
      <c r="K931" s="1032"/>
      <c r="L931" s="62" t="s">
        <v>220</v>
      </c>
      <c r="M931" s="62"/>
      <c r="N931" s="470"/>
      <c r="O931" s="470"/>
      <c r="P931" s="62"/>
      <c r="Q931" s="212"/>
    </row>
    <row r="932" spans="1:17" ht="15" x14ac:dyDescent="0.25">
      <c r="A932" s="1032" t="s">
        <v>2281</v>
      </c>
      <c r="B932" s="1032"/>
      <c r="C932" s="1032"/>
      <c r="D932" s="1032"/>
      <c r="E932" s="1032"/>
      <c r="F932" s="1032"/>
      <c r="G932" s="1032"/>
      <c r="H932" s="1032"/>
      <c r="I932" s="1032"/>
      <c r="J932" s="1032"/>
      <c r="K932" s="1032"/>
      <c r="L932" s="62" t="s">
        <v>220</v>
      </c>
      <c r="M932" s="62"/>
      <c r="N932" s="470"/>
      <c r="O932" s="470"/>
      <c r="P932" s="62"/>
      <c r="Q932" s="212"/>
    </row>
    <row r="933" spans="1:17" ht="15" x14ac:dyDescent="0.25">
      <c r="A933" s="1032" t="s">
        <v>2282</v>
      </c>
      <c r="B933" s="1032"/>
      <c r="C933" s="1032"/>
      <c r="D933" s="1032"/>
      <c r="E933" s="1032"/>
      <c r="F933" s="1032"/>
      <c r="G933" s="1032"/>
      <c r="H933" s="1032"/>
      <c r="I933" s="1032"/>
      <c r="J933" s="1032"/>
      <c r="K933" s="1032"/>
      <c r="L933" s="62" t="s">
        <v>220</v>
      </c>
      <c r="M933" s="62"/>
      <c r="N933" s="470"/>
      <c r="O933" s="470"/>
      <c r="P933" s="62"/>
      <c r="Q933" s="212"/>
    </row>
    <row r="934" spans="1:17" ht="15" x14ac:dyDescent="0.25">
      <c r="A934" s="62"/>
      <c r="B934" s="62"/>
      <c r="C934" s="62"/>
      <c r="D934" s="64"/>
      <c r="E934" s="62"/>
      <c r="F934" s="62"/>
      <c r="G934" s="62"/>
      <c r="H934" s="65"/>
      <c r="I934" s="66"/>
      <c r="J934" s="62"/>
      <c r="K934" s="62"/>
      <c r="L934" s="62"/>
      <c r="M934" s="62"/>
      <c r="N934" s="470"/>
      <c r="O934" s="470"/>
      <c r="P934" s="62"/>
      <c r="Q934" s="212"/>
    </row>
    <row r="935" spans="1:17" ht="15" x14ac:dyDescent="0.25">
      <c r="A935" s="479" t="s">
        <v>279</v>
      </c>
      <c r="B935" s="1047" t="s">
        <v>280</v>
      </c>
      <c r="C935" s="1047"/>
      <c r="D935" s="1047"/>
      <c r="E935" s="1047"/>
      <c r="F935" s="1047"/>
      <c r="G935" s="1047"/>
      <c r="H935" s="1047"/>
      <c r="I935" s="1047"/>
      <c r="J935" s="1047"/>
      <c r="K935" s="1047" t="s">
        <v>2283</v>
      </c>
      <c r="L935" s="1047"/>
      <c r="M935" s="62"/>
      <c r="N935" s="470"/>
      <c r="O935" s="470"/>
      <c r="P935" s="62"/>
      <c r="Q935" s="212"/>
    </row>
    <row r="936" spans="1:17" ht="15" x14ac:dyDescent="0.25">
      <c r="A936" s="676">
        <f>1</f>
        <v>1</v>
      </c>
      <c r="B936" s="1048" t="s">
        <v>281</v>
      </c>
      <c r="C936" s="1048"/>
      <c r="D936" s="1048"/>
      <c r="E936" s="1048"/>
      <c r="F936" s="1048"/>
      <c r="G936" s="1048"/>
      <c r="H936" s="1048"/>
      <c r="I936" s="1048"/>
      <c r="J936" s="1048"/>
      <c r="K936" s="1048"/>
      <c r="L936" s="1048"/>
      <c r="M936" s="62"/>
      <c r="N936" s="470"/>
      <c r="O936" s="470"/>
      <c r="P936" s="62"/>
      <c r="Q936" s="212"/>
    </row>
    <row r="937" spans="1:17" ht="15" x14ac:dyDescent="0.25">
      <c r="A937" s="676">
        <f>A936+1</f>
        <v>2</v>
      </c>
      <c r="B937" s="1048" t="s">
        <v>282</v>
      </c>
      <c r="C937" s="1048"/>
      <c r="D937" s="1048"/>
      <c r="E937" s="1048"/>
      <c r="F937" s="1048"/>
      <c r="G937" s="1048"/>
      <c r="H937" s="1048"/>
      <c r="I937" s="1048"/>
      <c r="J937" s="1048"/>
      <c r="K937" s="1049"/>
      <c r="L937" s="1049"/>
      <c r="M937" s="62"/>
      <c r="N937" s="470"/>
      <c r="O937" s="470"/>
      <c r="P937" s="62"/>
      <c r="Q937" s="212"/>
    </row>
    <row r="938" spans="1:17" ht="15" x14ac:dyDescent="0.25">
      <c r="A938" s="676">
        <f>A937+1</f>
        <v>3</v>
      </c>
      <c r="B938" s="1048" t="s">
        <v>2257</v>
      </c>
      <c r="C938" s="1048"/>
      <c r="D938" s="1048"/>
      <c r="E938" s="1048"/>
      <c r="F938" s="1048"/>
      <c r="G938" s="1048"/>
      <c r="H938" s="1048"/>
      <c r="I938" s="1048"/>
      <c r="J938" s="1048"/>
      <c r="K938" s="1048"/>
      <c r="L938" s="1048"/>
      <c r="M938" s="62"/>
      <c r="N938" s="470"/>
      <c r="O938" s="470"/>
      <c r="P938" s="62"/>
      <c r="Q938" s="212"/>
    </row>
    <row r="939" spans="1:17" ht="15" x14ac:dyDescent="0.25">
      <c r="A939" s="676">
        <f>A938+1</f>
        <v>4</v>
      </c>
      <c r="B939" s="1048" t="s">
        <v>283</v>
      </c>
      <c r="C939" s="1048"/>
      <c r="D939" s="1048"/>
      <c r="E939" s="1048"/>
      <c r="F939" s="1048"/>
      <c r="G939" s="1048"/>
      <c r="H939" s="1048"/>
      <c r="I939" s="1048"/>
      <c r="J939" s="1048"/>
      <c r="K939" s="1048"/>
      <c r="L939" s="1048"/>
      <c r="M939" s="62"/>
      <c r="N939" s="470"/>
      <c r="O939" s="470"/>
      <c r="P939" s="62"/>
      <c r="Q939" s="212"/>
    </row>
    <row r="940" spans="1:17" ht="15" x14ac:dyDescent="0.25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</row>
    <row r="941" spans="1:17" ht="15" x14ac:dyDescent="0.25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</row>
    <row r="942" spans="1:17" ht="15" x14ac:dyDescent="0.25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</row>
    <row r="943" spans="1:17" ht="15" x14ac:dyDescent="0.25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</row>
    <row r="944" spans="1:17" ht="15" x14ac:dyDescent="0.25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</row>
    <row r="945" spans="1:17" ht="15" x14ac:dyDescent="0.25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</row>
    <row r="946" spans="1:17" ht="15" x14ac:dyDescent="0.25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</row>
    <row r="947" spans="1:17" ht="15" x14ac:dyDescent="0.25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</row>
    <row r="948" spans="1:17" ht="15" x14ac:dyDescent="0.25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</row>
    <row r="949" spans="1:17" ht="15" x14ac:dyDescent="0.25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</row>
    <row r="950" spans="1:17" ht="15" x14ac:dyDescent="0.25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</row>
    <row r="951" spans="1:17" ht="15" x14ac:dyDescent="0.25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</row>
    <row r="952" spans="1:17" ht="15" x14ac:dyDescent="0.25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</row>
    <row r="953" spans="1:17" ht="15" x14ac:dyDescent="0.25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</row>
    <row r="954" spans="1:17" ht="15" x14ac:dyDescent="0.25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</row>
    <row r="955" spans="1:17" ht="15" x14ac:dyDescent="0.25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</row>
    <row r="956" spans="1:17" ht="15" x14ac:dyDescent="0.25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</row>
    <row r="957" spans="1:17" ht="15" x14ac:dyDescent="0.25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</row>
    <row r="958" spans="1:17" ht="15" x14ac:dyDescent="0.25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</row>
    <row r="959" spans="1:17" ht="15" x14ac:dyDescent="0.25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</row>
    <row r="960" spans="1:17" ht="15" x14ac:dyDescent="0.25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</row>
    <row r="961" spans="1:17" ht="15" x14ac:dyDescent="0.25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</row>
    <row r="962" spans="1:17" ht="15" x14ac:dyDescent="0.25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</row>
    <row r="963" spans="1:17" ht="15" x14ac:dyDescent="0.25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</row>
    <row r="964" spans="1:17" ht="15" x14ac:dyDescent="0.25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</row>
    <row r="965" spans="1:17" ht="15" x14ac:dyDescent="0.25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</row>
    <row r="966" spans="1:17" ht="15" x14ac:dyDescent="0.25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</row>
    <row r="967" spans="1:17" ht="15" x14ac:dyDescent="0.25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</row>
    <row r="968" spans="1:17" ht="15" x14ac:dyDescent="0.25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</row>
    <row r="969" spans="1:17" ht="15" x14ac:dyDescent="0.25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</row>
    <row r="970" spans="1:17" ht="15" x14ac:dyDescent="0.25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</row>
    <row r="971" spans="1:17" ht="15" x14ac:dyDescent="0.25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</row>
    <row r="972" spans="1:17" ht="15" x14ac:dyDescent="0.25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</row>
    <row r="973" spans="1:17" ht="15" x14ac:dyDescent="0.25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</row>
    <row r="974" spans="1:17" ht="15" x14ac:dyDescent="0.25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</row>
    <row r="975" spans="1:17" ht="15" x14ac:dyDescent="0.25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</row>
    <row r="976" spans="1:17" ht="15" x14ac:dyDescent="0.25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</row>
    <row r="977" spans="1:17" ht="15" x14ac:dyDescent="0.25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</row>
    <row r="978" spans="1:17" ht="15" x14ac:dyDescent="0.25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</row>
    <row r="979" spans="1:17" ht="15" x14ac:dyDescent="0.25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</row>
    <row r="980" spans="1:17" ht="15" x14ac:dyDescent="0.25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</row>
    <row r="981" spans="1:17" ht="15" x14ac:dyDescent="0.25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</row>
    <row r="982" spans="1:17" ht="15" x14ac:dyDescent="0.25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</row>
    <row r="983" spans="1:17" ht="15" x14ac:dyDescent="0.25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</row>
    <row r="984" spans="1:17" ht="15.75" thickBot="1" x14ac:dyDescent="0.3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</row>
    <row r="985" spans="1:17" x14ac:dyDescent="0.2">
      <c r="A985" s="14"/>
      <c r="B985" s="15"/>
      <c r="C985" s="15"/>
      <c r="D985" s="15"/>
      <c r="E985" s="15"/>
      <c r="F985" s="15"/>
      <c r="G985" s="15"/>
      <c r="H985" s="16"/>
      <c r="I985" s="14"/>
      <c r="J985" s="15"/>
      <c r="K985" s="15"/>
      <c r="L985" s="15"/>
      <c r="M985" s="15"/>
      <c r="N985" s="17"/>
      <c r="O985" s="17"/>
      <c r="P985" s="226"/>
      <c r="Q985" s="18"/>
    </row>
    <row r="986" spans="1:17" x14ac:dyDescent="0.2">
      <c r="A986" s="20"/>
      <c r="B986" s="21"/>
      <c r="C986" s="21"/>
      <c r="D986" s="21"/>
      <c r="E986" s="21"/>
      <c r="F986" s="21"/>
      <c r="G986" s="21"/>
      <c r="H986" s="22"/>
      <c r="I986" s="947" t="s">
        <v>2270</v>
      </c>
      <c r="J986" s="948"/>
      <c r="K986" s="948"/>
      <c r="L986" s="948"/>
      <c r="M986" s="948"/>
      <c r="N986" s="948"/>
      <c r="O986" s="949"/>
      <c r="P986" s="227"/>
      <c r="Q986" s="23"/>
    </row>
    <row r="987" spans="1:17" x14ac:dyDescent="0.2">
      <c r="A987" s="20"/>
      <c r="B987" s="21"/>
      <c r="C987" s="21"/>
      <c r="D987" s="21"/>
      <c r="E987" s="21"/>
      <c r="F987" s="21"/>
      <c r="G987" s="21"/>
      <c r="H987" s="22"/>
      <c r="I987" s="947" t="s">
        <v>2271</v>
      </c>
      <c r="J987" s="948"/>
      <c r="K987" s="948"/>
      <c r="L987" s="948"/>
      <c r="M987" s="948"/>
      <c r="N987" s="948"/>
      <c r="O987" s="949"/>
      <c r="P987" s="227"/>
      <c r="Q987" s="23"/>
    </row>
    <row r="988" spans="1:17" ht="13.5" thickBot="1" x14ac:dyDescent="0.25">
      <c r="A988" s="20"/>
      <c r="B988" s="21"/>
      <c r="C988" s="21"/>
      <c r="D988" s="21"/>
      <c r="E988" s="21"/>
      <c r="F988" s="21"/>
      <c r="G988" s="21"/>
      <c r="H988" s="22"/>
      <c r="I988" s="24"/>
      <c r="J988" s="25"/>
      <c r="K988" s="25"/>
      <c r="L988" s="25"/>
      <c r="M988" s="25"/>
      <c r="N988" s="26"/>
      <c r="O988" s="26"/>
      <c r="P988" s="227"/>
      <c r="Q988" s="23"/>
    </row>
    <row r="989" spans="1:17" x14ac:dyDescent="0.2">
      <c r="A989" s="27"/>
      <c r="B989" s="28"/>
      <c r="C989" s="28"/>
      <c r="D989" s="28"/>
      <c r="E989" s="28"/>
      <c r="F989" s="28"/>
      <c r="G989" s="28"/>
      <c r="H989" s="29"/>
      <c r="I989" s="950" t="s">
        <v>217</v>
      </c>
      <c r="J989" s="951"/>
      <c r="K989" s="951"/>
      <c r="L989" s="951"/>
      <c r="M989" s="951"/>
      <c r="N989" s="951"/>
      <c r="O989" s="952"/>
      <c r="P989" s="27"/>
      <c r="Q989" s="29"/>
    </row>
    <row r="990" spans="1:17" ht="13.5" thickBot="1" x14ac:dyDescent="0.25">
      <c r="A990" s="30"/>
      <c r="B990" s="31"/>
      <c r="C990" s="31"/>
      <c r="D990" s="31"/>
      <c r="E990" s="31"/>
      <c r="F990" s="31"/>
      <c r="G990" s="31"/>
      <c r="H990" s="32"/>
      <c r="I990" s="953" t="s">
        <v>218</v>
      </c>
      <c r="J990" s="954"/>
      <c r="K990" s="954"/>
      <c r="L990" s="954"/>
      <c r="M990" s="954"/>
      <c r="N990" s="954"/>
      <c r="O990" s="955"/>
      <c r="P990" s="30"/>
      <c r="Q990" s="32"/>
    </row>
    <row r="991" spans="1:17" x14ac:dyDescent="0.2">
      <c r="A991" s="956"/>
      <c r="B991" s="957"/>
      <c r="C991" s="957"/>
      <c r="D991" s="957"/>
      <c r="E991" s="957"/>
      <c r="F991" s="957"/>
      <c r="G991" s="957"/>
      <c r="H991" s="957"/>
      <c r="I991" s="240"/>
      <c r="J991" s="241"/>
      <c r="K991" s="242"/>
      <c r="L991" s="241"/>
      <c r="M991" s="241"/>
      <c r="N991" s="243"/>
      <c r="O991" s="244"/>
      <c r="P991" s="245"/>
      <c r="Q991" s="246"/>
    </row>
    <row r="992" spans="1:17" x14ac:dyDescent="0.2">
      <c r="A992" s="945"/>
      <c r="B992" s="946"/>
      <c r="C992" s="946"/>
      <c r="D992" s="946"/>
      <c r="E992" s="946"/>
      <c r="F992" s="946"/>
      <c r="G992" s="946"/>
      <c r="H992" s="946"/>
      <c r="I992" s="53"/>
      <c r="J992" s="247"/>
      <c r="K992" s="248"/>
      <c r="L992" s="247"/>
      <c r="M992" s="247"/>
      <c r="N992" s="249"/>
      <c r="O992" s="250"/>
      <c r="P992" s="224"/>
      <c r="Q992" s="251"/>
    </row>
    <row r="993" spans="1:17" x14ac:dyDescent="0.2">
      <c r="A993" s="945" t="s">
        <v>219</v>
      </c>
      <c r="B993" s="946"/>
      <c r="C993" s="946"/>
      <c r="D993" s="946"/>
      <c r="E993" s="946"/>
      <c r="F993" s="946"/>
      <c r="G993" s="946"/>
      <c r="H993" s="946"/>
      <c r="I993" s="287" t="s">
        <v>220</v>
      </c>
      <c r="J993" s="247">
        <v>1</v>
      </c>
      <c r="K993" s="959" t="s">
        <v>221</v>
      </c>
      <c r="L993" s="959"/>
      <c r="M993" s="959"/>
      <c r="N993" s="252"/>
      <c r="O993" s="250"/>
      <c r="P993" s="224"/>
      <c r="Q993" s="251"/>
    </row>
    <row r="994" spans="1:17" x14ac:dyDescent="0.2">
      <c r="A994" s="960" t="s">
        <v>222</v>
      </c>
      <c r="B994" s="961"/>
      <c r="C994" s="961"/>
      <c r="D994" s="961"/>
      <c r="E994" s="961"/>
      <c r="F994" s="961"/>
      <c r="G994" s="961"/>
      <c r="H994" s="961"/>
      <c r="I994" s="250" t="s">
        <v>220</v>
      </c>
      <c r="J994" s="253" t="s">
        <v>2249</v>
      </c>
      <c r="K994" s="959" t="s">
        <v>2250</v>
      </c>
      <c r="L994" s="959"/>
      <c r="M994" s="959"/>
      <c r="N994" s="959"/>
      <c r="O994" s="959"/>
      <c r="P994" s="959"/>
      <c r="Q994" s="254"/>
    </row>
    <row r="995" spans="1:17" ht="12.75" customHeight="1" x14ac:dyDescent="0.2">
      <c r="A995" s="945" t="s">
        <v>224</v>
      </c>
      <c r="B995" s="946"/>
      <c r="C995" s="946"/>
      <c r="D995" s="946"/>
      <c r="E995" s="946"/>
      <c r="F995" s="946"/>
      <c r="G995" s="946"/>
      <c r="H995" s="946"/>
      <c r="I995" s="250" t="s">
        <v>220</v>
      </c>
      <c r="J995" s="255" t="s">
        <v>2254</v>
      </c>
      <c r="K995" s="1250" t="s">
        <v>2578</v>
      </c>
      <c r="L995" s="1250"/>
      <c r="M995" s="1250"/>
      <c r="N995" s="1250"/>
      <c r="O995" s="1250"/>
      <c r="P995" s="1250"/>
      <c r="Q995" s="1251"/>
    </row>
    <row r="996" spans="1:17" x14ac:dyDescent="0.2">
      <c r="A996" s="945" t="s">
        <v>226</v>
      </c>
      <c r="B996" s="946"/>
      <c r="C996" s="946"/>
      <c r="D996" s="946"/>
      <c r="E996" s="946"/>
      <c r="F996" s="946"/>
      <c r="G996" s="946"/>
      <c r="H996" s="946"/>
      <c r="I996" s="250" t="s">
        <v>220</v>
      </c>
      <c r="J996" s="247" t="s">
        <v>227</v>
      </c>
      <c r="K996" s="256"/>
      <c r="L996" s="478"/>
      <c r="M996" s="478"/>
      <c r="N996" s="252"/>
      <c r="O996" s="250"/>
      <c r="P996" s="224"/>
      <c r="Q996" s="251"/>
    </row>
    <row r="997" spans="1:17" x14ac:dyDescent="0.2">
      <c r="A997" s="945" t="s">
        <v>228</v>
      </c>
      <c r="B997" s="946"/>
      <c r="C997" s="946"/>
      <c r="D997" s="946"/>
      <c r="E997" s="946"/>
      <c r="F997" s="946"/>
      <c r="G997" s="946"/>
      <c r="H997" s="946"/>
      <c r="I997" s="250" t="s">
        <v>220</v>
      </c>
      <c r="J997" s="247" t="s">
        <v>229</v>
      </c>
      <c r="K997" s="256"/>
      <c r="L997" s="478"/>
      <c r="M997" s="478"/>
      <c r="N997" s="252"/>
      <c r="O997" s="250"/>
      <c r="P997" s="224"/>
      <c r="Q997" s="251"/>
    </row>
    <row r="998" spans="1:17" x14ac:dyDescent="0.2">
      <c r="A998" s="945" t="s">
        <v>230</v>
      </c>
      <c r="B998" s="946"/>
      <c r="C998" s="946"/>
      <c r="D998" s="946"/>
      <c r="E998" s="946"/>
      <c r="F998" s="946"/>
      <c r="G998" s="946"/>
      <c r="H998" s="946"/>
      <c r="I998" s="250" t="s">
        <v>220</v>
      </c>
      <c r="J998" s="1258">
        <f xml:space="preserve"> Q1017</f>
        <v>4711300</v>
      </c>
      <c r="K998" s="1258"/>
      <c r="L998" s="478"/>
      <c r="M998" s="478"/>
      <c r="N998" s="252"/>
      <c r="O998" s="250"/>
      <c r="P998" s="224"/>
      <c r="Q998" s="251"/>
    </row>
    <row r="999" spans="1:17" x14ac:dyDescent="0.2">
      <c r="A999" s="945" t="s">
        <v>231</v>
      </c>
      <c r="B999" s="946"/>
      <c r="C999" s="946"/>
      <c r="D999" s="946"/>
      <c r="E999" s="946"/>
      <c r="F999" s="946"/>
      <c r="G999" s="946"/>
      <c r="H999" s="946"/>
      <c r="I999" s="250" t="s">
        <v>220</v>
      </c>
      <c r="J999" s="247" t="s">
        <v>229</v>
      </c>
      <c r="K999" s="256"/>
      <c r="L999" s="478"/>
      <c r="M999" s="478"/>
      <c r="N999" s="252"/>
      <c r="O999" s="250"/>
      <c r="P999" s="224"/>
      <c r="Q999" s="251"/>
    </row>
    <row r="1000" spans="1:17" x14ac:dyDescent="0.2">
      <c r="A1000" s="477" t="s">
        <v>232</v>
      </c>
      <c r="B1000" s="478"/>
      <c r="C1000" s="478"/>
      <c r="D1000" s="478"/>
      <c r="E1000" s="478"/>
      <c r="F1000" s="478"/>
      <c r="G1000" s="478"/>
      <c r="H1000" s="478"/>
      <c r="I1000" s="250" t="s">
        <v>220</v>
      </c>
      <c r="J1000" s="247" t="s">
        <v>233</v>
      </c>
      <c r="K1000" s="256"/>
      <c r="L1000" s="478"/>
      <c r="M1000" s="478"/>
      <c r="N1000" s="252"/>
      <c r="O1000" s="250"/>
      <c r="P1000" s="224"/>
      <c r="Q1000" s="251"/>
    </row>
    <row r="1001" spans="1:17" ht="13.5" thickBot="1" x14ac:dyDescent="0.25">
      <c r="A1001" s="962" t="s">
        <v>234</v>
      </c>
      <c r="B1001" s="963"/>
      <c r="C1001" s="963"/>
      <c r="D1001" s="963"/>
      <c r="E1001" s="963"/>
      <c r="F1001" s="963"/>
      <c r="G1001" s="963"/>
      <c r="H1001" s="963"/>
      <c r="I1001" s="963"/>
      <c r="J1001" s="963"/>
      <c r="K1001" s="963"/>
      <c r="L1001" s="963"/>
      <c r="M1001" s="963"/>
      <c r="N1001" s="963"/>
      <c r="O1001" s="963"/>
      <c r="P1001" s="963"/>
      <c r="Q1001" s="964"/>
    </row>
    <row r="1002" spans="1:17" ht="13.5" thickBot="1" x14ac:dyDescent="0.25">
      <c r="A1002" s="958" t="s">
        <v>235</v>
      </c>
      <c r="B1002" s="958"/>
      <c r="C1002" s="958"/>
      <c r="D1002" s="958"/>
      <c r="E1002" s="958"/>
      <c r="F1002" s="958"/>
      <c r="G1002" s="482"/>
      <c r="H1002" s="958" t="s">
        <v>236</v>
      </c>
      <c r="I1002" s="958"/>
      <c r="J1002" s="958"/>
      <c r="K1002" s="958"/>
      <c r="L1002" s="958"/>
      <c r="M1002" s="958"/>
      <c r="N1002" s="958" t="s">
        <v>237</v>
      </c>
      <c r="O1002" s="958"/>
      <c r="P1002" s="958"/>
      <c r="Q1002" s="958"/>
    </row>
    <row r="1003" spans="1:17" ht="21" customHeight="1" x14ac:dyDescent="0.2">
      <c r="A1003" s="223" t="s">
        <v>238</v>
      </c>
      <c r="B1003" s="33"/>
      <c r="C1003" s="33"/>
      <c r="D1003" s="33"/>
      <c r="E1003" s="33"/>
      <c r="F1003" s="34"/>
      <c r="G1003" s="34"/>
      <c r="H1003" s="965" t="s">
        <v>239</v>
      </c>
      <c r="I1003" s="965"/>
      <c r="J1003" s="965"/>
      <c r="K1003" s="965"/>
      <c r="L1003" s="965"/>
      <c r="M1003" s="965"/>
      <c r="N1003" s="966" t="s">
        <v>240</v>
      </c>
      <c r="O1003" s="967"/>
      <c r="P1003" s="967"/>
      <c r="Q1003" s="968"/>
    </row>
    <row r="1004" spans="1:17" x14ac:dyDescent="0.2">
      <c r="A1004" s="969" t="s">
        <v>241</v>
      </c>
      <c r="B1004" s="970"/>
      <c r="C1004" s="970"/>
      <c r="D1004" s="970"/>
      <c r="E1004" s="970"/>
      <c r="F1004" s="971"/>
      <c r="G1004" s="476"/>
      <c r="H1004" s="972" t="s">
        <v>242</v>
      </c>
      <c r="I1004" s="970"/>
      <c r="J1004" s="970"/>
      <c r="K1004" s="970"/>
      <c r="L1004" s="970"/>
      <c r="M1004" s="971"/>
      <c r="N1004" s="973">
        <f>Q1017</f>
        <v>4711300</v>
      </c>
      <c r="O1004" s="974"/>
      <c r="P1004" s="974"/>
      <c r="Q1004" s="975"/>
    </row>
    <row r="1005" spans="1:17" ht="24" customHeight="1" x14ac:dyDescent="0.2">
      <c r="A1005" s="976" t="s">
        <v>243</v>
      </c>
      <c r="B1005" s="977"/>
      <c r="C1005" s="977"/>
      <c r="D1005" s="977"/>
      <c r="E1005" s="977"/>
      <c r="F1005" s="978"/>
      <c r="G1005" s="481"/>
      <c r="H1005" s="238" t="s">
        <v>2272</v>
      </c>
      <c r="I1005" s="1062" t="s">
        <v>2579</v>
      </c>
      <c r="J1005" s="1062"/>
      <c r="K1005" s="1062"/>
      <c r="L1005" s="1062"/>
      <c r="M1005" s="1063"/>
      <c r="N1005" s="981" t="s">
        <v>1368</v>
      </c>
      <c r="O1005" s="982"/>
      <c r="P1005" s="982"/>
      <c r="Q1005" s="983"/>
    </row>
    <row r="1006" spans="1:17" ht="13.5" thickBot="1" x14ac:dyDescent="0.25">
      <c r="A1006" s="976" t="s">
        <v>245</v>
      </c>
      <c r="B1006" s="977"/>
      <c r="C1006" s="977"/>
      <c r="D1006" s="977"/>
      <c r="E1006" s="977"/>
      <c r="F1006" s="978"/>
      <c r="G1006" s="481"/>
      <c r="H1006" s="239" t="s">
        <v>2272</v>
      </c>
      <c r="I1006" s="1296" t="s">
        <v>2414</v>
      </c>
      <c r="J1006" s="1296"/>
      <c r="K1006" s="1296"/>
      <c r="L1006" s="1296"/>
      <c r="M1006" s="1297"/>
      <c r="N1006" s="981" t="s">
        <v>1368</v>
      </c>
      <c r="O1006" s="982"/>
      <c r="P1006" s="982"/>
      <c r="Q1006" s="983"/>
    </row>
    <row r="1007" spans="1:17" x14ac:dyDescent="0.2">
      <c r="A1007" s="986" t="s">
        <v>435</v>
      </c>
      <c r="B1007" s="987"/>
      <c r="C1007" s="987"/>
      <c r="D1007" s="987"/>
      <c r="E1007" s="987"/>
      <c r="F1007" s="987"/>
      <c r="G1007" s="987"/>
      <c r="H1007" s="987"/>
      <c r="I1007" s="987"/>
      <c r="J1007" s="987"/>
      <c r="K1007" s="987"/>
      <c r="L1007" s="987"/>
      <c r="M1007" s="987"/>
      <c r="N1007" s="987"/>
      <c r="O1007" s="987"/>
      <c r="P1007" s="987"/>
      <c r="Q1007" s="988"/>
    </row>
    <row r="1008" spans="1:17" ht="13.5" thickBot="1" x14ac:dyDescent="0.25">
      <c r="A1008" s="989"/>
      <c r="B1008" s="990"/>
      <c r="C1008" s="990"/>
      <c r="D1008" s="990"/>
      <c r="E1008" s="990"/>
      <c r="F1008" s="990"/>
      <c r="G1008" s="990"/>
      <c r="H1008" s="990"/>
      <c r="I1008" s="990"/>
      <c r="J1008" s="990"/>
      <c r="K1008" s="990"/>
      <c r="L1008" s="990"/>
      <c r="M1008" s="990"/>
      <c r="N1008" s="990"/>
      <c r="O1008" s="990"/>
      <c r="P1008" s="990"/>
      <c r="Q1008" s="991"/>
    </row>
    <row r="1009" spans="1:17" x14ac:dyDescent="0.2">
      <c r="A1009" s="950" t="s">
        <v>246</v>
      </c>
      <c r="B1009" s="951"/>
      <c r="C1009" s="951"/>
      <c r="D1009" s="951"/>
      <c r="E1009" s="951"/>
      <c r="F1009" s="951"/>
      <c r="G1009" s="951"/>
      <c r="H1009" s="951"/>
      <c r="I1009" s="951"/>
      <c r="J1009" s="951"/>
      <c r="K1009" s="951"/>
      <c r="L1009" s="951"/>
      <c r="M1009" s="951"/>
      <c r="N1009" s="951"/>
      <c r="O1009" s="951"/>
      <c r="P1009" s="951"/>
      <c r="Q1009" s="952"/>
    </row>
    <row r="1010" spans="1:17" ht="13.5" thickBot="1" x14ac:dyDescent="0.25">
      <c r="A1010" s="953" t="s">
        <v>247</v>
      </c>
      <c r="B1010" s="954"/>
      <c r="C1010" s="954"/>
      <c r="D1010" s="954"/>
      <c r="E1010" s="954"/>
      <c r="F1010" s="954"/>
      <c r="G1010" s="954"/>
      <c r="H1010" s="954"/>
      <c r="I1010" s="954"/>
      <c r="J1010" s="954"/>
      <c r="K1010" s="954"/>
      <c r="L1010" s="954"/>
      <c r="M1010" s="954"/>
      <c r="N1010" s="954"/>
      <c r="O1010" s="954"/>
      <c r="P1010" s="954"/>
      <c r="Q1010" s="955"/>
    </row>
    <row r="1011" spans="1:17" x14ac:dyDescent="0.2">
      <c r="A1011" s="35"/>
      <c r="B1011" s="36"/>
      <c r="C1011" s="36"/>
      <c r="D1011" s="36"/>
      <c r="E1011" s="36"/>
      <c r="F1011" s="992" t="s">
        <v>248</v>
      </c>
      <c r="G1011" s="993"/>
      <c r="H1011" s="993"/>
      <c r="I1011" s="993"/>
      <c r="J1011" s="993"/>
      <c r="K1011" s="993"/>
      <c r="L1011" s="994"/>
      <c r="M1011" s="1001" t="s">
        <v>249</v>
      </c>
      <c r="N1011" s="1004" t="s">
        <v>250</v>
      </c>
      <c r="O1011" s="1005"/>
      <c r="P1011" s="1005"/>
      <c r="Q1011" s="1006"/>
    </row>
    <row r="1012" spans="1:17" ht="13.5" thickBot="1" x14ac:dyDescent="0.25">
      <c r="A1012" s="1010" t="s">
        <v>251</v>
      </c>
      <c r="B1012" s="1011"/>
      <c r="C1012" s="1011"/>
      <c r="D1012" s="1011"/>
      <c r="E1012" s="1012"/>
      <c r="F1012" s="995"/>
      <c r="G1012" s="996"/>
      <c r="H1012" s="996"/>
      <c r="I1012" s="996"/>
      <c r="J1012" s="996"/>
      <c r="K1012" s="996"/>
      <c r="L1012" s="997"/>
      <c r="M1012" s="1002"/>
      <c r="N1012" s="1007"/>
      <c r="O1012" s="1008"/>
      <c r="P1012" s="1008"/>
      <c r="Q1012" s="1009"/>
    </row>
    <row r="1013" spans="1:17" x14ac:dyDescent="0.2">
      <c r="A1013" s="1010" t="s">
        <v>252</v>
      </c>
      <c r="B1013" s="1011"/>
      <c r="C1013" s="1011"/>
      <c r="D1013" s="1011"/>
      <c r="E1013" s="1012"/>
      <c r="F1013" s="995"/>
      <c r="G1013" s="996"/>
      <c r="H1013" s="996"/>
      <c r="I1013" s="996"/>
      <c r="J1013" s="996"/>
      <c r="K1013" s="996"/>
      <c r="L1013" s="997"/>
      <c r="M1013" s="1002"/>
      <c r="N1013" s="1013" t="s">
        <v>253</v>
      </c>
      <c r="O1013" s="1015" t="s">
        <v>254</v>
      </c>
      <c r="P1013" s="37" t="s">
        <v>255</v>
      </c>
      <c r="Q1013" s="1017" t="s">
        <v>256</v>
      </c>
    </row>
    <row r="1014" spans="1:17" ht="13.5" thickBot="1" x14ac:dyDescent="0.25">
      <c r="A1014" s="38"/>
      <c r="B1014" s="39"/>
      <c r="C1014" s="39"/>
      <c r="D1014" s="39"/>
      <c r="E1014" s="40"/>
      <c r="F1014" s="998"/>
      <c r="G1014" s="999"/>
      <c r="H1014" s="999"/>
      <c r="I1014" s="999"/>
      <c r="J1014" s="999"/>
      <c r="K1014" s="999"/>
      <c r="L1014" s="1000"/>
      <c r="M1014" s="1003"/>
      <c r="N1014" s="1014"/>
      <c r="O1014" s="1016"/>
      <c r="P1014" s="41" t="s">
        <v>257</v>
      </c>
      <c r="Q1014" s="1018"/>
    </row>
    <row r="1015" spans="1:17" ht="13.5" thickBot="1" x14ac:dyDescent="0.25">
      <c r="A1015" s="1019">
        <v>1</v>
      </c>
      <c r="B1015" s="1020"/>
      <c r="C1015" s="1020"/>
      <c r="D1015" s="1020"/>
      <c r="E1015" s="1021"/>
      <c r="F1015" s="1022">
        <v>2</v>
      </c>
      <c r="G1015" s="1020"/>
      <c r="H1015" s="1020"/>
      <c r="I1015" s="1020"/>
      <c r="J1015" s="1020"/>
      <c r="K1015" s="1020"/>
      <c r="L1015" s="1023"/>
      <c r="M1015" s="472">
        <v>3</v>
      </c>
      <c r="N1015" s="42">
        <v>4</v>
      </c>
      <c r="O1015" s="42">
        <v>5</v>
      </c>
      <c r="P1015" s="228">
        <v>6</v>
      </c>
      <c r="Q1015" s="43" t="s">
        <v>258</v>
      </c>
    </row>
    <row r="1016" spans="1:17" ht="13.5" thickBot="1" x14ac:dyDescent="0.25">
      <c r="A1016" s="474"/>
      <c r="B1016" s="475"/>
      <c r="C1016" s="475"/>
      <c r="D1016" s="475"/>
      <c r="E1016" s="338"/>
      <c r="F1016" s="1325" t="s">
        <v>2288</v>
      </c>
      <c r="G1016" s="1326"/>
      <c r="H1016" s="1326"/>
      <c r="I1016" s="1326"/>
      <c r="J1016" s="1326"/>
      <c r="K1016" s="1326"/>
      <c r="L1016" s="1326"/>
      <c r="M1016" s="338"/>
      <c r="N1016" s="339"/>
      <c r="O1016" s="339"/>
      <c r="P1016" s="340"/>
      <c r="Q1016" s="341"/>
    </row>
    <row r="1017" spans="1:17" x14ac:dyDescent="0.2">
      <c r="A1017" s="259">
        <v>5</v>
      </c>
      <c r="B1017" s="44"/>
      <c r="C1017" s="44"/>
      <c r="D1017" s="44"/>
      <c r="E1017" s="44"/>
      <c r="F1017" s="1024" t="s">
        <v>259</v>
      </c>
      <c r="G1017" s="1025"/>
      <c r="H1017" s="1025"/>
      <c r="I1017" s="1025"/>
      <c r="J1017" s="1025"/>
      <c r="K1017" s="1025"/>
      <c r="L1017" s="1026"/>
      <c r="M1017" s="44"/>
      <c r="N1017" s="402"/>
      <c r="O1017" s="44"/>
      <c r="P1017" s="260"/>
      <c r="Q1017" s="261">
        <f>Q1042</f>
        <v>4711300</v>
      </c>
    </row>
    <row r="1018" spans="1:17" x14ac:dyDescent="0.2">
      <c r="A1018" s="262">
        <v>5</v>
      </c>
      <c r="B1018" s="263">
        <v>2</v>
      </c>
      <c r="C1018" s="263"/>
      <c r="D1018" s="263"/>
      <c r="E1018" s="263"/>
      <c r="F1018" s="1027" t="s">
        <v>302</v>
      </c>
      <c r="G1018" s="1028"/>
      <c r="H1018" s="1028"/>
      <c r="I1018" s="1028"/>
      <c r="J1018" s="1028"/>
      <c r="K1018" s="1028"/>
      <c r="L1018" s="1029"/>
      <c r="M1018" s="263"/>
      <c r="N1018" s="403"/>
      <c r="O1018" s="263"/>
      <c r="P1018" s="264"/>
      <c r="Q1018" s="265">
        <f>Q1017</f>
        <v>4711300</v>
      </c>
    </row>
    <row r="1019" spans="1:17" ht="15" x14ac:dyDescent="0.25">
      <c r="A1019" s="266">
        <v>5</v>
      </c>
      <c r="B1019" s="480">
        <v>2</v>
      </c>
      <c r="C1019" s="480">
        <v>1</v>
      </c>
      <c r="D1019" s="1030"/>
      <c r="E1019" s="1031"/>
      <c r="F1019" s="1027" t="s">
        <v>303</v>
      </c>
      <c r="G1019" s="1028"/>
      <c r="H1019" s="1028"/>
      <c r="I1019" s="1028"/>
      <c r="J1019" s="1028"/>
      <c r="K1019" s="1028"/>
      <c r="L1019" s="1029"/>
      <c r="M1019" s="263"/>
      <c r="N1019" s="403"/>
      <c r="O1019" s="263"/>
      <c r="P1019" s="264"/>
      <c r="Q1019" s="265"/>
    </row>
    <row r="1020" spans="1:17" ht="21.75" customHeight="1" x14ac:dyDescent="0.2">
      <c r="A1020" s="398">
        <v>5</v>
      </c>
      <c r="B1020" s="399">
        <v>2</v>
      </c>
      <c r="C1020" s="399">
        <v>1</v>
      </c>
      <c r="D1020" s="399"/>
      <c r="E1020" s="400" t="s">
        <v>262</v>
      </c>
      <c r="F1020" s="1033" t="s">
        <v>322</v>
      </c>
      <c r="G1020" s="1034"/>
      <c r="H1020" s="1034"/>
      <c r="I1020" s="1034"/>
      <c r="J1020" s="1034"/>
      <c r="K1020" s="1034"/>
      <c r="L1020" s="1035"/>
      <c r="M1020" s="263"/>
      <c r="N1020" s="403"/>
      <c r="O1020" s="263"/>
      <c r="P1020" s="264"/>
      <c r="Q1020" s="265">
        <f>SUM(Q1021:Q1024)</f>
        <v>281300</v>
      </c>
    </row>
    <row r="1021" spans="1:17" ht="15" customHeight="1" x14ac:dyDescent="0.25">
      <c r="A1021" s="266"/>
      <c r="B1021" s="480"/>
      <c r="C1021" s="480"/>
      <c r="D1021" s="480"/>
      <c r="E1021" s="396"/>
      <c r="F1021" s="82" t="s">
        <v>262</v>
      </c>
      <c r="G1021" s="465"/>
      <c r="H1021" s="1194" t="s">
        <v>663</v>
      </c>
      <c r="I1021" s="1194"/>
      <c r="J1021" s="1194"/>
      <c r="K1021" s="1194"/>
      <c r="L1021" s="1195"/>
      <c r="M1021" s="263"/>
      <c r="N1021" s="46">
        <v>4</v>
      </c>
      <c r="O1021" s="46" t="s">
        <v>291</v>
      </c>
      <c r="P1021" s="230">
        <v>57400</v>
      </c>
      <c r="Q1021" s="392">
        <f>N1021*P1021</f>
        <v>229600</v>
      </c>
    </row>
    <row r="1022" spans="1:17" ht="15" customHeight="1" x14ac:dyDescent="0.25">
      <c r="A1022" s="266"/>
      <c r="B1022" s="480"/>
      <c r="C1022" s="480"/>
      <c r="D1022" s="480"/>
      <c r="E1022" s="396"/>
      <c r="F1022" s="722" t="s">
        <v>266</v>
      </c>
      <c r="G1022" s="467"/>
      <c r="H1022" s="1194" t="s">
        <v>478</v>
      </c>
      <c r="I1022" s="1194"/>
      <c r="J1022" s="1194"/>
      <c r="K1022" s="1194"/>
      <c r="L1022" s="1195"/>
      <c r="M1022" s="263"/>
      <c r="N1022" s="46">
        <v>6</v>
      </c>
      <c r="O1022" s="46" t="s">
        <v>272</v>
      </c>
      <c r="P1022" s="230">
        <v>1800</v>
      </c>
      <c r="Q1022" s="392">
        <f t="shared" ref="Q1022:Q1024" si="12">N1022*P1022</f>
        <v>10800</v>
      </c>
    </row>
    <row r="1023" spans="1:17" ht="15" customHeight="1" x14ac:dyDescent="0.25">
      <c r="A1023" s="266"/>
      <c r="B1023" s="480"/>
      <c r="C1023" s="480"/>
      <c r="D1023" s="480"/>
      <c r="E1023" s="396"/>
      <c r="F1023" s="722" t="s">
        <v>271</v>
      </c>
      <c r="G1023" s="467"/>
      <c r="H1023" s="1194" t="s">
        <v>817</v>
      </c>
      <c r="I1023" s="1194"/>
      <c r="J1023" s="1194"/>
      <c r="K1023" s="1194"/>
      <c r="L1023" s="1195"/>
      <c r="M1023" s="263"/>
      <c r="N1023" s="46">
        <v>1</v>
      </c>
      <c r="O1023" s="46" t="s">
        <v>272</v>
      </c>
      <c r="P1023" s="230">
        <v>25900</v>
      </c>
      <c r="Q1023" s="392">
        <f t="shared" si="12"/>
        <v>25900</v>
      </c>
    </row>
    <row r="1024" spans="1:17" ht="15" customHeight="1" x14ac:dyDescent="0.2">
      <c r="A1024" s="262"/>
      <c r="B1024" s="263"/>
      <c r="C1024" s="263"/>
      <c r="D1024" s="263"/>
      <c r="E1024" s="263"/>
      <c r="F1024" s="722" t="s">
        <v>268</v>
      </c>
      <c r="G1024" s="467"/>
      <c r="H1024" s="1194" t="s">
        <v>825</v>
      </c>
      <c r="I1024" s="1194"/>
      <c r="J1024" s="1194"/>
      <c r="K1024" s="1194"/>
      <c r="L1024" s="1195"/>
      <c r="M1024" s="263"/>
      <c r="N1024" s="46">
        <v>10</v>
      </c>
      <c r="O1024" s="46" t="s">
        <v>274</v>
      </c>
      <c r="P1024" s="423">
        <v>1500</v>
      </c>
      <c r="Q1024" s="392">
        <f t="shared" si="12"/>
        <v>15000</v>
      </c>
    </row>
    <row r="1025" spans="1:17" ht="15" x14ac:dyDescent="0.25">
      <c r="A1025" s="266">
        <v>5</v>
      </c>
      <c r="B1025" s="480">
        <v>2</v>
      </c>
      <c r="C1025" s="480">
        <v>1</v>
      </c>
      <c r="D1025" s="1030"/>
      <c r="E1025" s="1031"/>
      <c r="F1025" s="1027" t="s">
        <v>303</v>
      </c>
      <c r="G1025" s="1028"/>
      <c r="H1025" s="1028"/>
      <c r="I1025" s="1028"/>
      <c r="J1025" s="1028"/>
      <c r="K1025" s="1028"/>
      <c r="L1025" s="1029"/>
      <c r="M1025" s="55"/>
      <c r="N1025" s="404"/>
      <c r="O1025" s="480"/>
      <c r="P1025" s="229"/>
      <c r="Q1025" s="389"/>
    </row>
    <row r="1026" spans="1:17" x14ac:dyDescent="0.2">
      <c r="A1026" s="268">
        <v>5</v>
      </c>
      <c r="B1026" s="269">
        <v>2</v>
      </c>
      <c r="C1026" s="269">
        <v>1</v>
      </c>
      <c r="D1026" s="270">
        <v>1</v>
      </c>
      <c r="E1026" s="270" t="s">
        <v>431</v>
      </c>
      <c r="F1026" s="1033" t="s">
        <v>436</v>
      </c>
      <c r="G1026" s="1034"/>
      <c r="H1026" s="1034"/>
      <c r="I1026" s="1034"/>
      <c r="J1026" s="1034"/>
      <c r="K1026" s="1034"/>
      <c r="L1026" s="1035"/>
      <c r="M1026" s="271"/>
      <c r="N1026" s="322"/>
      <c r="O1026" s="46"/>
      <c r="P1026" s="230"/>
      <c r="Q1026" s="389">
        <f>Q1027</f>
        <v>125000</v>
      </c>
    </row>
    <row r="1027" spans="1:17" ht="15" customHeight="1" x14ac:dyDescent="0.2">
      <c r="A1027" s="288"/>
      <c r="B1027" s="289"/>
      <c r="C1027" s="289"/>
      <c r="D1027" s="290"/>
      <c r="E1027" s="290"/>
      <c r="F1027" s="82" t="s">
        <v>262</v>
      </c>
      <c r="G1027" s="465"/>
      <c r="H1027" s="485"/>
      <c r="I1027" s="961" t="s">
        <v>2503</v>
      </c>
      <c r="J1027" s="961"/>
      <c r="K1027" s="961"/>
      <c r="L1027" s="1270"/>
      <c r="M1027" s="271"/>
      <c r="N1027" s="405">
        <v>500</v>
      </c>
      <c r="O1027" s="401" t="s">
        <v>274</v>
      </c>
      <c r="P1027" s="291">
        <v>250</v>
      </c>
      <c r="Q1027" s="386">
        <f>N1027*P1027</f>
        <v>125000</v>
      </c>
    </row>
    <row r="1028" spans="1:17" x14ac:dyDescent="0.2">
      <c r="A1028" s="288">
        <v>5</v>
      </c>
      <c r="B1028" s="289">
        <v>2</v>
      </c>
      <c r="C1028" s="289">
        <v>1</v>
      </c>
      <c r="D1028" s="290"/>
      <c r="E1028" s="290">
        <v>6</v>
      </c>
      <c r="F1028" s="1191" t="s">
        <v>2285</v>
      </c>
      <c r="G1028" s="1192"/>
      <c r="H1028" s="1192"/>
      <c r="I1028" s="1192"/>
      <c r="J1028" s="1192"/>
      <c r="K1028" s="1192"/>
      <c r="L1028" s="1193"/>
      <c r="M1028" s="271"/>
      <c r="N1028" s="322"/>
      <c r="O1028" s="272"/>
      <c r="P1028" s="291"/>
      <c r="Q1028" s="389">
        <f>SUM(Q1029:Q1031)</f>
        <v>805000</v>
      </c>
    </row>
    <row r="1029" spans="1:17" ht="16.5" customHeight="1" x14ac:dyDescent="0.2">
      <c r="A1029" s="288"/>
      <c r="B1029" s="289"/>
      <c r="C1029" s="289"/>
      <c r="D1029" s="290"/>
      <c r="E1029" s="290"/>
      <c r="F1029" s="722" t="s">
        <v>262</v>
      </c>
      <c r="G1029" s="720"/>
      <c r="H1029" s="721"/>
      <c r="I1029" s="1194" t="s">
        <v>2286</v>
      </c>
      <c r="J1029" s="1194"/>
      <c r="K1029" s="1194"/>
      <c r="L1029" s="1195"/>
      <c r="M1029" s="271"/>
      <c r="N1029" s="322">
        <v>40</v>
      </c>
      <c r="O1029" s="272" t="s">
        <v>697</v>
      </c>
      <c r="P1029" s="291">
        <v>2000</v>
      </c>
      <c r="Q1029" s="386">
        <f>N1029*P1029</f>
        <v>80000</v>
      </c>
    </row>
    <row r="1030" spans="1:17" ht="16.5" customHeight="1" x14ac:dyDescent="0.2">
      <c r="A1030" s="288"/>
      <c r="B1030" s="289"/>
      <c r="C1030" s="289"/>
      <c r="D1030" s="290"/>
      <c r="E1030" s="290"/>
      <c r="F1030" s="722" t="s">
        <v>266</v>
      </c>
      <c r="G1030" s="720"/>
      <c r="H1030" s="744"/>
      <c r="I1030" s="1271" t="s">
        <v>2240</v>
      </c>
      <c r="J1030" s="1271"/>
      <c r="K1030" s="1271"/>
      <c r="L1030" s="1272"/>
      <c r="M1030" s="271"/>
      <c r="N1030" s="322">
        <v>40</v>
      </c>
      <c r="O1030" s="272" t="s">
        <v>697</v>
      </c>
      <c r="P1030" s="291">
        <v>15000</v>
      </c>
      <c r="Q1030" s="386">
        <f>N1030*P1030</f>
        <v>600000</v>
      </c>
    </row>
    <row r="1031" spans="1:17" ht="16.5" customHeight="1" x14ac:dyDescent="0.2">
      <c r="A1031" s="288"/>
      <c r="B1031" s="289"/>
      <c r="C1031" s="289"/>
      <c r="D1031" s="290"/>
      <c r="E1031" s="290"/>
      <c r="F1031" s="722" t="s">
        <v>271</v>
      </c>
      <c r="G1031" s="720"/>
      <c r="H1031" s="743"/>
      <c r="I1031" s="1263" t="s">
        <v>2234</v>
      </c>
      <c r="J1031" s="1263"/>
      <c r="K1031" s="1263"/>
      <c r="L1031" s="1264"/>
      <c r="M1031" s="282"/>
      <c r="N1031" s="322">
        <v>5</v>
      </c>
      <c r="O1031" s="272" t="s">
        <v>1015</v>
      </c>
      <c r="P1031" s="291">
        <v>25000</v>
      </c>
      <c r="Q1031" s="386">
        <f>N1031*P1031</f>
        <v>125000</v>
      </c>
    </row>
    <row r="1032" spans="1:17" ht="15" customHeight="1" x14ac:dyDescent="0.2">
      <c r="A1032" s="266">
        <v>5</v>
      </c>
      <c r="B1032" s="719">
        <v>2</v>
      </c>
      <c r="C1032" s="719">
        <v>2</v>
      </c>
      <c r="D1032" s="290"/>
      <c r="E1032" s="290"/>
      <c r="F1032" s="1327" t="s">
        <v>335</v>
      </c>
      <c r="G1032" s="1328"/>
      <c r="H1032" s="1328"/>
      <c r="I1032" s="1328"/>
      <c r="J1032" s="1328"/>
      <c r="K1032" s="1328"/>
      <c r="L1032" s="1329"/>
      <c r="M1032" s="271"/>
      <c r="N1032" s="322"/>
      <c r="O1032" s="272"/>
      <c r="P1032" s="291"/>
      <c r="Q1032" s="389"/>
    </row>
    <row r="1033" spans="1:17" ht="27" customHeight="1" x14ac:dyDescent="0.2">
      <c r="A1033" s="266">
        <v>5</v>
      </c>
      <c r="B1033" s="719">
        <v>2</v>
      </c>
      <c r="C1033" s="719">
        <v>2</v>
      </c>
      <c r="D1033" s="290"/>
      <c r="E1033" s="270" t="s">
        <v>262</v>
      </c>
      <c r="F1033" s="1191" t="s">
        <v>2538</v>
      </c>
      <c r="G1033" s="1192"/>
      <c r="H1033" s="1192"/>
      <c r="I1033" s="1192"/>
      <c r="J1033" s="1192"/>
      <c r="K1033" s="1192"/>
      <c r="L1033" s="1193"/>
      <c r="M1033" s="271"/>
      <c r="N1033" s="322"/>
      <c r="O1033" s="272"/>
      <c r="P1033" s="291"/>
      <c r="Q1033" s="389">
        <f>SUM(Q1034:Q1037)</f>
        <v>3500000</v>
      </c>
    </row>
    <row r="1034" spans="1:17" ht="15.75" customHeight="1" x14ac:dyDescent="0.2">
      <c r="A1034" s="266"/>
      <c r="B1034" s="751"/>
      <c r="C1034" s="751"/>
      <c r="D1034" s="290"/>
      <c r="E1034" s="270"/>
      <c r="F1034" s="672" t="s">
        <v>262</v>
      </c>
      <c r="G1034" s="771"/>
      <c r="H1034" s="771"/>
      <c r="I1034" s="1330" t="s">
        <v>2539</v>
      </c>
      <c r="J1034" s="1330"/>
      <c r="K1034" s="1330"/>
      <c r="L1034" s="1331"/>
      <c r="M1034" s="271"/>
      <c r="N1034" s="322">
        <v>1</v>
      </c>
      <c r="O1034" s="272" t="s">
        <v>2469</v>
      </c>
      <c r="P1034" s="291">
        <v>620000</v>
      </c>
      <c r="Q1034" s="386">
        <f>N1034*P1034</f>
        <v>620000</v>
      </c>
    </row>
    <row r="1035" spans="1:17" ht="15.75" customHeight="1" x14ac:dyDescent="0.2">
      <c r="A1035" s="266"/>
      <c r="B1035" s="751"/>
      <c r="C1035" s="751"/>
      <c r="D1035" s="290"/>
      <c r="E1035" s="270"/>
      <c r="F1035" s="672" t="s">
        <v>266</v>
      </c>
      <c r="G1035" s="771"/>
      <c r="H1035" s="771"/>
      <c r="I1035" s="1330" t="s">
        <v>2540</v>
      </c>
      <c r="J1035" s="1330"/>
      <c r="K1035" s="1330"/>
      <c r="L1035" s="1331"/>
      <c r="M1035" s="271"/>
      <c r="N1035" s="322">
        <v>1</v>
      </c>
      <c r="O1035" s="272" t="s">
        <v>2469</v>
      </c>
      <c r="P1035" s="291">
        <v>570000</v>
      </c>
      <c r="Q1035" s="386">
        <f t="shared" ref="Q1035:Q1037" si="13">N1035*P1035</f>
        <v>570000</v>
      </c>
    </row>
    <row r="1036" spans="1:17" ht="15.75" customHeight="1" x14ac:dyDescent="0.2">
      <c r="A1036" s="266"/>
      <c r="B1036" s="751"/>
      <c r="C1036" s="751"/>
      <c r="D1036" s="290"/>
      <c r="E1036" s="270"/>
      <c r="F1036" s="672" t="s">
        <v>271</v>
      </c>
      <c r="G1036" s="771"/>
      <c r="H1036" s="771"/>
      <c r="I1036" s="1330" t="s">
        <v>2541</v>
      </c>
      <c r="J1036" s="1330"/>
      <c r="K1036" s="1330"/>
      <c r="L1036" s="1331"/>
      <c r="M1036" s="271"/>
      <c r="N1036" s="322">
        <v>1</v>
      </c>
      <c r="O1036" s="272" t="s">
        <v>2469</v>
      </c>
      <c r="P1036" s="291">
        <v>510000</v>
      </c>
      <c r="Q1036" s="386">
        <f t="shared" si="13"/>
        <v>510000</v>
      </c>
    </row>
    <row r="1037" spans="1:17" ht="15.75" customHeight="1" x14ac:dyDescent="0.2">
      <c r="A1037" s="266"/>
      <c r="B1037" s="751"/>
      <c r="C1037" s="751"/>
      <c r="D1037" s="290"/>
      <c r="E1037" s="270"/>
      <c r="F1037" s="672" t="s">
        <v>268</v>
      </c>
      <c r="G1037" s="771"/>
      <c r="H1037" s="771"/>
      <c r="I1037" s="1330" t="s">
        <v>2542</v>
      </c>
      <c r="J1037" s="1330"/>
      <c r="K1037" s="1330"/>
      <c r="L1037" s="1331"/>
      <c r="M1037" s="271"/>
      <c r="N1037" s="322">
        <v>1</v>
      </c>
      <c r="O1037" s="272" t="s">
        <v>2469</v>
      </c>
      <c r="P1037" s="291">
        <v>1800000</v>
      </c>
      <c r="Q1037" s="386">
        <f t="shared" si="13"/>
        <v>1800000</v>
      </c>
    </row>
    <row r="1038" spans="1:17" ht="18" customHeight="1" x14ac:dyDescent="0.2">
      <c r="A1038" s="268">
        <v>5</v>
      </c>
      <c r="B1038" s="269">
        <v>2</v>
      </c>
      <c r="C1038" s="269">
        <v>3</v>
      </c>
      <c r="D1038" s="270"/>
      <c r="E1038" s="270"/>
      <c r="F1038" s="1191" t="s">
        <v>342</v>
      </c>
      <c r="G1038" s="1192"/>
      <c r="H1038" s="1192"/>
      <c r="I1038" s="1192"/>
      <c r="J1038" s="1192"/>
      <c r="K1038" s="1192"/>
      <c r="L1038" s="1193"/>
      <c r="M1038" s="271"/>
      <c r="N1038" s="46"/>
      <c r="O1038" s="272"/>
      <c r="P1038" s="411"/>
      <c r="Q1038" s="389">
        <f>SUM(Q1039:Q1041)</f>
        <v>1200000</v>
      </c>
    </row>
    <row r="1039" spans="1:17" ht="26.25" customHeight="1" x14ac:dyDescent="0.2">
      <c r="A1039" s="288">
        <v>5</v>
      </c>
      <c r="B1039" s="289">
        <v>2</v>
      </c>
      <c r="C1039" s="289">
        <v>3</v>
      </c>
      <c r="D1039" s="290"/>
      <c r="E1039" s="290" t="s">
        <v>262</v>
      </c>
      <c r="F1039" s="1254" t="s">
        <v>343</v>
      </c>
      <c r="G1039" s="1194"/>
      <c r="H1039" s="1194"/>
      <c r="I1039" s="1194"/>
      <c r="J1039" s="1194"/>
      <c r="K1039" s="1194"/>
      <c r="L1039" s="1195"/>
      <c r="M1039" s="271"/>
      <c r="N1039" s="46"/>
      <c r="O1039" s="272"/>
      <c r="P1039" s="411"/>
      <c r="Q1039" s="386"/>
    </row>
    <row r="1040" spans="1:17" ht="18" customHeight="1" x14ac:dyDescent="0.2">
      <c r="A1040" s="288"/>
      <c r="B1040" s="289"/>
      <c r="C1040" s="289"/>
      <c r="D1040" s="290"/>
      <c r="E1040" s="290"/>
      <c r="F1040" s="342" t="s">
        <v>262</v>
      </c>
      <c r="G1040" s="469"/>
      <c r="H1040" s="1194" t="s">
        <v>2224</v>
      </c>
      <c r="I1040" s="1194"/>
      <c r="J1040" s="1194"/>
      <c r="K1040" s="1194"/>
      <c r="L1040" s="1195"/>
      <c r="M1040" s="271"/>
      <c r="N1040" s="46">
        <v>6</v>
      </c>
      <c r="O1040" s="46" t="s">
        <v>275</v>
      </c>
      <c r="P1040" s="411">
        <v>50000</v>
      </c>
      <c r="Q1040" s="386">
        <f>N1040*P1040</f>
        <v>300000</v>
      </c>
    </row>
    <row r="1041" spans="1:17" ht="18" customHeight="1" x14ac:dyDescent="0.2">
      <c r="A1041" s="288"/>
      <c r="B1041" s="289"/>
      <c r="C1041" s="289"/>
      <c r="D1041" s="290"/>
      <c r="E1041" s="290"/>
      <c r="F1041" s="342" t="s">
        <v>266</v>
      </c>
      <c r="G1041" s="469"/>
      <c r="H1041" s="1194" t="s">
        <v>2225</v>
      </c>
      <c r="I1041" s="1194"/>
      <c r="J1041" s="1194"/>
      <c r="K1041" s="1194"/>
      <c r="L1041" s="1195"/>
      <c r="M1041" s="271"/>
      <c r="N1041" s="46">
        <v>12</v>
      </c>
      <c r="O1041" s="46" t="s">
        <v>275</v>
      </c>
      <c r="P1041" s="411">
        <v>75000</v>
      </c>
      <c r="Q1041" s="386">
        <f>N1041*P1041</f>
        <v>900000</v>
      </c>
    </row>
    <row r="1042" spans="1:17" ht="13.5" thickBot="1" x14ac:dyDescent="0.25">
      <c r="A1042" s="1255" t="s">
        <v>215</v>
      </c>
      <c r="B1042" s="1256"/>
      <c r="C1042" s="1256"/>
      <c r="D1042" s="1256"/>
      <c r="E1042" s="1256"/>
      <c r="F1042" s="1256"/>
      <c r="G1042" s="1256"/>
      <c r="H1042" s="1256"/>
      <c r="I1042" s="1256"/>
      <c r="J1042" s="1256"/>
      <c r="K1042" s="1256"/>
      <c r="L1042" s="1256"/>
      <c r="M1042" s="1256"/>
      <c r="N1042" s="1256"/>
      <c r="O1042" s="1256"/>
      <c r="P1042" s="1257"/>
      <c r="Q1042" s="58">
        <f>Q1033+Q1028+Q1026+Q1020</f>
        <v>4711300</v>
      </c>
    </row>
    <row r="1043" spans="1:17" x14ac:dyDescent="0.2">
      <c r="A1043" s="286"/>
      <c r="B1043" s="286"/>
      <c r="C1043" s="286"/>
      <c r="D1043" s="286"/>
      <c r="E1043" s="286"/>
      <c r="F1043" s="286"/>
      <c r="G1043" s="286"/>
      <c r="H1043" s="286"/>
      <c r="I1043" s="286"/>
      <c r="J1043" s="286"/>
      <c r="K1043" s="286"/>
      <c r="L1043" s="286"/>
      <c r="M1043" s="221"/>
      <c r="N1043" s="221"/>
      <c r="O1043" s="221"/>
      <c r="P1043" s="232"/>
      <c r="Q1043" s="197"/>
    </row>
    <row r="1044" spans="1:17" ht="15" x14ac:dyDescent="0.25">
      <c r="A1044" s="1040" t="s">
        <v>2277</v>
      </c>
      <c r="B1044" s="1040"/>
      <c r="C1044" s="1040"/>
      <c r="D1044" s="1040"/>
      <c r="E1044" s="1040"/>
      <c r="F1044" s="1040"/>
      <c r="G1044" s="1040"/>
      <c r="H1044" s="1040"/>
      <c r="I1044" s="1040"/>
      <c r="J1044" s="1040"/>
      <c r="K1044" s="1040"/>
      <c r="L1044" s="1040"/>
      <c r="M1044" s="1041" t="s">
        <v>2274</v>
      </c>
      <c r="N1044" s="1041"/>
      <c r="O1044" s="1041"/>
      <c r="P1044" s="1041"/>
      <c r="Q1044" s="1041"/>
    </row>
    <row r="1045" spans="1:17" ht="15" x14ac:dyDescent="0.25">
      <c r="A1045" s="1040" t="s">
        <v>2278</v>
      </c>
      <c r="B1045" s="1040"/>
      <c r="C1045" s="1040"/>
      <c r="D1045" s="1040"/>
      <c r="E1045" s="1040"/>
      <c r="F1045" s="1040"/>
      <c r="G1045" s="1040"/>
      <c r="H1045" s="1040"/>
      <c r="I1045" s="1040"/>
      <c r="J1045" s="1040"/>
      <c r="K1045" s="1040"/>
      <c r="L1045" s="1040"/>
      <c r="M1045" s="1041" t="s">
        <v>2275</v>
      </c>
      <c r="N1045" s="1041"/>
      <c r="O1045" s="1041"/>
      <c r="P1045" s="1041"/>
      <c r="Q1045" s="1041"/>
    </row>
    <row r="1046" spans="1:17" ht="15" x14ac:dyDescent="0.25">
      <c r="A1046" s="21"/>
      <c r="B1046" s="21"/>
      <c r="C1046" s="292"/>
      <c r="D1046" s="292"/>
      <c r="E1046" s="292"/>
      <c r="F1046" s="292"/>
      <c r="G1046" s="292"/>
      <c r="H1046" s="292"/>
      <c r="I1046" s="292"/>
      <c r="J1046" s="292"/>
      <c r="K1046" s="292"/>
      <c r="L1046" s="292"/>
      <c r="M1046" s="60"/>
      <c r="N1046" s="61"/>
      <c r="O1046" s="61"/>
      <c r="P1046" s="62"/>
      <c r="Q1046" s="63"/>
    </row>
    <row r="1047" spans="1:17" ht="15" x14ac:dyDescent="0.25">
      <c r="A1047" s="21"/>
      <c r="B1047" s="21"/>
      <c r="C1047" s="292"/>
      <c r="D1047" s="292"/>
      <c r="E1047" s="292"/>
      <c r="F1047" s="292"/>
      <c r="G1047" s="292"/>
      <c r="H1047" s="292"/>
      <c r="I1047" s="292"/>
      <c r="J1047" s="292"/>
      <c r="K1047" s="292"/>
      <c r="L1047" s="292"/>
      <c r="M1047" s="60"/>
      <c r="N1047" s="61"/>
      <c r="O1047" s="61"/>
      <c r="P1047" s="62"/>
      <c r="Q1047" s="63"/>
    </row>
    <row r="1048" spans="1:17" ht="15" x14ac:dyDescent="0.25">
      <c r="A1048" s="21"/>
      <c r="B1048" s="21"/>
      <c r="C1048" s="292"/>
      <c r="D1048" s="292"/>
      <c r="E1048" s="292"/>
      <c r="F1048" s="292"/>
      <c r="G1048" s="292"/>
      <c r="H1048" s="292"/>
      <c r="I1048" s="292"/>
      <c r="J1048" s="292"/>
      <c r="K1048" s="292"/>
      <c r="L1048" s="292"/>
      <c r="M1048" s="60"/>
      <c r="N1048" s="61"/>
      <c r="O1048" s="61"/>
      <c r="P1048" s="62"/>
      <c r="Q1048" s="63"/>
    </row>
    <row r="1049" spans="1:17" ht="15" x14ac:dyDescent="0.25">
      <c r="A1049" s="1040" t="s">
        <v>2279</v>
      </c>
      <c r="B1049" s="1040"/>
      <c r="C1049" s="1040"/>
      <c r="D1049" s="1040"/>
      <c r="E1049" s="1040"/>
      <c r="F1049" s="1040"/>
      <c r="G1049" s="1040"/>
      <c r="H1049" s="1040"/>
      <c r="I1049" s="1040"/>
      <c r="J1049" s="1040"/>
      <c r="K1049" s="1040"/>
      <c r="L1049" s="1040"/>
      <c r="M1049" s="1041" t="s">
        <v>2656</v>
      </c>
      <c r="N1049" s="1042"/>
      <c r="O1049" s="1042"/>
      <c r="P1049" s="1042"/>
      <c r="Q1049" s="1042"/>
    </row>
    <row r="1050" spans="1:17" ht="15" x14ac:dyDescent="0.25">
      <c r="A1050" s="1043"/>
      <c r="B1050" s="1043"/>
      <c r="C1050" s="1043"/>
      <c r="D1050" s="1043"/>
      <c r="E1050" s="1043"/>
      <c r="F1050" s="1043"/>
      <c r="G1050" s="1043"/>
      <c r="H1050" s="1043"/>
      <c r="I1050" s="1043"/>
      <c r="J1050" s="292"/>
      <c r="K1050" s="292"/>
      <c r="L1050" s="292"/>
      <c r="M1050" s="60"/>
      <c r="N1050" s="61"/>
      <c r="O1050" s="1044"/>
      <c r="P1050" s="1044"/>
      <c r="Q1050" s="63"/>
    </row>
    <row r="1051" spans="1:17" ht="15" x14ac:dyDescent="0.25">
      <c r="A1051" s="471"/>
      <c r="B1051" s="471"/>
      <c r="C1051" s="471"/>
      <c r="D1051" s="471"/>
      <c r="E1051" s="471"/>
      <c r="F1051" s="471"/>
      <c r="G1051" s="471"/>
      <c r="H1051" s="471"/>
      <c r="I1051" s="471"/>
      <c r="J1051" s="60"/>
      <c r="K1051" s="60"/>
      <c r="L1051" s="60"/>
      <c r="M1051" s="60"/>
      <c r="N1051" s="61"/>
      <c r="O1051" s="61"/>
      <c r="P1051" s="212"/>
      <c r="Q1051" s="63"/>
    </row>
    <row r="1052" spans="1:17" ht="15" x14ac:dyDescent="0.25">
      <c r="A1052" s="1032" t="s">
        <v>2280</v>
      </c>
      <c r="B1052" s="1032"/>
      <c r="C1052" s="1032"/>
      <c r="D1052" s="1032"/>
      <c r="E1052" s="1032"/>
      <c r="F1052" s="1032"/>
      <c r="G1052" s="1032"/>
      <c r="H1052" s="1032"/>
      <c r="I1052" s="1032"/>
      <c r="J1052" s="1032"/>
      <c r="K1052" s="1032"/>
      <c r="L1052" s="62" t="s">
        <v>220</v>
      </c>
      <c r="M1052" s="62"/>
      <c r="N1052" s="470"/>
      <c r="O1052" s="470"/>
      <c r="P1052" s="62"/>
      <c r="Q1052" s="212"/>
    </row>
    <row r="1053" spans="1:17" ht="15" x14ac:dyDescent="0.25">
      <c r="A1053" s="1032" t="s">
        <v>2281</v>
      </c>
      <c r="B1053" s="1032"/>
      <c r="C1053" s="1032"/>
      <c r="D1053" s="1032"/>
      <c r="E1053" s="1032"/>
      <c r="F1053" s="1032"/>
      <c r="G1053" s="1032"/>
      <c r="H1053" s="1032"/>
      <c r="I1053" s="1032"/>
      <c r="J1053" s="1032"/>
      <c r="K1053" s="1032"/>
      <c r="L1053" s="62" t="s">
        <v>220</v>
      </c>
      <c r="M1053" s="62"/>
      <c r="N1053" s="470"/>
      <c r="O1053" s="470"/>
      <c r="P1053" s="62"/>
      <c r="Q1053" s="212"/>
    </row>
    <row r="1054" spans="1:17" ht="15" x14ac:dyDescent="0.25">
      <c r="A1054" s="1032" t="s">
        <v>2282</v>
      </c>
      <c r="B1054" s="1032"/>
      <c r="C1054" s="1032"/>
      <c r="D1054" s="1032"/>
      <c r="E1054" s="1032"/>
      <c r="F1054" s="1032"/>
      <c r="G1054" s="1032"/>
      <c r="H1054" s="1032"/>
      <c r="I1054" s="1032"/>
      <c r="J1054" s="1032"/>
      <c r="K1054" s="1032"/>
      <c r="L1054" s="62" t="s">
        <v>220</v>
      </c>
      <c r="M1054" s="62"/>
      <c r="N1054" s="470"/>
      <c r="O1054" s="470"/>
      <c r="P1054" s="62"/>
      <c r="Q1054" s="212"/>
    </row>
    <row r="1055" spans="1:17" ht="15" x14ac:dyDescent="0.25">
      <c r="A1055" s="62"/>
      <c r="B1055" s="62"/>
      <c r="C1055" s="62"/>
      <c r="D1055" s="64"/>
      <c r="E1055" s="62"/>
      <c r="F1055" s="62"/>
      <c r="G1055" s="62"/>
      <c r="H1055" s="65"/>
      <c r="I1055" s="66"/>
      <c r="J1055" s="62"/>
      <c r="K1055" s="62"/>
      <c r="L1055" s="62"/>
      <c r="M1055" s="62"/>
      <c r="N1055" s="470"/>
      <c r="O1055" s="470"/>
      <c r="P1055" s="62"/>
      <c r="Q1055" s="212"/>
    </row>
    <row r="1056" spans="1:17" ht="15" x14ac:dyDescent="0.25">
      <c r="A1056" s="479" t="s">
        <v>279</v>
      </c>
      <c r="B1056" s="1047" t="s">
        <v>280</v>
      </c>
      <c r="C1056" s="1047"/>
      <c r="D1056" s="1047"/>
      <c r="E1056" s="1047"/>
      <c r="F1056" s="1047"/>
      <c r="G1056" s="1047"/>
      <c r="H1056" s="1047"/>
      <c r="I1056" s="1047"/>
      <c r="J1056" s="1047"/>
      <c r="K1056" s="1047" t="s">
        <v>2283</v>
      </c>
      <c r="L1056" s="1047"/>
      <c r="M1056" s="62"/>
      <c r="N1056" s="470"/>
      <c r="O1056" s="470"/>
      <c r="P1056" s="62"/>
      <c r="Q1056" s="212"/>
    </row>
    <row r="1057" spans="1:17" ht="15" x14ac:dyDescent="0.25">
      <c r="A1057" s="676">
        <f>1</f>
        <v>1</v>
      </c>
      <c r="B1057" s="1048" t="s">
        <v>281</v>
      </c>
      <c r="C1057" s="1048"/>
      <c r="D1057" s="1048"/>
      <c r="E1057" s="1048"/>
      <c r="F1057" s="1048"/>
      <c r="G1057" s="1048"/>
      <c r="H1057" s="1048"/>
      <c r="I1057" s="1048"/>
      <c r="J1057" s="1048"/>
      <c r="K1057" s="1048"/>
      <c r="L1057" s="1048"/>
      <c r="M1057" s="62"/>
      <c r="N1057" s="470"/>
      <c r="O1057" s="470"/>
      <c r="P1057" s="62"/>
      <c r="Q1057" s="212"/>
    </row>
    <row r="1058" spans="1:17" ht="15" x14ac:dyDescent="0.25">
      <c r="A1058" s="676">
        <f>A1057+1</f>
        <v>2</v>
      </c>
      <c r="B1058" s="1048" t="s">
        <v>282</v>
      </c>
      <c r="C1058" s="1048"/>
      <c r="D1058" s="1048"/>
      <c r="E1058" s="1048"/>
      <c r="F1058" s="1048"/>
      <c r="G1058" s="1048"/>
      <c r="H1058" s="1048"/>
      <c r="I1058" s="1048"/>
      <c r="J1058" s="1048"/>
      <c r="K1058" s="1049"/>
      <c r="L1058" s="1049"/>
      <c r="M1058" s="62"/>
      <c r="N1058" s="470"/>
      <c r="O1058" s="470"/>
      <c r="P1058" s="62"/>
      <c r="Q1058" s="212"/>
    </row>
    <row r="1059" spans="1:17" ht="15" x14ac:dyDescent="0.25">
      <c r="A1059" s="676">
        <f>A1058+1</f>
        <v>3</v>
      </c>
      <c r="B1059" s="1048" t="s">
        <v>2257</v>
      </c>
      <c r="C1059" s="1048"/>
      <c r="D1059" s="1048"/>
      <c r="E1059" s="1048"/>
      <c r="F1059" s="1048"/>
      <c r="G1059" s="1048"/>
      <c r="H1059" s="1048"/>
      <c r="I1059" s="1048"/>
      <c r="J1059" s="1048"/>
      <c r="K1059" s="1048"/>
      <c r="L1059" s="1048"/>
      <c r="M1059" s="62"/>
      <c r="N1059" s="470"/>
      <c r="O1059" s="470"/>
      <c r="P1059" s="62"/>
      <c r="Q1059" s="212"/>
    </row>
    <row r="1060" spans="1:17" ht="15" x14ac:dyDescent="0.25">
      <c r="A1060" s="676">
        <f>A1059+1</f>
        <v>4</v>
      </c>
      <c r="B1060" s="1048" t="s">
        <v>283</v>
      </c>
      <c r="C1060" s="1048"/>
      <c r="D1060" s="1048"/>
      <c r="E1060" s="1048"/>
      <c r="F1060" s="1048"/>
      <c r="G1060" s="1048"/>
      <c r="H1060" s="1048"/>
      <c r="I1060" s="1048"/>
      <c r="J1060" s="1048"/>
      <c r="K1060" s="1048"/>
      <c r="L1060" s="1048"/>
      <c r="M1060" s="62"/>
      <c r="N1060" s="470"/>
      <c r="O1060" s="470"/>
      <c r="P1060" s="62"/>
      <c r="Q1060" s="212"/>
    </row>
    <row r="1099" spans="1:17" ht="13.5" thickBot="1" x14ac:dyDescent="0.25"/>
    <row r="1100" spans="1:17" x14ac:dyDescent="0.2">
      <c r="A1100" s="14"/>
      <c r="B1100" s="15"/>
      <c r="C1100" s="15"/>
      <c r="D1100" s="15"/>
      <c r="E1100" s="15"/>
      <c r="F1100" s="15"/>
      <c r="G1100" s="15"/>
      <c r="H1100" s="16"/>
      <c r="I1100" s="14"/>
      <c r="J1100" s="15"/>
      <c r="K1100" s="15"/>
      <c r="L1100" s="15"/>
      <c r="M1100" s="15"/>
      <c r="N1100" s="17"/>
      <c r="O1100" s="17"/>
      <c r="P1100" s="226"/>
      <c r="Q1100" s="18"/>
    </row>
    <row r="1101" spans="1:17" x14ac:dyDescent="0.2">
      <c r="A1101" s="20"/>
      <c r="B1101" s="21"/>
      <c r="C1101" s="21"/>
      <c r="D1101" s="21"/>
      <c r="E1101" s="21"/>
      <c r="F1101" s="21"/>
      <c r="G1101" s="21"/>
      <c r="H1101" s="22"/>
      <c r="I1101" s="947" t="s">
        <v>2270</v>
      </c>
      <c r="J1101" s="948"/>
      <c r="K1101" s="948"/>
      <c r="L1101" s="948"/>
      <c r="M1101" s="948"/>
      <c r="N1101" s="948"/>
      <c r="O1101" s="949"/>
      <c r="P1101" s="227"/>
      <c r="Q1101" s="23"/>
    </row>
    <row r="1102" spans="1:17" x14ac:dyDescent="0.2">
      <c r="A1102" s="20"/>
      <c r="B1102" s="21"/>
      <c r="C1102" s="21"/>
      <c r="D1102" s="21"/>
      <c r="E1102" s="21"/>
      <c r="F1102" s="21"/>
      <c r="G1102" s="21"/>
      <c r="H1102" s="22"/>
      <c r="I1102" s="947" t="s">
        <v>2271</v>
      </c>
      <c r="J1102" s="948"/>
      <c r="K1102" s="948"/>
      <c r="L1102" s="948"/>
      <c r="M1102" s="948"/>
      <c r="N1102" s="948"/>
      <c r="O1102" s="949"/>
      <c r="P1102" s="227"/>
      <c r="Q1102" s="23"/>
    </row>
    <row r="1103" spans="1:17" ht="13.5" thickBot="1" x14ac:dyDescent="0.25">
      <c r="A1103" s="20"/>
      <c r="B1103" s="21"/>
      <c r="C1103" s="21"/>
      <c r="D1103" s="21"/>
      <c r="E1103" s="21"/>
      <c r="F1103" s="21"/>
      <c r="G1103" s="21"/>
      <c r="H1103" s="22"/>
      <c r="I1103" s="24"/>
      <c r="J1103" s="25"/>
      <c r="K1103" s="25"/>
      <c r="L1103" s="25"/>
      <c r="M1103" s="25"/>
      <c r="N1103" s="26"/>
      <c r="O1103" s="26"/>
      <c r="P1103" s="227"/>
      <c r="Q1103" s="23"/>
    </row>
    <row r="1104" spans="1:17" x14ac:dyDescent="0.2">
      <c r="A1104" s="27"/>
      <c r="B1104" s="28"/>
      <c r="C1104" s="28"/>
      <c r="D1104" s="28"/>
      <c r="E1104" s="28"/>
      <c r="F1104" s="28"/>
      <c r="G1104" s="28"/>
      <c r="H1104" s="29"/>
      <c r="I1104" s="950" t="s">
        <v>217</v>
      </c>
      <c r="J1104" s="951"/>
      <c r="K1104" s="951"/>
      <c r="L1104" s="951"/>
      <c r="M1104" s="951"/>
      <c r="N1104" s="951"/>
      <c r="O1104" s="952"/>
      <c r="P1104" s="27"/>
      <c r="Q1104" s="29"/>
    </row>
    <row r="1105" spans="1:17" ht="13.5" thickBot="1" x14ac:dyDescent="0.25">
      <c r="A1105" s="30"/>
      <c r="B1105" s="31"/>
      <c r="C1105" s="31"/>
      <c r="D1105" s="31"/>
      <c r="E1105" s="31"/>
      <c r="F1105" s="31"/>
      <c r="G1105" s="31"/>
      <c r="H1105" s="32"/>
      <c r="I1105" s="953" t="s">
        <v>218</v>
      </c>
      <c r="J1105" s="954"/>
      <c r="K1105" s="954"/>
      <c r="L1105" s="954"/>
      <c r="M1105" s="954"/>
      <c r="N1105" s="954"/>
      <c r="O1105" s="955"/>
      <c r="P1105" s="30"/>
      <c r="Q1105" s="32"/>
    </row>
    <row r="1106" spans="1:17" x14ac:dyDescent="0.2">
      <c r="A1106" s="956"/>
      <c r="B1106" s="957"/>
      <c r="C1106" s="957"/>
      <c r="D1106" s="957"/>
      <c r="E1106" s="957"/>
      <c r="F1106" s="957"/>
      <c r="G1106" s="957"/>
      <c r="H1106" s="957"/>
      <c r="I1106" s="240"/>
      <c r="J1106" s="241"/>
      <c r="K1106" s="242"/>
      <c r="L1106" s="241"/>
      <c r="M1106" s="241"/>
      <c r="N1106" s="243"/>
      <c r="O1106" s="244"/>
      <c r="P1106" s="245"/>
      <c r="Q1106" s="246"/>
    </row>
    <row r="1107" spans="1:17" x14ac:dyDescent="0.2">
      <c r="A1107" s="945"/>
      <c r="B1107" s="946"/>
      <c r="C1107" s="946"/>
      <c r="D1107" s="946"/>
      <c r="E1107" s="946"/>
      <c r="F1107" s="946"/>
      <c r="G1107" s="946"/>
      <c r="H1107" s="946"/>
      <c r="I1107" s="53"/>
      <c r="J1107" s="247"/>
      <c r="K1107" s="248"/>
      <c r="L1107" s="247"/>
      <c r="M1107" s="247"/>
      <c r="N1107" s="249"/>
      <c r="O1107" s="250"/>
      <c r="P1107" s="224"/>
      <c r="Q1107" s="251"/>
    </row>
    <row r="1108" spans="1:17" x14ac:dyDescent="0.2">
      <c r="A1108" s="945" t="s">
        <v>219</v>
      </c>
      <c r="B1108" s="946"/>
      <c r="C1108" s="946"/>
      <c r="D1108" s="946"/>
      <c r="E1108" s="946"/>
      <c r="F1108" s="946"/>
      <c r="G1108" s="946"/>
      <c r="H1108" s="946"/>
      <c r="I1108" s="287" t="s">
        <v>220</v>
      </c>
      <c r="J1108" s="247">
        <v>1</v>
      </c>
      <c r="K1108" s="310" t="s">
        <v>221</v>
      </c>
      <c r="L1108" s="310"/>
      <c r="M1108" s="310"/>
      <c r="N1108" s="252"/>
      <c r="O1108" s="250"/>
      <c r="P1108" s="828"/>
      <c r="Q1108" s="251"/>
    </row>
    <row r="1109" spans="1:17" x14ac:dyDescent="0.2">
      <c r="A1109" s="960" t="s">
        <v>222</v>
      </c>
      <c r="B1109" s="961"/>
      <c r="C1109" s="961"/>
      <c r="D1109" s="961"/>
      <c r="E1109" s="961"/>
      <c r="F1109" s="961"/>
      <c r="G1109" s="961"/>
      <c r="H1109" s="961"/>
      <c r="I1109" s="250" t="s">
        <v>220</v>
      </c>
      <c r="J1109" s="253" t="s">
        <v>2249</v>
      </c>
      <c r="K1109" s="959" t="s">
        <v>2250</v>
      </c>
      <c r="L1109" s="959"/>
      <c r="M1109" s="959"/>
      <c r="N1109" s="959"/>
      <c r="O1109" s="959"/>
      <c r="P1109" s="959"/>
      <c r="Q1109" s="254"/>
    </row>
    <row r="1110" spans="1:17" s="530" customFormat="1" ht="28.5" customHeight="1" x14ac:dyDescent="0.25">
      <c r="A1110" s="1154" t="s">
        <v>224</v>
      </c>
      <c r="B1110" s="1155"/>
      <c r="C1110" s="1155"/>
      <c r="D1110" s="1155"/>
      <c r="E1110" s="1155"/>
      <c r="F1110" s="1155"/>
      <c r="G1110" s="1155"/>
      <c r="H1110" s="1155"/>
      <c r="I1110" s="548" t="s">
        <v>220</v>
      </c>
      <c r="J1110" s="554" t="s">
        <v>2255</v>
      </c>
      <c r="K1110" s="1177" t="s">
        <v>2289</v>
      </c>
      <c r="L1110" s="1177"/>
      <c r="M1110" s="1177"/>
      <c r="N1110" s="1177"/>
      <c r="O1110" s="1177"/>
      <c r="P1110" s="1177"/>
      <c r="Q1110" s="1178"/>
    </row>
    <row r="1111" spans="1:17" x14ac:dyDescent="0.2">
      <c r="A1111" s="945" t="s">
        <v>226</v>
      </c>
      <c r="B1111" s="946"/>
      <c r="C1111" s="946"/>
      <c r="D1111" s="946"/>
      <c r="E1111" s="946"/>
      <c r="F1111" s="946"/>
      <c r="G1111" s="946"/>
      <c r="H1111" s="946"/>
      <c r="I1111" s="250" t="s">
        <v>220</v>
      </c>
      <c r="J1111" s="247" t="s">
        <v>227</v>
      </c>
      <c r="K1111" s="256"/>
      <c r="L1111" s="478"/>
      <c r="M1111" s="478"/>
      <c r="N1111" s="252"/>
      <c r="O1111" s="250"/>
      <c r="P1111" s="224"/>
      <c r="Q1111" s="251"/>
    </row>
    <row r="1112" spans="1:17" x14ac:dyDescent="0.2">
      <c r="A1112" s="945" t="s">
        <v>228</v>
      </c>
      <c r="B1112" s="946"/>
      <c r="C1112" s="946"/>
      <c r="D1112" s="946"/>
      <c r="E1112" s="946"/>
      <c r="F1112" s="946"/>
      <c r="G1112" s="946"/>
      <c r="H1112" s="946"/>
      <c r="I1112" s="250" t="s">
        <v>220</v>
      </c>
      <c r="J1112" s="247" t="s">
        <v>229</v>
      </c>
      <c r="K1112" s="256"/>
      <c r="L1112" s="478"/>
      <c r="M1112" s="478"/>
      <c r="N1112" s="252"/>
      <c r="O1112" s="250"/>
      <c r="P1112" s="224"/>
      <c r="Q1112" s="251"/>
    </row>
    <row r="1113" spans="1:17" x14ac:dyDescent="0.2">
      <c r="A1113" s="945" t="s">
        <v>230</v>
      </c>
      <c r="B1113" s="946"/>
      <c r="C1113" s="946"/>
      <c r="D1113" s="946"/>
      <c r="E1113" s="946"/>
      <c r="F1113" s="946"/>
      <c r="G1113" s="946"/>
      <c r="H1113" s="946"/>
      <c r="I1113" s="250" t="s">
        <v>220</v>
      </c>
      <c r="J1113" s="1258">
        <f xml:space="preserve"> Q1132</f>
        <v>2411300</v>
      </c>
      <c r="K1113" s="1258"/>
      <c r="L1113" s="478"/>
      <c r="M1113" s="478"/>
      <c r="N1113" s="252"/>
      <c r="O1113" s="250"/>
      <c r="P1113" s="224"/>
      <c r="Q1113" s="251"/>
    </row>
    <row r="1114" spans="1:17" x14ac:dyDescent="0.2">
      <c r="A1114" s="945" t="s">
        <v>231</v>
      </c>
      <c r="B1114" s="946"/>
      <c r="C1114" s="946"/>
      <c r="D1114" s="946"/>
      <c r="E1114" s="946"/>
      <c r="F1114" s="946"/>
      <c r="G1114" s="946"/>
      <c r="H1114" s="946"/>
      <c r="I1114" s="250" t="s">
        <v>220</v>
      </c>
      <c r="J1114" s="247" t="s">
        <v>229</v>
      </c>
      <c r="K1114" s="256"/>
      <c r="L1114" s="478"/>
      <c r="M1114" s="478"/>
      <c r="N1114" s="252"/>
      <c r="O1114" s="250"/>
      <c r="P1114" s="224"/>
      <c r="Q1114" s="251"/>
    </row>
    <row r="1115" spans="1:17" x14ac:dyDescent="0.2">
      <c r="A1115" s="477" t="s">
        <v>232</v>
      </c>
      <c r="B1115" s="478"/>
      <c r="C1115" s="478"/>
      <c r="D1115" s="478"/>
      <c r="E1115" s="478"/>
      <c r="F1115" s="478"/>
      <c r="G1115" s="478"/>
      <c r="H1115" s="478"/>
      <c r="I1115" s="250" t="s">
        <v>220</v>
      </c>
      <c r="J1115" s="247" t="s">
        <v>233</v>
      </c>
      <c r="K1115" s="256"/>
      <c r="L1115" s="478"/>
      <c r="M1115" s="478"/>
      <c r="N1115" s="252"/>
      <c r="O1115" s="250"/>
      <c r="P1115" s="224"/>
      <c r="Q1115" s="251"/>
    </row>
    <row r="1116" spans="1:17" ht="13.5" thickBot="1" x14ac:dyDescent="0.25">
      <c r="A1116" s="962" t="s">
        <v>234</v>
      </c>
      <c r="B1116" s="963"/>
      <c r="C1116" s="963"/>
      <c r="D1116" s="963"/>
      <c r="E1116" s="963"/>
      <c r="F1116" s="963"/>
      <c r="G1116" s="963"/>
      <c r="H1116" s="963"/>
      <c r="I1116" s="963"/>
      <c r="J1116" s="963"/>
      <c r="K1116" s="963"/>
      <c r="L1116" s="963"/>
      <c r="M1116" s="963"/>
      <c r="N1116" s="963"/>
      <c r="O1116" s="963"/>
      <c r="P1116" s="963"/>
      <c r="Q1116" s="964"/>
    </row>
    <row r="1117" spans="1:17" ht="13.5" thickBot="1" x14ac:dyDescent="0.25">
      <c r="A1117" s="958" t="s">
        <v>235</v>
      </c>
      <c r="B1117" s="958"/>
      <c r="C1117" s="958"/>
      <c r="D1117" s="958"/>
      <c r="E1117" s="958"/>
      <c r="F1117" s="958"/>
      <c r="G1117" s="482"/>
      <c r="H1117" s="958" t="s">
        <v>236</v>
      </c>
      <c r="I1117" s="958"/>
      <c r="J1117" s="958"/>
      <c r="K1117" s="958"/>
      <c r="L1117" s="958"/>
      <c r="M1117" s="958"/>
      <c r="N1117" s="958" t="s">
        <v>237</v>
      </c>
      <c r="O1117" s="958"/>
      <c r="P1117" s="958"/>
      <c r="Q1117" s="958"/>
    </row>
    <row r="1118" spans="1:17" ht="29.25" customHeight="1" x14ac:dyDescent="0.2">
      <c r="A1118" s="223" t="s">
        <v>238</v>
      </c>
      <c r="B1118" s="33"/>
      <c r="C1118" s="33"/>
      <c r="D1118" s="33"/>
      <c r="E1118" s="33"/>
      <c r="F1118" s="34"/>
      <c r="G1118" s="34"/>
      <c r="H1118" s="965" t="s">
        <v>239</v>
      </c>
      <c r="I1118" s="965"/>
      <c r="J1118" s="965"/>
      <c r="K1118" s="965"/>
      <c r="L1118" s="965"/>
      <c r="M1118" s="965"/>
      <c r="N1118" s="966" t="s">
        <v>240</v>
      </c>
      <c r="O1118" s="967"/>
      <c r="P1118" s="967"/>
      <c r="Q1118" s="968"/>
    </row>
    <row r="1119" spans="1:17" x14ac:dyDescent="0.2">
      <c r="A1119" s="969" t="s">
        <v>241</v>
      </c>
      <c r="B1119" s="970"/>
      <c r="C1119" s="970"/>
      <c r="D1119" s="970"/>
      <c r="E1119" s="970"/>
      <c r="F1119" s="971"/>
      <c r="G1119" s="476"/>
      <c r="H1119" s="972" t="s">
        <v>242</v>
      </c>
      <c r="I1119" s="970"/>
      <c r="J1119" s="970"/>
      <c r="K1119" s="970"/>
      <c r="L1119" s="970"/>
      <c r="M1119" s="971"/>
      <c r="N1119" s="973"/>
      <c r="O1119" s="974"/>
      <c r="P1119" s="974"/>
      <c r="Q1119" s="975"/>
    </row>
    <row r="1120" spans="1:17" ht="40.5" customHeight="1" x14ac:dyDescent="0.2">
      <c r="A1120" s="976" t="s">
        <v>243</v>
      </c>
      <c r="B1120" s="977"/>
      <c r="C1120" s="977"/>
      <c r="D1120" s="977"/>
      <c r="E1120" s="977"/>
      <c r="F1120" s="978"/>
      <c r="G1120" s="481"/>
      <c r="H1120" s="238" t="s">
        <v>2272</v>
      </c>
      <c r="I1120" s="1062" t="s">
        <v>2580</v>
      </c>
      <c r="J1120" s="1062"/>
      <c r="K1120" s="1062"/>
      <c r="L1120" s="1062"/>
      <c r="M1120" s="1063"/>
      <c r="N1120" s="981" t="s">
        <v>1368</v>
      </c>
      <c r="O1120" s="982"/>
      <c r="P1120" s="982"/>
      <c r="Q1120" s="983"/>
    </row>
    <row r="1121" spans="1:20" ht="13.5" thickBot="1" x14ac:dyDescent="0.25">
      <c r="A1121" s="976" t="s">
        <v>245</v>
      </c>
      <c r="B1121" s="977"/>
      <c r="C1121" s="977"/>
      <c r="D1121" s="977"/>
      <c r="E1121" s="977"/>
      <c r="F1121" s="978"/>
      <c r="G1121" s="481"/>
      <c r="H1121" s="239" t="s">
        <v>2272</v>
      </c>
      <c r="I1121" s="1296" t="s">
        <v>2423</v>
      </c>
      <c r="J1121" s="1296"/>
      <c r="K1121" s="1296"/>
      <c r="L1121" s="1296"/>
      <c r="M1121" s="1297"/>
      <c r="N1121" s="981" t="s">
        <v>1368</v>
      </c>
      <c r="O1121" s="982"/>
      <c r="P1121" s="982"/>
      <c r="Q1121" s="983"/>
    </row>
    <row r="1122" spans="1:20" x14ac:dyDescent="0.2">
      <c r="A1122" s="986" t="s">
        <v>435</v>
      </c>
      <c r="B1122" s="987"/>
      <c r="C1122" s="987"/>
      <c r="D1122" s="987"/>
      <c r="E1122" s="987"/>
      <c r="F1122" s="987"/>
      <c r="G1122" s="987"/>
      <c r="H1122" s="987"/>
      <c r="I1122" s="987"/>
      <c r="J1122" s="987"/>
      <c r="K1122" s="987"/>
      <c r="L1122" s="987"/>
      <c r="M1122" s="987"/>
      <c r="N1122" s="987"/>
      <c r="O1122" s="987"/>
      <c r="P1122" s="987"/>
      <c r="Q1122" s="988"/>
    </row>
    <row r="1123" spans="1:20" ht="13.5" thickBot="1" x14ac:dyDescent="0.25">
      <c r="A1123" s="989"/>
      <c r="B1123" s="990"/>
      <c r="C1123" s="990"/>
      <c r="D1123" s="990"/>
      <c r="E1123" s="990"/>
      <c r="F1123" s="990"/>
      <c r="G1123" s="990"/>
      <c r="H1123" s="990"/>
      <c r="I1123" s="990"/>
      <c r="J1123" s="990"/>
      <c r="K1123" s="990"/>
      <c r="L1123" s="990"/>
      <c r="M1123" s="990"/>
      <c r="N1123" s="990"/>
      <c r="O1123" s="990"/>
      <c r="P1123" s="990"/>
      <c r="Q1123" s="991"/>
    </row>
    <row r="1124" spans="1:20" x14ac:dyDescent="0.2">
      <c r="A1124" s="950" t="s">
        <v>246</v>
      </c>
      <c r="B1124" s="951"/>
      <c r="C1124" s="951"/>
      <c r="D1124" s="951"/>
      <c r="E1124" s="951"/>
      <c r="F1124" s="951"/>
      <c r="G1124" s="951"/>
      <c r="H1124" s="951"/>
      <c r="I1124" s="951"/>
      <c r="J1124" s="951"/>
      <c r="K1124" s="951"/>
      <c r="L1124" s="951"/>
      <c r="M1124" s="951"/>
      <c r="N1124" s="951"/>
      <c r="O1124" s="951"/>
      <c r="P1124" s="951"/>
      <c r="Q1124" s="952"/>
    </row>
    <row r="1125" spans="1:20" ht="13.5" thickBot="1" x14ac:dyDescent="0.25">
      <c r="A1125" s="953" t="s">
        <v>247</v>
      </c>
      <c r="B1125" s="954"/>
      <c r="C1125" s="954"/>
      <c r="D1125" s="954"/>
      <c r="E1125" s="954"/>
      <c r="F1125" s="954"/>
      <c r="G1125" s="954"/>
      <c r="H1125" s="954"/>
      <c r="I1125" s="954"/>
      <c r="J1125" s="954"/>
      <c r="K1125" s="954"/>
      <c r="L1125" s="954"/>
      <c r="M1125" s="954"/>
      <c r="N1125" s="954"/>
      <c r="O1125" s="954"/>
      <c r="P1125" s="954"/>
      <c r="Q1125" s="955"/>
    </row>
    <row r="1126" spans="1:20" x14ac:dyDescent="0.2">
      <c r="A1126" s="35"/>
      <c r="B1126" s="36"/>
      <c r="C1126" s="36"/>
      <c r="D1126" s="36"/>
      <c r="E1126" s="36"/>
      <c r="F1126" s="992" t="s">
        <v>248</v>
      </c>
      <c r="G1126" s="993"/>
      <c r="H1126" s="993"/>
      <c r="I1126" s="993"/>
      <c r="J1126" s="993"/>
      <c r="K1126" s="993"/>
      <c r="L1126" s="994"/>
      <c r="M1126" s="1001" t="s">
        <v>249</v>
      </c>
      <c r="N1126" s="1004" t="s">
        <v>250</v>
      </c>
      <c r="O1126" s="1005"/>
      <c r="P1126" s="1005"/>
      <c r="Q1126" s="1006"/>
    </row>
    <row r="1127" spans="1:20" ht="13.5" thickBot="1" x14ac:dyDescent="0.25">
      <c r="A1127" s="1010" t="s">
        <v>251</v>
      </c>
      <c r="B1127" s="1011"/>
      <c r="C1127" s="1011"/>
      <c r="D1127" s="1011"/>
      <c r="E1127" s="1012"/>
      <c r="F1127" s="995"/>
      <c r="G1127" s="996"/>
      <c r="H1127" s="996"/>
      <c r="I1127" s="996"/>
      <c r="J1127" s="996"/>
      <c r="K1127" s="996"/>
      <c r="L1127" s="997"/>
      <c r="M1127" s="1002"/>
      <c r="N1127" s="1007"/>
      <c r="O1127" s="1008"/>
      <c r="P1127" s="1008"/>
      <c r="Q1127" s="1009"/>
    </row>
    <row r="1128" spans="1:20" x14ac:dyDescent="0.2">
      <c r="A1128" s="1010" t="s">
        <v>252</v>
      </c>
      <c r="B1128" s="1011"/>
      <c r="C1128" s="1011"/>
      <c r="D1128" s="1011"/>
      <c r="E1128" s="1012"/>
      <c r="F1128" s="995"/>
      <c r="G1128" s="996"/>
      <c r="H1128" s="996"/>
      <c r="I1128" s="996"/>
      <c r="J1128" s="996"/>
      <c r="K1128" s="996"/>
      <c r="L1128" s="997"/>
      <c r="M1128" s="1002"/>
      <c r="N1128" s="1013" t="s">
        <v>253</v>
      </c>
      <c r="O1128" s="1015" t="s">
        <v>254</v>
      </c>
      <c r="P1128" s="37" t="s">
        <v>255</v>
      </c>
      <c r="Q1128" s="1017" t="s">
        <v>256</v>
      </c>
    </row>
    <row r="1129" spans="1:20" ht="13.5" thickBot="1" x14ac:dyDescent="0.25">
      <c r="A1129" s="38"/>
      <c r="B1129" s="39"/>
      <c r="C1129" s="39"/>
      <c r="D1129" s="39"/>
      <c r="E1129" s="40"/>
      <c r="F1129" s="998"/>
      <c r="G1129" s="999"/>
      <c r="H1129" s="999"/>
      <c r="I1129" s="999"/>
      <c r="J1129" s="999"/>
      <c r="K1129" s="999"/>
      <c r="L1129" s="1000"/>
      <c r="M1129" s="1003"/>
      <c r="N1129" s="1014"/>
      <c r="O1129" s="1016"/>
      <c r="P1129" s="41" t="s">
        <v>257</v>
      </c>
      <c r="Q1129" s="1018"/>
    </row>
    <row r="1130" spans="1:20" ht="13.5" thickBot="1" x14ac:dyDescent="0.25">
      <c r="A1130" s="1019">
        <v>1</v>
      </c>
      <c r="B1130" s="1020"/>
      <c r="C1130" s="1020"/>
      <c r="D1130" s="1020"/>
      <c r="E1130" s="1021"/>
      <c r="F1130" s="1022">
        <v>2</v>
      </c>
      <c r="G1130" s="1020"/>
      <c r="H1130" s="1020"/>
      <c r="I1130" s="1020"/>
      <c r="J1130" s="1020"/>
      <c r="K1130" s="1020"/>
      <c r="L1130" s="1023"/>
      <c r="M1130" s="472">
        <v>3</v>
      </c>
      <c r="N1130" s="42">
        <v>4</v>
      </c>
      <c r="O1130" s="42">
        <v>5</v>
      </c>
      <c r="P1130" s="228">
        <v>6</v>
      </c>
      <c r="Q1130" s="43" t="s">
        <v>258</v>
      </c>
    </row>
    <row r="1131" spans="1:20" ht="13.5" thickBot="1" x14ac:dyDescent="0.25">
      <c r="A1131" s="474"/>
      <c r="B1131" s="475"/>
      <c r="C1131" s="475"/>
      <c r="D1131" s="475"/>
      <c r="E1131" s="338"/>
      <c r="F1131" s="1332" t="s">
        <v>2290</v>
      </c>
      <c r="G1131" s="1333"/>
      <c r="H1131" s="1333"/>
      <c r="I1131" s="1333"/>
      <c r="J1131" s="1333"/>
      <c r="K1131" s="1333"/>
      <c r="L1131" s="1334"/>
      <c r="M1131" s="338"/>
      <c r="N1131" s="339"/>
      <c r="O1131" s="339"/>
      <c r="P1131" s="340"/>
      <c r="Q1131" s="341"/>
    </row>
    <row r="1132" spans="1:20" x14ac:dyDescent="0.2">
      <c r="A1132" s="259">
        <v>5</v>
      </c>
      <c r="B1132" s="44"/>
      <c r="C1132" s="44"/>
      <c r="D1132" s="44"/>
      <c r="E1132" s="44"/>
      <c r="F1132" s="1024" t="s">
        <v>259</v>
      </c>
      <c r="G1132" s="1025"/>
      <c r="H1132" s="1025"/>
      <c r="I1132" s="1025"/>
      <c r="J1132" s="1025"/>
      <c r="K1132" s="1025"/>
      <c r="L1132" s="1026"/>
      <c r="M1132" s="44"/>
      <c r="N1132" s="44"/>
      <c r="O1132" s="44"/>
      <c r="P1132" s="407"/>
      <c r="Q1132" s="387">
        <f>Q1133</f>
        <v>2411300</v>
      </c>
      <c r="S1132" s="931" t="s">
        <v>2712</v>
      </c>
      <c r="T1132" s="932">
        <f>Q1135+Q1154+Q1174</f>
        <v>843900</v>
      </c>
    </row>
    <row r="1133" spans="1:20" x14ac:dyDescent="0.2">
      <c r="A1133" s="262">
        <v>5</v>
      </c>
      <c r="B1133" s="263">
        <v>2</v>
      </c>
      <c r="C1133" s="263"/>
      <c r="D1133" s="263"/>
      <c r="E1133" s="263"/>
      <c r="F1133" s="1027" t="s">
        <v>302</v>
      </c>
      <c r="G1133" s="1028"/>
      <c r="H1133" s="1028"/>
      <c r="I1133" s="1028"/>
      <c r="J1133" s="1028"/>
      <c r="K1133" s="1028"/>
      <c r="L1133" s="1029"/>
      <c r="M1133" s="263"/>
      <c r="N1133" s="263"/>
      <c r="O1133" s="263"/>
      <c r="P1133" s="408"/>
      <c r="Q1133" s="388">
        <f>Q1135+Q1140+Q1142+Q1146</f>
        <v>2411300</v>
      </c>
      <c r="S1133" s="931" t="s">
        <v>2713</v>
      </c>
      <c r="T1133" s="932">
        <f>Q1140+Q1180+Q1160</f>
        <v>375000</v>
      </c>
    </row>
    <row r="1134" spans="1:20" x14ac:dyDescent="0.2">
      <c r="A1134" s="262">
        <v>5</v>
      </c>
      <c r="B1134" s="263">
        <v>2</v>
      </c>
      <c r="C1134" s="263">
        <v>1</v>
      </c>
      <c r="D1134" s="263"/>
      <c r="E1134" s="263"/>
      <c r="F1134" s="1027" t="s">
        <v>303</v>
      </c>
      <c r="G1134" s="1028"/>
      <c r="H1134" s="1028"/>
      <c r="I1134" s="1028"/>
      <c r="J1134" s="1028"/>
      <c r="K1134" s="1028"/>
      <c r="L1134" s="1029"/>
      <c r="M1134" s="263"/>
      <c r="N1134" s="263"/>
      <c r="O1134" s="263"/>
      <c r="P1134" s="408"/>
      <c r="Q1134" s="388"/>
      <c r="S1134" s="931" t="s">
        <v>2714</v>
      </c>
      <c r="T1134" s="932">
        <f>Q1142+Q1182+Q1162</f>
        <v>2415000</v>
      </c>
    </row>
    <row r="1135" spans="1:20" ht="27" customHeight="1" x14ac:dyDescent="0.2">
      <c r="A1135" s="398">
        <v>5</v>
      </c>
      <c r="B1135" s="399">
        <v>2</v>
      </c>
      <c r="C1135" s="399">
        <v>1</v>
      </c>
      <c r="D1135" s="399"/>
      <c r="E1135" s="400" t="s">
        <v>262</v>
      </c>
      <c r="F1135" s="1033" t="s">
        <v>322</v>
      </c>
      <c r="G1135" s="1034"/>
      <c r="H1135" s="1034"/>
      <c r="I1135" s="1034"/>
      <c r="J1135" s="1034"/>
      <c r="K1135" s="1034"/>
      <c r="L1135" s="1035"/>
      <c r="M1135" s="263"/>
      <c r="N1135" s="263"/>
      <c r="O1135" s="263"/>
      <c r="P1135" s="408"/>
      <c r="Q1135" s="388">
        <f>SUM(Q1136:Q1139)</f>
        <v>281300</v>
      </c>
      <c r="S1135" s="931" t="s">
        <v>2715</v>
      </c>
      <c r="T1135" s="932">
        <f>Q1146+Q1166</f>
        <v>2400000</v>
      </c>
    </row>
    <row r="1136" spans="1:20" ht="16.5" customHeight="1" x14ac:dyDescent="0.2">
      <c r="A1136" s="262"/>
      <c r="B1136" s="263"/>
      <c r="C1136" s="263"/>
      <c r="D1136" s="263"/>
      <c r="E1136" s="263"/>
      <c r="F1136" s="82" t="s">
        <v>262</v>
      </c>
      <c r="G1136" s="465"/>
      <c r="H1136" s="1194" t="s">
        <v>663</v>
      </c>
      <c r="I1136" s="1194"/>
      <c r="J1136" s="1194"/>
      <c r="K1136" s="1194"/>
      <c r="L1136" s="1195"/>
      <c r="M1136" s="263"/>
      <c r="N1136" s="46">
        <v>4</v>
      </c>
      <c r="O1136" s="46" t="s">
        <v>291</v>
      </c>
      <c r="P1136" s="409">
        <v>57400</v>
      </c>
      <c r="Q1136" s="392">
        <f>N1136*P1136</f>
        <v>229600</v>
      </c>
    </row>
    <row r="1137" spans="1:17" ht="16.5" customHeight="1" x14ac:dyDescent="0.2">
      <c r="A1137" s="262"/>
      <c r="B1137" s="263"/>
      <c r="C1137" s="263"/>
      <c r="D1137" s="263"/>
      <c r="E1137" s="263"/>
      <c r="F1137" s="82" t="s">
        <v>2369</v>
      </c>
      <c r="G1137" s="467"/>
      <c r="H1137" s="1194" t="s">
        <v>478</v>
      </c>
      <c r="I1137" s="1194"/>
      <c r="J1137" s="1194"/>
      <c r="K1137" s="1194"/>
      <c r="L1137" s="1195"/>
      <c r="M1137" s="263"/>
      <c r="N1137" s="46">
        <v>6</v>
      </c>
      <c r="O1137" s="46" t="s">
        <v>272</v>
      </c>
      <c r="P1137" s="409">
        <v>1800</v>
      </c>
      <c r="Q1137" s="392">
        <f t="shared" ref="Q1137:Q1139" si="14">N1137*P1137</f>
        <v>10800</v>
      </c>
    </row>
    <row r="1138" spans="1:17" ht="16.5" customHeight="1" x14ac:dyDescent="0.2">
      <c r="A1138" s="262"/>
      <c r="B1138" s="263"/>
      <c r="C1138" s="263"/>
      <c r="D1138" s="263"/>
      <c r="E1138" s="263"/>
      <c r="F1138" s="82" t="s">
        <v>2404</v>
      </c>
      <c r="G1138" s="467"/>
      <c r="H1138" s="1194" t="s">
        <v>817</v>
      </c>
      <c r="I1138" s="1194"/>
      <c r="J1138" s="1194"/>
      <c r="K1138" s="1194"/>
      <c r="L1138" s="1195"/>
      <c r="M1138" s="263"/>
      <c r="N1138" s="46">
        <v>1</v>
      </c>
      <c r="O1138" s="46" t="s">
        <v>272</v>
      </c>
      <c r="P1138" s="409">
        <v>25900</v>
      </c>
      <c r="Q1138" s="392">
        <f t="shared" si="14"/>
        <v>25900</v>
      </c>
    </row>
    <row r="1139" spans="1:17" ht="16.5" customHeight="1" x14ac:dyDescent="0.2">
      <c r="A1139" s="262"/>
      <c r="B1139" s="263"/>
      <c r="C1139" s="263"/>
      <c r="D1139" s="263"/>
      <c r="E1139" s="263"/>
      <c r="F1139" s="82" t="s">
        <v>2405</v>
      </c>
      <c r="G1139" s="467"/>
      <c r="H1139" s="1194" t="s">
        <v>825</v>
      </c>
      <c r="I1139" s="1194"/>
      <c r="J1139" s="1194"/>
      <c r="K1139" s="1194"/>
      <c r="L1139" s="1195"/>
      <c r="M1139" s="263"/>
      <c r="N1139" s="46">
        <v>10</v>
      </c>
      <c r="O1139" s="46" t="s">
        <v>274</v>
      </c>
      <c r="P1139" s="423">
        <v>1500</v>
      </c>
      <c r="Q1139" s="392">
        <f t="shared" si="14"/>
        <v>15000</v>
      </c>
    </row>
    <row r="1140" spans="1:17" x14ac:dyDescent="0.2">
      <c r="A1140" s="268">
        <v>5</v>
      </c>
      <c r="B1140" s="269">
        <v>2</v>
      </c>
      <c r="C1140" s="269">
        <v>1</v>
      </c>
      <c r="D1140" s="270">
        <v>1</v>
      </c>
      <c r="E1140" s="270" t="s">
        <v>431</v>
      </c>
      <c r="F1140" s="1033" t="s">
        <v>436</v>
      </c>
      <c r="G1140" s="1034"/>
      <c r="H1140" s="1034"/>
      <c r="I1140" s="1034"/>
      <c r="J1140" s="1034"/>
      <c r="K1140" s="1034"/>
      <c r="L1140" s="1035"/>
      <c r="M1140" s="271"/>
      <c r="N1140" s="46"/>
      <c r="O1140" s="46"/>
      <c r="P1140" s="409"/>
      <c r="Q1140" s="389">
        <f>Q1141</f>
        <v>125000</v>
      </c>
    </row>
    <row r="1141" spans="1:17" ht="15.75" customHeight="1" x14ac:dyDescent="0.2">
      <c r="A1141" s="288"/>
      <c r="B1141" s="289"/>
      <c r="C1141" s="289"/>
      <c r="D1141" s="290"/>
      <c r="E1141" s="290"/>
      <c r="F1141" s="82" t="s">
        <v>262</v>
      </c>
      <c r="G1141" s="465"/>
      <c r="H1141" s="485"/>
      <c r="I1141" s="1194" t="s">
        <v>2503</v>
      </c>
      <c r="J1141" s="1194"/>
      <c r="K1141" s="1194"/>
      <c r="L1141" s="1195"/>
      <c r="M1141" s="271"/>
      <c r="N1141" s="484">
        <v>500</v>
      </c>
      <c r="O1141" s="401" t="s">
        <v>274</v>
      </c>
      <c r="P1141" s="411">
        <v>250</v>
      </c>
      <c r="Q1141" s="386">
        <f>N1141*P1141</f>
        <v>125000</v>
      </c>
    </row>
    <row r="1142" spans="1:17" ht="40.5" customHeight="1" x14ac:dyDescent="0.2">
      <c r="A1142" s="268">
        <v>5</v>
      </c>
      <c r="B1142" s="269">
        <v>2</v>
      </c>
      <c r="C1142" s="269">
        <v>1</v>
      </c>
      <c r="D1142" s="270"/>
      <c r="E1142" s="270" t="s">
        <v>2331</v>
      </c>
      <c r="F1142" s="1191" t="s">
        <v>2285</v>
      </c>
      <c r="G1142" s="1192"/>
      <c r="H1142" s="1192"/>
      <c r="I1142" s="1192"/>
      <c r="J1142" s="1192"/>
      <c r="K1142" s="1192"/>
      <c r="L1142" s="1193"/>
      <c r="M1142" s="271"/>
      <c r="N1142" s="46"/>
      <c r="O1142" s="272"/>
      <c r="P1142" s="411"/>
      <c r="Q1142" s="389">
        <f>SUM(Q1143:Q1145)</f>
        <v>805000</v>
      </c>
    </row>
    <row r="1143" spans="1:17" ht="18.75" customHeight="1" x14ac:dyDescent="0.2">
      <c r="A1143" s="268"/>
      <c r="B1143" s="269"/>
      <c r="C1143" s="269"/>
      <c r="D1143" s="270"/>
      <c r="E1143" s="270"/>
      <c r="F1143" s="780" t="s">
        <v>262</v>
      </c>
      <c r="G1143" s="772"/>
      <c r="H1143" s="774"/>
      <c r="I1143" s="1194" t="s">
        <v>2286</v>
      </c>
      <c r="J1143" s="1194"/>
      <c r="K1143" s="1194"/>
      <c r="L1143" s="1195"/>
      <c r="M1143" s="271"/>
      <c r="N1143" s="289">
        <v>40</v>
      </c>
      <c r="O1143" s="272" t="s">
        <v>697</v>
      </c>
      <c r="P1143" s="411">
        <v>2000</v>
      </c>
      <c r="Q1143" s="386">
        <f>N1143*P1143</f>
        <v>80000</v>
      </c>
    </row>
    <row r="1144" spans="1:17" ht="18.75" customHeight="1" x14ac:dyDescent="0.2">
      <c r="A1144" s="268"/>
      <c r="B1144" s="269"/>
      <c r="C1144" s="269"/>
      <c r="D1144" s="270"/>
      <c r="E1144" s="270"/>
      <c r="F1144" s="780" t="s">
        <v>266</v>
      </c>
      <c r="G1144" s="772"/>
      <c r="H1144" s="777"/>
      <c r="I1144" s="961" t="s">
        <v>2240</v>
      </c>
      <c r="J1144" s="961"/>
      <c r="K1144" s="961"/>
      <c r="L1144" s="1270"/>
      <c r="M1144" s="271"/>
      <c r="N1144" s="289">
        <v>40</v>
      </c>
      <c r="O1144" s="272" t="s">
        <v>697</v>
      </c>
      <c r="P1144" s="411">
        <v>15000</v>
      </c>
      <c r="Q1144" s="386">
        <f>N1144*P1144</f>
        <v>600000</v>
      </c>
    </row>
    <row r="1145" spans="1:17" ht="18.75" customHeight="1" x14ac:dyDescent="0.2">
      <c r="A1145" s="268"/>
      <c r="B1145" s="269"/>
      <c r="C1145" s="269"/>
      <c r="D1145" s="270"/>
      <c r="E1145" s="270"/>
      <c r="F1145" s="406" t="s">
        <v>271</v>
      </c>
      <c r="G1145" s="772"/>
      <c r="H1145" s="683"/>
      <c r="I1145" s="1338" t="s">
        <v>2234</v>
      </c>
      <c r="J1145" s="1338"/>
      <c r="K1145" s="1338"/>
      <c r="L1145" s="1339"/>
      <c r="M1145" s="271"/>
      <c r="N1145" s="289">
        <v>5</v>
      </c>
      <c r="O1145" s="272" t="s">
        <v>1015</v>
      </c>
      <c r="P1145" s="411">
        <v>25000</v>
      </c>
      <c r="Q1145" s="386">
        <f>N1145*P1145</f>
        <v>125000</v>
      </c>
    </row>
    <row r="1146" spans="1:17" ht="18.75" customHeight="1" x14ac:dyDescent="0.2">
      <c r="A1146" s="268">
        <v>5</v>
      </c>
      <c r="B1146" s="269">
        <v>2</v>
      </c>
      <c r="C1146" s="269">
        <v>3</v>
      </c>
      <c r="D1146" s="270"/>
      <c r="E1146" s="270"/>
      <c r="F1146" s="1191" t="s">
        <v>342</v>
      </c>
      <c r="G1146" s="1192"/>
      <c r="H1146" s="1192"/>
      <c r="I1146" s="1192"/>
      <c r="J1146" s="1192"/>
      <c r="K1146" s="1192"/>
      <c r="L1146" s="1193"/>
      <c r="M1146" s="271"/>
      <c r="N1146" s="46"/>
      <c r="O1146" s="272"/>
      <c r="P1146" s="411"/>
      <c r="Q1146" s="389">
        <f>SUM(Q1147:Q1149)</f>
        <v>1200000</v>
      </c>
    </row>
    <row r="1147" spans="1:17" ht="30" customHeight="1" x14ac:dyDescent="0.2">
      <c r="A1147" s="288">
        <v>5</v>
      </c>
      <c r="B1147" s="289">
        <v>2</v>
      </c>
      <c r="C1147" s="289">
        <v>3</v>
      </c>
      <c r="D1147" s="290"/>
      <c r="E1147" s="290" t="s">
        <v>262</v>
      </c>
      <c r="F1147" s="1254" t="s">
        <v>343</v>
      </c>
      <c r="G1147" s="1194"/>
      <c r="H1147" s="1194"/>
      <c r="I1147" s="1194"/>
      <c r="J1147" s="1194"/>
      <c r="K1147" s="1194"/>
      <c r="L1147" s="1195"/>
      <c r="M1147" s="271"/>
      <c r="N1147" s="46"/>
      <c r="O1147" s="272"/>
      <c r="P1147" s="411"/>
      <c r="Q1147" s="386"/>
    </row>
    <row r="1148" spans="1:17" ht="17.25" customHeight="1" x14ac:dyDescent="0.2">
      <c r="A1148" s="288"/>
      <c r="B1148" s="289"/>
      <c r="C1148" s="289"/>
      <c r="D1148" s="290"/>
      <c r="E1148" s="290"/>
      <c r="F1148" s="342" t="s">
        <v>262</v>
      </c>
      <c r="G1148" s="469"/>
      <c r="H1148" s="1194" t="s">
        <v>2224</v>
      </c>
      <c r="I1148" s="1194"/>
      <c r="J1148" s="1194"/>
      <c r="K1148" s="1194"/>
      <c r="L1148" s="1195"/>
      <c r="M1148" s="271"/>
      <c r="N1148" s="46">
        <v>6</v>
      </c>
      <c r="O1148" s="46" t="s">
        <v>275</v>
      </c>
      <c r="P1148" s="411">
        <v>50000</v>
      </c>
      <c r="Q1148" s="386">
        <f>N1148*P1148</f>
        <v>300000</v>
      </c>
    </row>
    <row r="1149" spans="1:17" ht="17.25" customHeight="1" x14ac:dyDescent="0.2">
      <c r="A1149" s="288"/>
      <c r="B1149" s="289"/>
      <c r="C1149" s="289"/>
      <c r="D1149" s="290"/>
      <c r="E1149" s="290"/>
      <c r="F1149" s="342" t="s">
        <v>266</v>
      </c>
      <c r="G1149" s="469"/>
      <c r="H1149" s="1194" t="s">
        <v>2225</v>
      </c>
      <c r="I1149" s="1194"/>
      <c r="J1149" s="1194"/>
      <c r="K1149" s="1194"/>
      <c r="L1149" s="1195"/>
      <c r="M1149" s="271"/>
      <c r="N1149" s="46">
        <v>12</v>
      </c>
      <c r="O1149" s="46" t="s">
        <v>275</v>
      </c>
      <c r="P1149" s="411">
        <v>75000</v>
      </c>
      <c r="Q1149" s="386">
        <f>N1149*P1149</f>
        <v>900000</v>
      </c>
    </row>
    <row r="1150" spans="1:17" ht="27" customHeight="1" thickBot="1" x14ac:dyDescent="0.25">
      <c r="A1150" s="288"/>
      <c r="B1150" s="289"/>
      <c r="C1150" s="289"/>
      <c r="D1150" s="290"/>
      <c r="E1150" s="290"/>
      <c r="F1150" s="1335" t="s">
        <v>2291</v>
      </c>
      <c r="G1150" s="1336"/>
      <c r="H1150" s="1336"/>
      <c r="I1150" s="1336"/>
      <c r="J1150" s="1336"/>
      <c r="K1150" s="1336"/>
      <c r="L1150" s="1337"/>
      <c r="M1150" s="271"/>
      <c r="N1150" s="289"/>
      <c r="O1150" s="272"/>
      <c r="P1150" s="411"/>
      <c r="Q1150" s="412"/>
    </row>
    <row r="1151" spans="1:17" x14ac:dyDescent="0.2">
      <c r="A1151" s="259">
        <v>5</v>
      </c>
      <c r="B1151" s="44"/>
      <c r="C1151" s="44"/>
      <c r="D1151" s="44"/>
      <c r="E1151" s="44"/>
      <c r="F1151" s="1024" t="s">
        <v>259</v>
      </c>
      <c r="G1151" s="1025"/>
      <c r="H1151" s="1025"/>
      <c r="I1151" s="1025"/>
      <c r="J1151" s="1025"/>
      <c r="K1151" s="1025"/>
      <c r="L1151" s="1026"/>
      <c r="M1151" s="44"/>
      <c r="N1151" s="44"/>
      <c r="O1151" s="44"/>
      <c r="P1151" s="414"/>
      <c r="Q1151" s="416">
        <f>Q1152</f>
        <v>2411300</v>
      </c>
    </row>
    <row r="1152" spans="1:17" x14ac:dyDescent="0.2">
      <c r="A1152" s="262">
        <v>5</v>
      </c>
      <c r="B1152" s="263">
        <v>2</v>
      </c>
      <c r="C1152" s="263"/>
      <c r="D1152" s="263"/>
      <c r="E1152" s="263"/>
      <c r="F1152" s="1027" t="s">
        <v>302</v>
      </c>
      <c r="G1152" s="1028"/>
      <c r="H1152" s="1028"/>
      <c r="I1152" s="1028"/>
      <c r="J1152" s="1028"/>
      <c r="K1152" s="1028"/>
      <c r="L1152" s="1029"/>
      <c r="M1152" s="263"/>
      <c r="N1152" s="263"/>
      <c r="O1152" s="263"/>
      <c r="P1152" s="408"/>
      <c r="Q1152" s="413">
        <f>Q1154+Q1160+Q1162+Q1166</f>
        <v>2411300</v>
      </c>
    </row>
    <row r="1153" spans="1:17" x14ac:dyDescent="0.2">
      <c r="A1153" s="262">
        <v>5</v>
      </c>
      <c r="B1153" s="263">
        <v>2</v>
      </c>
      <c r="C1153" s="263">
        <v>1</v>
      </c>
      <c r="D1153" s="263"/>
      <c r="E1153" s="263"/>
      <c r="F1153" s="1027" t="s">
        <v>303</v>
      </c>
      <c r="G1153" s="1028"/>
      <c r="H1153" s="1028"/>
      <c r="I1153" s="1028"/>
      <c r="J1153" s="1028"/>
      <c r="K1153" s="1028"/>
      <c r="L1153" s="1029"/>
      <c r="M1153" s="263"/>
      <c r="N1153" s="263"/>
      <c r="O1153" s="263"/>
      <c r="P1153" s="408"/>
      <c r="Q1153" s="388"/>
    </row>
    <row r="1154" spans="1:17" ht="29.25" customHeight="1" x14ac:dyDescent="0.2">
      <c r="A1154" s="398">
        <v>5</v>
      </c>
      <c r="B1154" s="399">
        <v>2</v>
      </c>
      <c r="C1154" s="399">
        <v>1</v>
      </c>
      <c r="D1154" s="399"/>
      <c r="E1154" s="400" t="s">
        <v>262</v>
      </c>
      <c r="F1154" s="1033" t="s">
        <v>322</v>
      </c>
      <c r="G1154" s="1034"/>
      <c r="H1154" s="1034"/>
      <c r="I1154" s="1034"/>
      <c r="J1154" s="1034"/>
      <c r="K1154" s="1034"/>
      <c r="L1154" s="1035"/>
      <c r="M1154" s="263"/>
      <c r="N1154" s="263"/>
      <c r="O1154" s="263"/>
      <c r="P1154" s="408"/>
      <c r="Q1154" s="388">
        <f>SUM(Q1155:Q1158)</f>
        <v>281300</v>
      </c>
    </row>
    <row r="1155" spans="1:17" ht="25.5" customHeight="1" x14ac:dyDescent="0.2">
      <c r="A1155" s="262"/>
      <c r="B1155" s="263"/>
      <c r="C1155" s="263"/>
      <c r="D1155" s="263"/>
      <c r="E1155" s="263"/>
      <c r="F1155" s="82" t="s">
        <v>262</v>
      </c>
      <c r="G1155" s="465"/>
      <c r="H1155" s="1194" t="s">
        <v>663</v>
      </c>
      <c r="I1155" s="1194"/>
      <c r="J1155" s="1194"/>
      <c r="K1155" s="1194"/>
      <c r="L1155" s="1195"/>
      <c r="M1155" s="263"/>
      <c r="N1155" s="46">
        <v>4</v>
      </c>
      <c r="O1155" s="46" t="s">
        <v>291</v>
      </c>
      <c r="P1155" s="409">
        <v>57400</v>
      </c>
      <c r="Q1155" s="392">
        <f>N1155*P1155</f>
        <v>229600</v>
      </c>
    </row>
    <row r="1156" spans="1:17" ht="15" customHeight="1" x14ac:dyDescent="0.2">
      <c r="A1156" s="262"/>
      <c r="B1156" s="263"/>
      <c r="C1156" s="263"/>
      <c r="D1156" s="263"/>
      <c r="E1156" s="263"/>
      <c r="F1156" s="82" t="s">
        <v>2369</v>
      </c>
      <c r="G1156" s="467"/>
      <c r="H1156" s="1194" t="s">
        <v>478</v>
      </c>
      <c r="I1156" s="1194"/>
      <c r="J1156" s="1194"/>
      <c r="K1156" s="1194"/>
      <c r="L1156" s="1195"/>
      <c r="M1156" s="263"/>
      <c r="N1156" s="46">
        <v>6</v>
      </c>
      <c r="O1156" s="46" t="s">
        <v>272</v>
      </c>
      <c r="P1156" s="409">
        <v>1800</v>
      </c>
      <c r="Q1156" s="392">
        <f t="shared" ref="Q1156:Q1158" si="15">N1156*P1156</f>
        <v>10800</v>
      </c>
    </row>
    <row r="1157" spans="1:17" ht="15" customHeight="1" x14ac:dyDescent="0.2">
      <c r="A1157" s="262"/>
      <c r="B1157" s="263"/>
      <c r="C1157" s="263"/>
      <c r="D1157" s="263"/>
      <c r="E1157" s="263"/>
      <c r="F1157" s="82" t="s">
        <v>2404</v>
      </c>
      <c r="G1157" s="467"/>
      <c r="H1157" s="1194" t="s">
        <v>817</v>
      </c>
      <c r="I1157" s="1194"/>
      <c r="J1157" s="1194"/>
      <c r="K1157" s="1194"/>
      <c r="L1157" s="1195"/>
      <c r="M1157" s="263"/>
      <c r="N1157" s="46">
        <v>1</v>
      </c>
      <c r="O1157" s="46" t="s">
        <v>272</v>
      </c>
      <c r="P1157" s="409">
        <v>25900</v>
      </c>
      <c r="Q1157" s="392">
        <f t="shared" si="15"/>
        <v>25900</v>
      </c>
    </row>
    <row r="1158" spans="1:17" ht="15" customHeight="1" x14ac:dyDescent="0.2">
      <c r="A1158" s="262"/>
      <c r="B1158" s="263"/>
      <c r="C1158" s="263"/>
      <c r="D1158" s="263"/>
      <c r="E1158" s="263"/>
      <c r="F1158" s="82" t="s">
        <v>2405</v>
      </c>
      <c r="G1158" s="467"/>
      <c r="H1158" s="1194" t="s">
        <v>825</v>
      </c>
      <c r="I1158" s="1194"/>
      <c r="J1158" s="1194"/>
      <c r="K1158" s="1194"/>
      <c r="L1158" s="1195"/>
      <c r="M1158" s="263"/>
      <c r="N1158" s="46">
        <v>10</v>
      </c>
      <c r="O1158" s="46" t="s">
        <v>274</v>
      </c>
      <c r="P1158" s="423">
        <v>1500</v>
      </c>
      <c r="Q1158" s="392">
        <f t="shared" si="15"/>
        <v>15000</v>
      </c>
    </row>
    <row r="1159" spans="1:17" ht="15" x14ac:dyDescent="0.25">
      <c r="A1159" s="266">
        <v>5</v>
      </c>
      <c r="B1159" s="480">
        <v>2</v>
      </c>
      <c r="C1159" s="480">
        <v>1</v>
      </c>
      <c r="D1159" s="1030"/>
      <c r="E1159" s="1031"/>
      <c r="F1159" s="1027" t="s">
        <v>303</v>
      </c>
      <c r="G1159" s="1028"/>
      <c r="H1159" s="1028"/>
      <c r="I1159" s="1028"/>
      <c r="J1159" s="1028"/>
      <c r="K1159" s="1028"/>
      <c r="L1159" s="1029"/>
      <c r="M1159" s="55"/>
      <c r="N1159" s="480"/>
      <c r="O1159" s="480"/>
      <c r="P1159" s="410"/>
      <c r="Q1159" s="389"/>
    </row>
    <row r="1160" spans="1:17" x14ac:dyDescent="0.2">
      <c r="A1160" s="268">
        <v>5</v>
      </c>
      <c r="B1160" s="269">
        <v>2</v>
      </c>
      <c r="C1160" s="269">
        <v>1</v>
      </c>
      <c r="D1160" s="270">
        <v>1</v>
      </c>
      <c r="E1160" s="270" t="s">
        <v>431</v>
      </c>
      <c r="F1160" s="1033" t="s">
        <v>436</v>
      </c>
      <c r="G1160" s="1034"/>
      <c r="H1160" s="1034"/>
      <c r="I1160" s="1034"/>
      <c r="J1160" s="1034"/>
      <c r="K1160" s="1034"/>
      <c r="L1160" s="1035"/>
      <c r="M1160" s="271"/>
      <c r="N1160" s="46"/>
      <c r="O1160" s="46"/>
      <c r="P1160" s="409"/>
      <c r="Q1160" s="389">
        <f>Q1161</f>
        <v>125000</v>
      </c>
    </row>
    <row r="1161" spans="1:17" ht="15" customHeight="1" x14ac:dyDescent="0.2">
      <c r="A1161" s="288"/>
      <c r="B1161" s="289"/>
      <c r="C1161" s="289"/>
      <c r="D1161" s="290"/>
      <c r="E1161" s="290"/>
      <c r="F1161" s="82" t="s">
        <v>262</v>
      </c>
      <c r="G1161" s="465"/>
      <c r="H1161" s="485" t="s">
        <v>437</v>
      </c>
      <c r="I1161" s="465"/>
      <c r="J1161" s="465"/>
      <c r="K1161" s="465"/>
      <c r="L1161" s="466"/>
      <c r="M1161" s="271"/>
      <c r="N1161" s="484">
        <v>500</v>
      </c>
      <c r="O1161" s="401" t="s">
        <v>274</v>
      </c>
      <c r="P1161" s="411">
        <v>250</v>
      </c>
      <c r="Q1161" s="386">
        <f>SUM(N1161*P1161)</f>
        <v>125000</v>
      </c>
    </row>
    <row r="1162" spans="1:17" x14ac:dyDescent="0.2">
      <c r="A1162" s="288">
        <v>5</v>
      </c>
      <c r="B1162" s="289">
        <v>2</v>
      </c>
      <c r="C1162" s="289">
        <v>1</v>
      </c>
      <c r="D1162" s="290"/>
      <c r="E1162" s="290" t="s">
        <v>2331</v>
      </c>
      <c r="F1162" s="1191" t="s">
        <v>2285</v>
      </c>
      <c r="G1162" s="1192"/>
      <c r="H1162" s="1192"/>
      <c r="I1162" s="1192"/>
      <c r="J1162" s="1192"/>
      <c r="K1162" s="1192"/>
      <c r="L1162" s="1193"/>
      <c r="M1162" s="271"/>
      <c r="N1162" s="46"/>
      <c r="O1162" s="272"/>
      <c r="P1162" s="411"/>
      <c r="Q1162" s="389">
        <f>SUM(Q1163:Q1165)</f>
        <v>805000</v>
      </c>
    </row>
    <row r="1163" spans="1:17" ht="15" customHeight="1" x14ac:dyDescent="0.2">
      <c r="A1163" s="288"/>
      <c r="B1163" s="289"/>
      <c r="C1163" s="289"/>
      <c r="D1163" s="290"/>
      <c r="E1163" s="290"/>
      <c r="F1163" s="780" t="s">
        <v>262</v>
      </c>
      <c r="G1163" s="772"/>
      <c r="H1163" s="774" t="s">
        <v>2286</v>
      </c>
      <c r="I1163" s="772"/>
      <c r="J1163" s="772"/>
      <c r="K1163" s="772"/>
      <c r="L1163" s="773"/>
      <c r="M1163" s="271"/>
      <c r="N1163" s="289">
        <v>40</v>
      </c>
      <c r="O1163" s="272" t="s">
        <v>697</v>
      </c>
      <c r="P1163" s="411">
        <v>2000</v>
      </c>
      <c r="Q1163" s="386">
        <f>N1163*P1163</f>
        <v>80000</v>
      </c>
    </row>
    <row r="1164" spans="1:17" ht="15" customHeight="1" x14ac:dyDescent="0.2">
      <c r="A1164" s="288"/>
      <c r="B1164" s="289"/>
      <c r="C1164" s="289"/>
      <c r="D1164" s="290"/>
      <c r="E1164" s="290"/>
      <c r="F1164" s="780" t="s">
        <v>266</v>
      </c>
      <c r="G1164" s="772"/>
      <c r="H1164" s="1274" t="s">
        <v>2240</v>
      </c>
      <c r="I1164" s="1274"/>
      <c r="J1164" s="1274"/>
      <c r="K1164" s="1274"/>
      <c r="L1164" s="1275"/>
      <c r="M1164" s="271"/>
      <c r="N1164" s="289">
        <v>40</v>
      </c>
      <c r="O1164" s="272" t="s">
        <v>697</v>
      </c>
      <c r="P1164" s="411">
        <v>15000</v>
      </c>
      <c r="Q1164" s="386">
        <f>N1164*P1164</f>
        <v>600000</v>
      </c>
    </row>
    <row r="1165" spans="1:17" ht="15" customHeight="1" x14ac:dyDescent="0.2">
      <c r="A1165" s="288"/>
      <c r="B1165" s="289"/>
      <c r="C1165" s="289"/>
      <c r="D1165" s="290"/>
      <c r="E1165" s="290"/>
      <c r="F1165" s="780" t="s">
        <v>271</v>
      </c>
      <c r="G1165" s="772"/>
      <c r="H1165" s="1338" t="s">
        <v>2234</v>
      </c>
      <c r="I1165" s="1338"/>
      <c r="J1165" s="1338"/>
      <c r="K1165" s="1338"/>
      <c r="L1165" s="1339"/>
      <c r="M1165" s="271"/>
      <c r="N1165" s="289">
        <v>5</v>
      </c>
      <c r="O1165" s="272" t="s">
        <v>1015</v>
      </c>
      <c r="P1165" s="411">
        <v>25000</v>
      </c>
      <c r="Q1165" s="386">
        <f>N1165*P1165</f>
        <v>125000</v>
      </c>
    </row>
    <row r="1166" spans="1:17" x14ac:dyDescent="0.2">
      <c r="A1166" s="268">
        <v>5</v>
      </c>
      <c r="B1166" s="269">
        <v>2</v>
      </c>
      <c r="C1166" s="269">
        <v>3</v>
      </c>
      <c r="D1166" s="270"/>
      <c r="E1166" s="270"/>
      <c r="F1166" s="1191" t="s">
        <v>342</v>
      </c>
      <c r="G1166" s="1192"/>
      <c r="H1166" s="1192"/>
      <c r="I1166" s="1192"/>
      <c r="J1166" s="1192"/>
      <c r="K1166" s="1192"/>
      <c r="L1166" s="1193"/>
      <c r="M1166" s="271"/>
      <c r="N1166" s="46"/>
      <c r="O1166" s="272"/>
      <c r="P1166" s="411"/>
      <c r="Q1166" s="389">
        <f>SUM(Q1167:Q1169)</f>
        <v>1200000</v>
      </c>
    </row>
    <row r="1167" spans="1:17" ht="31.5" customHeight="1" x14ac:dyDescent="0.2">
      <c r="A1167" s="288">
        <v>5</v>
      </c>
      <c r="B1167" s="289">
        <v>2</v>
      </c>
      <c r="C1167" s="289">
        <v>3</v>
      </c>
      <c r="D1167" s="290"/>
      <c r="E1167" s="290" t="s">
        <v>262</v>
      </c>
      <c r="F1167" s="1254" t="s">
        <v>343</v>
      </c>
      <c r="G1167" s="1194"/>
      <c r="H1167" s="1194"/>
      <c r="I1167" s="1194"/>
      <c r="J1167" s="1194"/>
      <c r="K1167" s="1194"/>
      <c r="L1167" s="1195"/>
      <c r="M1167" s="271"/>
      <c r="N1167" s="46"/>
      <c r="O1167" s="272"/>
      <c r="P1167" s="411"/>
      <c r="Q1167" s="386"/>
    </row>
    <row r="1168" spans="1:17" ht="17.25" customHeight="1" x14ac:dyDescent="0.2">
      <c r="A1168" s="288"/>
      <c r="B1168" s="289"/>
      <c r="C1168" s="289"/>
      <c r="D1168" s="290"/>
      <c r="E1168" s="290"/>
      <c r="F1168" s="342" t="s">
        <v>262</v>
      </c>
      <c r="G1168" s="469"/>
      <c r="H1168" s="1194" t="s">
        <v>2224</v>
      </c>
      <c r="I1168" s="1194"/>
      <c r="J1168" s="1194"/>
      <c r="K1168" s="1194"/>
      <c r="L1168" s="1195"/>
      <c r="M1168" s="271"/>
      <c r="N1168" s="46">
        <v>6</v>
      </c>
      <c r="O1168" s="46" t="s">
        <v>275</v>
      </c>
      <c r="P1168" s="411">
        <v>50000</v>
      </c>
      <c r="Q1168" s="386">
        <f>N1168*P1168</f>
        <v>300000</v>
      </c>
    </row>
    <row r="1169" spans="1:17" ht="17.25" customHeight="1" x14ac:dyDescent="0.2">
      <c r="A1169" s="288"/>
      <c r="B1169" s="289"/>
      <c r="C1169" s="289"/>
      <c r="D1169" s="290"/>
      <c r="E1169" s="290"/>
      <c r="F1169" s="342" t="s">
        <v>266</v>
      </c>
      <c r="G1169" s="469"/>
      <c r="H1169" s="1194" t="s">
        <v>2225</v>
      </c>
      <c r="I1169" s="1194"/>
      <c r="J1169" s="1194"/>
      <c r="K1169" s="1194"/>
      <c r="L1169" s="1195"/>
      <c r="M1169" s="271"/>
      <c r="N1169" s="46">
        <v>12</v>
      </c>
      <c r="O1169" s="46" t="s">
        <v>275</v>
      </c>
      <c r="P1169" s="411">
        <v>75000</v>
      </c>
      <c r="Q1169" s="386">
        <f>N1169*P1169</f>
        <v>900000</v>
      </c>
    </row>
    <row r="1170" spans="1:17" ht="14.25" customHeight="1" thickBot="1" x14ac:dyDescent="0.25">
      <c r="A1170" s="288"/>
      <c r="B1170" s="289"/>
      <c r="C1170" s="289"/>
      <c r="D1170" s="290"/>
      <c r="E1170" s="290"/>
      <c r="F1170" s="1335" t="s">
        <v>2425</v>
      </c>
      <c r="G1170" s="1336"/>
      <c r="H1170" s="1336"/>
      <c r="I1170" s="1336"/>
      <c r="J1170" s="1336"/>
      <c r="K1170" s="1336"/>
      <c r="L1170" s="1337"/>
      <c r="M1170" s="271"/>
      <c r="N1170" s="289"/>
      <c r="O1170" s="272"/>
      <c r="P1170" s="411"/>
      <c r="Q1170" s="389"/>
    </row>
    <row r="1171" spans="1:17" x14ac:dyDescent="0.2">
      <c r="A1171" s="259">
        <v>5</v>
      </c>
      <c r="B1171" s="44"/>
      <c r="C1171" s="44"/>
      <c r="D1171" s="44"/>
      <c r="E1171" s="44"/>
      <c r="F1171" s="1024" t="s">
        <v>259</v>
      </c>
      <c r="G1171" s="1025"/>
      <c r="H1171" s="1025"/>
      <c r="I1171" s="1025"/>
      <c r="J1171" s="1025"/>
      <c r="K1171" s="1025"/>
      <c r="L1171" s="1026"/>
      <c r="M1171" s="44"/>
      <c r="N1171" s="44"/>
      <c r="O1171" s="44"/>
      <c r="P1171" s="407"/>
      <c r="Q1171" s="418">
        <f>Q1174+Q1180+Q1182</f>
        <v>1211300</v>
      </c>
    </row>
    <row r="1172" spans="1:17" x14ac:dyDescent="0.2">
      <c r="A1172" s="262">
        <v>5</v>
      </c>
      <c r="B1172" s="263">
        <v>2</v>
      </c>
      <c r="C1172" s="263"/>
      <c r="D1172" s="263"/>
      <c r="E1172" s="263"/>
      <c r="F1172" s="1027" t="s">
        <v>302</v>
      </c>
      <c r="G1172" s="1028"/>
      <c r="H1172" s="1028"/>
      <c r="I1172" s="1028"/>
      <c r="J1172" s="1028"/>
      <c r="K1172" s="1028"/>
      <c r="L1172" s="1029"/>
      <c r="M1172" s="263"/>
      <c r="N1172" s="263"/>
      <c r="O1172" s="263"/>
      <c r="P1172" s="417"/>
      <c r="Q1172" s="415">
        <f>Q1174+Q1180+Q1182</f>
        <v>1211300</v>
      </c>
    </row>
    <row r="1173" spans="1:17" x14ac:dyDescent="0.2">
      <c r="A1173" s="262">
        <v>5</v>
      </c>
      <c r="B1173" s="263">
        <v>2</v>
      </c>
      <c r="C1173" s="263">
        <v>1</v>
      </c>
      <c r="D1173" s="263"/>
      <c r="E1173" s="263"/>
      <c r="F1173" s="1027" t="s">
        <v>303</v>
      </c>
      <c r="G1173" s="1028"/>
      <c r="H1173" s="1028"/>
      <c r="I1173" s="1028"/>
      <c r="J1173" s="1028"/>
      <c r="K1173" s="1028"/>
      <c r="L1173" s="1029"/>
      <c r="M1173" s="263"/>
      <c r="N1173" s="263"/>
      <c r="O1173" s="263"/>
      <c r="P1173" s="408"/>
      <c r="Q1173" s="413"/>
    </row>
    <row r="1174" spans="1:17" ht="25.5" customHeight="1" x14ac:dyDescent="0.2">
      <c r="A1174" s="398">
        <v>5</v>
      </c>
      <c r="B1174" s="399">
        <v>2</v>
      </c>
      <c r="C1174" s="399">
        <v>1</v>
      </c>
      <c r="D1174" s="399"/>
      <c r="E1174" s="400" t="s">
        <v>262</v>
      </c>
      <c r="F1174" s="1033" t="s">
        <v>322</v>
      </c>
      <c r="G1174" s="1034"/>
      <c r="H1174" s="1034"/>
      <c r="I1174" s="1034"/>
      <c r="J1174" s="1034"/>
      <c r="K1174" s="1034"/>
      <c r="L1174" s="1035"/>
      <c r="M1174" s="263"/>
      <c r="N1174" s="263"/>
      <c r="O1174" s="263"/>
      <c r="P1174" s="408"/>
      <c r="Q1174" s="388">
        <f>SUM(Q1175:Q1178)</f>
        <v>281300</v>
      </c>
    </row>
    <row r="1175" spans="1:17" ht="15.75" customHeight="1" x14ac:dyDescent="0.2">
      <c r="A1175" s="262"/>
      <c r="B1175" s="263"/>
      <c r="C1175" s="263"/>
      <c r="D1175" s="263"/>
      <c r="E1175" s="263"/>
      <c r="F1175" s="82" t="s">
        <v>262</v>
      </c>
      <c r="G1175" s="465"/>
      <c r="H1175" s="1194" t="s">
        <v>663</v>
      </c>
      <c r="I1175" s="1194"/>
      <c r="J1175" s="1194"/>
      <c r="K1175" s="1194"/>
      <c r="L1175" s="1195"/>
      <c r="M1175" s="263"/>
      <c r="N1175" s="46">
        <v>4</v>
      </c>
      <c r="O1175" s="46" t="s">
        <v>291</v>
      </c>
      <c r="P1175" s="409">
        <v>57400</v>
      </c>
      <c r="Q1175" s="392">
        <f>N1175*P1175</f>
        <v>229600</v>
      </c>
    </row>
    <row r="1176" spans="1:17" ht="15.75" customHeight="1" x14ac:dyDescent="0.2">
      <c r="A1176" s="262"/>
      <c r="B1176" s="263"/>
      <c r="C1176" s="263"/>
      <c r="D1176" s="263"/>
      <c r="E1176" s="263"/>
      <c r="F1176" s="82" t="s">
        <v>2369</v>
      </c>
      <c r="G1176" s="467"/>
      <c r="H1176" s="1194" t="s">
        <v>478</v>
      </c>
      <c r="I1176" s="1194"/>
      <c r="J1176" s="1194"/>
      <c r="K1176" s="1194"/>
      <c r="L1176" s="1195"/>
      <c r="M1176" s="263"/>
      <c r="N1176" s="46">
        <v>6</v>
      </c>
      <c r="O1176" s="46" t="s">
        <v>272</v>
      </c>
      <c r="P1176" s="409">
        <v>1800</v>
      </c>
      <c r="Q1176" s="392">
        <f t="shared" ref="Q1176:Q1178" si="16">N1176*P1176</f>
        <v>10800</v>
      </c>
    </row>
    <row r="1177" spans="1:17" ht="15.75" customHeight="1" x14ac:dyDescent="0.2">
      <c r="A1177" s="262"/>
      <c r="B1177" s="263"/>
      <c r="C1177" s="263"/>
      <c r="D1177" s="263"/>
      <c r="E1177" s="263"/>
      <c r="F1177" s="82" t="s">
        <v>2404</v>
      </c>
      <c r="G1177" s="467"/>
      <c r="H1177" s="1194" t="s">
        <v>817</v>
      </c>
      <c r="I1177" s="1194"/>
      <c r="J1177" s="1194"/>
      <c r="K1177" s="1194"/>
      <c r="L1177" s="1195"/>
      <c r="M1177" s="263"/>
      <c r="N1177" s="46">
        <v>1</v>
      </c>
      <c r="O1177" s="46" t="s">
        <v>272</v>
      </c>
      <c r="P1177" s="409">
        <v>25900</v>
      </c>
      <c r="Q1177" s="392">
        <f t="shared" si="16"/>
        <v>25900</v>
      </c>
    </row>
    <row r="1178" spans="1:17" ht="15.75" customHeight="1" x14ac:dyDescent="0.2">
      <c r="A1178" s="262"/>
      <c r="B1178" s="263"/>
      <c r="C1178" s="263"/>
      <c r="D1178" s="263"/>
      <c r="E1178" s="263"/>
      <c r="F1178" s="82" t="s">
        <v>2405</v>
      </c>
      <c r="G1178" s="467"/>
      <c r="H1178" s="1194" t="s">
        <v>825</v>
      </c>
      <c r="I1178" s="1194"/>
      <c r="J1178" s="1194"/>
      <c r="K1178" s="1194"/>
      <c r="L1178" s="1195"/>
      <c r="M1178" s="263"/>
      <c r="N1178" s="46">
        <v>10</v>
      </c>
      <c r="O1178" s="46" t="s">
        <v>274</v>
      </c>
      <c r="P1178" s="423">
        <v>1500</v>
      </c>
      <c r="Q1178" s="392">
        <f t="shared" si="16"/>
        <v>15000</v>
      </c>
    </row>
    <row r="1179" spans="1:17" ht="15" x14ac:dyDescent="0.25">
      <c r="A1179" s="266">
        <v>5</v>
      </c>
      <c r="B1179" s="480">
        <v>2</v>
      </c>
      <c r="C1179" s="480">
        <v>1</v>
      </c>
      <c r="D1179" s="1030"/>
      <c r="E1179" s="1031"/>
      <c r="F1179" s="1027" t="s">
        <v>303</v>
      </c>
      <c r="G1179" s="1028"/>
      <c r="H1179" s="1028"/>
      <c r="I1179" s="1028"/>
      <c r="J1179" s="1028"/>
      <c r="K1179" s="1028"/>
      <c r="L1179" s="1029"/>
      <c r="M1179" s="55"/>
      <c r="N1179" s="480"/>
      <c r="O1179" s="480"/>
      <c r="P1179" s="410"/>
      <c r="Q1179" s="389"/>
    </row>
    <row r="1180" spans="1:17" x14ac:dyDescent="0.2">
      <c r="A1180" s="268">
        <v>5</v>
      </c>
      <c r="B1180" s="269">
        <v>2</v>
      </c>
      <c r="C1180" s="269">
        <v>1</v>
      </c>
      <c r="D1180" s="270">
        <v>1</v>
      </c>
      <c r="E1180" s="270" t="s">
        <v>431</v>
      </c>
      <c r="F1180" s="1033" t="s">
        <v>436</v>
      </c>
      <c r="G1180" s="1034"/>
      <c r="H1180" s="1034"/>
      <c r="I1180" s="1034"/>
      <c r="J1180" s="1034"/>
      <c r="K1180" s="1034"/>
      <c r="L1180" s="1035"/>
      <c r="M1180" s="271"/>
      <c r="N1180" s="46"/>
      <c r="O1180" s="46"/>
      <c r="P1180" s="409"/>
      <c r="Q1180" s="389">
        <f>Q1181</f>
        <v>125000</v>
      </c>
    </row>
    <row r="1181" spans="1:17" ht="19.5" customHeight="1" x14ac:dyDescent="0.2">
      <c r="A1181" s="288"/>
      <c r="B1181" s="289"/>
      <c r="C1181" s="289"/>
      <c r="D1181" s="290"/>
      <c r="E1181" s="290"/>
      <c r="F1181" s="82" t="s">
        <v>262</v>
      </c>
      <c r="G1181" s="465"/>
      <c r="H1181" s="1194" t="s">
        <v>2503</v>
      </c>
      <c r="I1181" s="1194"/>
      <c r="J1181" s="1194"/>
      <c r="K1181" s="1194"/>
      <c r="L1181" s="1195"/>
      <c r="M1181" s="271"/>
      <c r="N1181" s="484">
        <v>500</v>
      </c>
      <c r="O1181" s="401" t="s">
        <v>274</v>
      </c>
      <c r="P1181" s="411">
        <v>250</v>
      </c>
      <c r="Q1181" s="386">
        <f>N1181*P1181</f>
        <v>125000</v>
      </c>
    </row>
    <row r="1182" spans="1:17" x14ac:dyDescent="0.2">
      <c r="A1182" s="288">
        <v>5</v>
      </c>
      <c r="B1182" s="289">
        <v>2</v>
      </c>
      <c r="C1182" s="289">
        <v>1</v>
      </c>
      <c r="D1182" s="290"/>
      <c r="E1182" s="290" t="s">
        <v>2331</v>
      </c>
      <c r="F1182" s="1191" t="s">
        <v>2285</v>
      </c>
      <c r="G1182" s="1192"/>
      <c r="H1182" s="1192"/>
      <c r="I1182" s="1192"/>
      <c r="J1182" s="1192"/>
      <c r="K1182" s="1192"/>
      <c r="L1182" s="1193"/>
      <c r="M1182" s="271"/>
      <c r="N1182" s="46"/>
      <c r="O1182" s="272"/>
      <c r="P1182" s="411"/>
      <c r="Q1182" s="389">
        <f>SUM(Q1183:Q1185)</f>
        <v>805000</v>
      </c>
    </row>
    <row r="1183" spans="1:17" ht="16.5" customHeight="1" x14ac:dyDescent="0.2">
      <c r="A1183" s="288"/>
      <c r="B1183" s="289"/>
      <c r="C1183" s="289"/>
      <c r="D1183" s="290"/>
      <c r="E1183" s="290"/>
      <c r="F1183" s="82" t="s">
        <v>262</v>
      </c>
      <c r="G1183" s="465"/>
      <c r="H1183" s="1274" t="s">
        <v>2286</v>
      </c>
      <c r="I1183" s="1274"/>
      <c r="J1183" s="1274"/>
      <c r="K1183" s="1274"/>
      <c r="L1183" s="1275"/>
      <c r="M1183" s="271"/>
      <c r="N1183" s="289">
        <v>40</v>
      </c>
      <c r="O1183" s="272" t="s">
        <v>697</v>
      </c>
      <c r="P1183" s="411">
        <v>2000</v>
      </c>
      <c r="Q1183" s="386">
        <f>N1183*P1183</f>
        <v>80000</v>
      </c>
    </row>
    <row r="1184" spans="1:17" ht="16.5" customHeight="1" x14ac:dyDescent="0.2">
      <c r="A1184" s="288"/>
      <c r="B1184" s="289"/>
      <c r="C1184" s="289"/>
      <c r="D1184" s="290"/>
      <c r="E1184" s="290"/>
      <c r="F1184" s="82" t="s">
        <v>266</v>
      </c>
      <c r="G1184" s="465"/>
      <c r="H1184" s="1274" t="s">
        <v>2240</v>
      </c>
      <c r="I1184" s="1274"/>
      <c r="J1184" s="1274"/>
      <c r="K1184" s="1274"/>
      <c r="L1184" s="1275"/>
      <c r="M1184" s="271"/>
      <c r="N1184" s="289">
        <v>40</v>
      </c>
      <c r="O1184" s="272" t="s">
        <v>697</v>
      </c>
      <c r="P1184" s="411">
        <v>15000</v>
      </c>
      <c r="Q1184" s="386">
        <f>N1184*P1184</f>
        <v>600000</v>
      </c>
    </row>
    <row r="1185" spans="1:17" ht="16.5" customHeight="1" x14ac:dyDescent="0.2">
      <c r="A1185" s="288"/>
      <c r="B1185" s="289"/>
      <c r="C1185" s="289"/>
      <c r="D1185" s="290"/>
      <c r="E1185" s="290"/>
      <c r="F1185" s="82" t="s">
        <v>271</v>
      </c>
      <c r="G1185" s="465"/>
      <c r="H1185" s="1338" t="s">
        <v>2234</v>
      </c>
      <c r="I1185" s="1338"/>
      <c r="J1185" s="1338"/>
      <c r="K1185" s="1338"/>
      <c r="L1185" s="1339"/>
      <c r="M1185" s="271"/>
      <c r="N1185" s="289">
        <v>5</v>
      </c>
      <c r="O1185" s="272" t="s">
        <v>1015</v>
      </c>
      <c r="P1185" s="411">
        <v>25000</v>
      </c>
      <c r="Q1185" s="386">
        <f>N1185*P1185</f>
        <v>125000</v>
      </c>
    </row>
    <row r="1186" spans="1:17" ht="13.5" thickBot="1" x14ac:dyDescent="0.25">
      <c r="A1186" s="1255" t="s">
        <v>215</v>
      </c>
      <c r="B1186" s="1256"/>
      <c r="C1186" s="1256"/>
      <c r="D1186" s="1256"/>
      <c r="E1186" s="1256"/>
      <c r="F1186" s="1256"/>
      <c r="G1186" s="1256"/>
      <c r="H1186" s="1256"/>
      <c r="I1186" s="1256"/>
      <c r="J1186" s="1256"/>
      <c r="K1186" s="1256"/>
      <c r="L1186" s="1256"/>
      <c r="M1186" s="1256"/>
      <c r="N1186" s="1256"/>
      <c r="O1186" s="1256"/>
      <c r="P1186" s="1257"/>
      <c r="Q1186" s="390">
        <f>Q1172+Q1133+Q1152</f>
        <v>6033900</v>
      </c>
    </row>
    <row r="1187" spans="1:17" x14ac:dyDescent="0.2">
      <c r="A1187" s="286"/>
      <c r="B1187" s="286"/>
      <c r="C1187" s="286"/>
      <c r="D1187" s="286"/>
      <c r="E1187" s="286"/>
      <c r="F1187" s="286"/>
      <c r="G1187" s="286"/>
      <c r="H1187" s="286"/>
      <c r="I1187" s="286"/>
      <c r="J1187" s="286"/>
      <c r="K1187" s="286"/>
      <c r="L1187" s="286"/>
      <c r="M1187" s="221"/>
      <c r="N1187" s="221"/>
      <c r="O1187" s="221"/>
      <c r="P1187" s="232"/>
      <c r="Q1187" s="197"/>
    </row>
    <row r="1188" spans="1:17" ht="15" x14ac:dyDescent="0.25">
      <c r="A1188" s="1040" t="s">
        <v>2277</v>
      </c>
      <c r="B1188" s="1040"/>
      <c r="C1188" s="1040"/>
      <c r="D1188" s="1040"/>
      <c r="E1188" s="1040"/>
      <c r="F1188" s="1040"/>
      <c r="G1188" s="1040"/>
      <c r="H1188" s="1040"/>
      <c r="I1188" s="1040"/>
      <c r="J1188" s="1040"/>
      <c r="K1188" s="1040"/>
      <c r="L1188" s="1040"/>
      <c r="M1188" s="1041" t="s">
        <v>2274</v>
      </c>
      <c r="N1188" s="1041"/>
      <c r="O1188" s="1041"/>
      <c r="P1188" s="1041"/>
      <c r="Q1188" s="1041"/>
    </row>
    <row r="1189" spans="1:17" ht="15" x14ac:dyDescent="0.25">
      <c r="A1189" s="1040" t="s">
        <v>2278</v>
      </c>
      <c r="B1189" s="1040"/>
      <c r="C1189" s="1040"/>
      <c r="D1189" s="1040"/>
      <c r="E1189" s="1040"/>
      <c r="F1189" s="1040"/>
      <c r="G1189" s="1040"/>
      <c r="H1189" s="1040"/>
      <c r="I1189" s="1040"/>
      <c r="J1189" s="1040"/>
      <c r="K1189" s="1040"/>
      <c r="L1189" s="1040"/>
      <c r="M1189" s="1041" t="s">
        <v>2275</v>
      </c>
      <c r="N1189" s="1041"/>
      <c r="O1189" s="1041"/>
      <c r="P1189" s="1041"/>
      <c r="Q1189" s="1041"/>
    </row>
    <row r="1190" spans="1:17" ht="15" x14ac:dyDescent="0.25">
      <c r="A1190" s="21"/>
      <c r="B1190" s="21"/>
      <c r="C1190" s="292"/>
      <c r="D1190" s="292"/>
      <c r="E1190" s="292"/>
      <c r="F1190" s="292"/>
      <c r="G1190" s="292"/>
      <c r="H1190" s="292"/>
      <c r="I1190" s="292"/>
      <c r="J1190" s="292"/>
      <c r="K1190" s="292"/>
      <c r="L1190" s="292"/>
      <c r="M1190" s="60"/>
      <c r="N1190" s="61"/>
      <c r="O1190" s="61"/>
      <c r="P1190" s="62"/>
      <c r="Q1190" s="63"/>
    </row>
    <row r="1191" spans="1:17" ht="15" x14ac:dyDescent="0.25">
      <c r="A1191" s="21"/>
      <c r="B1191" s="21"/>
      <c r="C1191" s="292"/>
      <c r="D1191" s="292"/>
      <c r="E1191" s="292"/>
      <c r="F1191" s="292"/>
      <c r="G1191" s="292"/>
      <c r="H1191" s="292"/>
      <c r="I1191" s="292"/>
      <c r="J1191" s="292"/>
      <c r="K1191" s="292"/>
      <c r="L1191" s="292"/>
      <c r="M1191" s="60"/>
      <c r="N1191" s="61"/>
      <c r="O1191" s="61"/>
      <c r="P1191" s="62"/>
      <c r="Q1191" s="63"/>
    </row>
    <row r="1192" spans="1:17" ht="15" x14ac:dyDescent="0.25">
      <c r="A1192" s="21"/>
      <c r="B1192" s="21"/>
      <c r="C1192" s="292"/>
      <c r="D1192" s="292"/>
      <c r="E1192" s="292"/>
      <c r="F1192" s="292"/>
      <c r="G1192" s="292"/>
      <c r="H1192" s="292"/>
      <c r="I1192" s="292"/>
      <c r="J1192" s="292"/>
      <c r="K1192" s="292"/>
      <c r="L1192" s="292"/>
      <c r="M1192" s="60"/>
      <c r="N1192" s="61"/>
      <c r="O1192" s="61"/>
      <c r="P1192" s="62"/>
      <c r="Q1192" s="63"/>
    </row>
    <row r="1193" spans="1:17" ht="15" x14ac:dyDescent="0.25">
      <c r="A1193" s="1040" t="s">
        <v>2279</v>
      </c>
      <c r="B1193" s="1040"/>
      <c r="C1193" s="1040"/>
      <c r="D1193" s="1040"/>
      <c r="E1193" s="1040"/>
      <c r="F1193" s="1040"/>
      <c r="G1193" s="1040"/>
      <c r="H1193" s="1040"/>
      <c r="I1193" s="1040"/>
      <c r="J1193" s="1040"/>
      <c r="K1193" s="1040"/>
      <c r="L1193" s="1040"/>
      <c r="M1193" s="1041" t="s">
        <v>2656</v>
      </c>
      <c r="N1193" s="1042"/>
      <c r="O1193" s="1042"/>
      <c r="P1193" s="1042"/>
      <c r="Q1193" s="1042"/>
    </row>
    <row r="1194" spans="1:17" ht="15" x14ac:dyDescent="0.25">
      <c r="A1194" s="1043"/>
      <c r="B1194" s="1043"/>
      <c r="C1194" s="1043"/>
      <c r="D1194" s="1043"/>
      <c r="E1194" s="1043"/>
      <c r="F1194" s="1043"/>
      <c r="G1194" s="1043"/>
      <c r="H1194" s="1043"/>
      <c r="I1194" s="1043"/>
      <c r="J1194" s="292"/>
      <c r="K1194" s="292"/>
      <c r="L1194" s="292"/>
      <c r="M1194" s="60"/>
      <c r="N1194" s="61"/>
      <c r="O1194" s="1044"/>
      <c r="P1194" s="1044"/>
      <c r="Q1194" s="63"/>
    </row>
    <row r="1195" spans="1:17" ht="15" x14ac:dyDescent="0.25">
      <c r="A1195" s="471"/>
      <c r="B1195" s="471"/>
      <c r="C1195" s="471"/>
      <c r="D1195" s="471"/>
      <c r="E1195" s="471"/>
      <c r="F1195" s="471"/>
      <c r="G1195" s="471"/>
      <c r="H1195" s="471"/>
      <c r="I1195" s="471"/>
      <c r="J1195" s="60"/>
      <c r="K1195" s="60"/>
      <c r="L1195" s="60"/>
      <c r="M1195" s="60"/>
      <c r="N1195" s="61"/>
      <c r="O1195" s="61"/>
      <c r="P1195" s="212"/>
      <c r="Q1195" s="63"/>
    </row>
    <row r="1196" spans="1:17" ht="15" x14ac:dyDescent="0.25">
      <c r="A1196" s="825"/>
      <c r="B1196" s="825"/>
      <c r="C1196" s="825"/>
      <c r="D1196" s="825"/>
      <c r="E1196" s="825"/>
      <c r="F1196" s="825"/>
      <c r="G1196" s="825"/>
      <c r="H1196" s="825"/>
      <c r="I1196" s="825"/>
      <c r="J1196" s="60"/>
      <c r="K1196" s="60"/>
      <c r="L1196" s="60"/>
      <c r="M1196" s="60"/>
      <c r="N1196" s="61"/>
      <c r="O1196" s="61"/>
      <c r="P1196" s="212"/>
      <c r="Q1196" s="63"/>
    </row>
    <row r="1197" spans="1:17" ht="15" x14ac:dyDescent="0.25">
      <c r="A1197" s="825"/>
      <c r="B1197" s="825"/>
      <c r="C1197" s="825"/>
      <c r="D1197" s="825"/>
      <c r="E1197" s="825"/>
      <c r="F1197" s="825"/>
      <c r="G1197" s="825"/>
      <c r="H1197" s="825"/>
      <c r="I1197" s="825"/>
      <c r="J1197" s="60"/>
      <c r="K1197" s="60"/>
      <c r="L1197" s="60"/>
      <c r="M1197" s="60"/>
      <c r="N1197" s="61"/>
      <c r="O1197" s="61"/>
      <c r="P1197" s="212"/>
      <c r="Q1197" s="63"/>
    </row>
    <row r="1198" spans="1:17" ht="15" x14ac:dyDescent="0.25">
      <c r="A1198" s="825"/>
      <c r="B1198" s="825"/>
      <c r="C1198" s="825"/>
      <c r="D1198" s="825"/>
      <c r="E1198" s="825"/>
      <c r="F1198" s="825"/>
      <c r="G1198" s="825"/>
      <c r="H1198" s="825"/>
      <c r="I1198" s="825"/>
      <c r="J1198" s="60"/>
      <c r="K1198" s="60"/>
      <c r="L1198" s="60"/>
      <c r="M1198" s="60"/>
      <c r="N1198" s="61"/>
      <c r="O1198" s="61"/>
      <c r="P1198" s="212"/>
      <c r="Q1198" s="63"/>
    </row>
    <row r="1199" spans="1:17" ht="15" x14ac:dyDescent="0.25">
      <c r="A1199" s="825"/>
      <c r="B1199" s="825"/>
      <c r="C1199" s="825"/>
      <c r="D1199" s="825"/>
      <c r="E1199" s="825"/>
      <c r="F1199" s="825"/>
      <c r="G1199" s="825"/>
      <c r="H1199" s="825"/>
      <c r="I1199" s="825"/>
      <c r="J1199" s="60"/>
      <c r="K1199" s="60"/>
      <c r="L1199" s="60"/>
      <c r="M1199" s="60"/>
      <c r="N1199" s="61"/>
      <c r="O1199" s="61"/>
      <c r="P1199" s="212"/>
      <c r="Q1199" s="63"/>
    </row>
    <row r="1200" spans="1:17" ht="15" x14ac:dyDescent="0.25">
      <c r="A1200" s="825"/>
      <c r="B1200" s="825"/>
      <c r="C1200" s="825"/>
      <c r="D1200" s="825"/>
      <c r="E1200" s="825"/>
      <c r="F1200" s="825"/>
      <c r="G1200" s="825"/>
      <c r="H1200" s="825"/>
      <c r="I1200" s="825"/>
      <c r="J1200" s="60"/>
      <c r="K1200" s="60"/>
      <c r="L1200" s="60"/>
      <c r="M1200" s="60"/>
      <c r="N1200" s="61"/>
      <c r="O1200" s="61"/>
      <c r="P1200" s="212"/>
      <c r="Q1200" s="63"/>
    </row>
    <row r="1201" spans="1:17" ht="15" x14ac:dyDescent="0.25">
      <c r="A1201" s="1032" t="s">
        <v>2280</v>
      </c>
      <c r="B1201" s="1032"/>
      <c r="C1201" s="1032"/>
      <c r="D1201" s="1032"/>
      <c r="E1201" s="1032"/>
      <c r="F1201" s="1032"/>
      <c r="G1201" s="1032"/>
      <c r="H1201" s="1032"/>
      <c r="I1201" s="1032"/>
      <c r="J1201" s="1032"/>
      <c r="K1201" s="1032"/>
      <c r="L1201" s="62" t="s">
        <v>220</v>
      </c>
      <c r="M1201" s="62"/>
      <c r="N1201" s="470"/>
      <c r="O1201" s="470"/>
      <c r="P1201" s="62"/>
      <c r="Q1201" s="212"/>
    </row>
    <row r="1202" spans="1:17" ht="15" x14ac:dyDescent="0.25">
      <c r="A1202" s="1032" t="s">
        <v>2281</v>
      </c>
      <c r="B1202" s="1032"/>
      <c r="C1202" s="1032"/>
      <c r="D1202" s="1032"/>
      <c r="E1202" s="1032"/>
      <c r="F1202" s="1032"/>
      <c r="G1202" s="1032"/>
      <c r="H1202" s="1032"/>
      <c r="I1202" s="1032"/>
      <c r="J1202" s="1032"/>
      <c r="K1202" s="1032"/>
      <c r="L1202" s="62" t="s">
        <v>220</v>
      </c>
      <c r="M1202" s="62"/>
      <c r="N1202" s="470"/>
      <c r="O1202" s="470"/>
      <c r="P1202" s="62"/>
      <c r="Q1202" s="212"/>
    </row>
    <row r="1203" spans="1:17" ht="15" x14ac:dyDescent="0.25">
      <c r="A1203" s="1032" t="s">
        <v>2282</v>
      </c>
      <c r="B1203" s="1032"/>
      <c r="C1203" s="1032"/>
      <c r="D1203" s="1032"/>
      <c r="E1203" s="1032"/>
      <c r="F1203" s="1032"/>
      <c r="G1203" s="1032"/>
      <c r="H1203" s="1032"/>
      <c r="I1203" s="1032"/>
      <c r="J1203" s="1032"/>
      <c r="K1203" s="1032"/>
      <c r="L1203" s="62" t="s">
        <v>220</v>
      </c>
      <c r="M1203" s="62"/>
      <c r="N1203" s="470"/>
      <c r="O1203" s="470"/>
      <c r="P1203" s="62"/>
      <c r="Q1203" s="212"/>
    </row>
    <row r="1204" spans="1:17" ht="15" x14ac:dyDescent="0.25">
      <c r="A1204" s="62"/>
      <c r="B1204" s="62"/>
      <c r="C1204" s="62"/>
      <c r="D1204" s="64"/>
      <c r="E1204" s="62"/>
      <c r="F1204" s="62"/>
      <c r="G1204" s="62"/>
      <c r="H1204" s="65"/>
      <c r="I1204" s="66"/>
      <c r="J1204" s="62"/>
      <c r="K1204" s="62"/>
      <c r="L1204" s="62"/>
      <c r="M1204" s="62"/>
      <c r="N1204" s="470"/>
      <c r="O1204" s="470"/>
      <c r="P1204" s="62"/>
      <c r="Q1204" s="212"/>
    </row>
    <row r="1205" spans="1:17" ht="15" x14ac:dyDescent="0.25">
      <c r="A1205" s="479" t="s">
        <v>279</v>
      </c>
      <c r="B1205" s="1047" t="s">
        <v>280</v>
      </c>
      <c r="C1205" s="1047"/>
      <c r="D1205" s="1047"/>
      <c r="E1205" s="1047"/>
      <c r="F1205" s="1047"/>
      <c r="G1205" s="1047"/>
      <c r="H1205" s="1047"/>
      <c r="I1205" s="1047"/>
      <c r="J1205" s="1047"/>
      <c r="K1205" s="1047" t="s">
        <v>2283</v>
      </c>
      <c r="L1205" s="1047"/>
      <c r="M1205" s="62"/>
      <c r="N1205" s="470"/>
      <c r="O1205" s="470"/>
      <c r="P1205" s="62"/>
      <c r="Q1205" s="212"/>
    </row>
    <row r="1206" spans="1:17" ht="15" x14ac:dyDescent="0.25">
      <c r="A1206" s="676">
        <f>1</f>
        <v>1</v>
      </c>
      <c r="B1206" s="1048" t="s">
        <v>281</v>
      </c>
      <c r="C1206" s="1048"/>
      <c r="D1206" s="1048"/>
      <c r="E1206" s="1048"/>
      <c r="F1206" s="1048"/>
      <c r="G1206" s="1048"/>
      <c r="H1206" s="1048"/>
      <c r="I1206" s="1048"/>
      <c r="J1206" s="1048"/>
      <c r="K1206" s="1048"/>
      <c r="L1206" s="1048"/>
      <c r="M1206" s="62"/>
      <c r="N1206" s="470"/>
      <c r="O1206" s="470"/>
      <c r="P1206" s="62"/>
      <c r="Q1206" s="212"/>
    </row>
    <row r="1207" spans="1:17" ht="15" x14ac:dyDescent="0.25">
      <c r="A1207" s="676">
        <f>A1206+1</f>
        <v>2</v>
      </c>
      <c r="B1207" s="1048" t="s">
        <v>282</v>
      </c>
      <c r="C1207" s="1048"/>
      <c r="D1207" s="1048"/>
      <c r="E1207" s="1048"/>
      <c r="F1207" s="1048"/>
      <c r="G1207" s="1048"/>
      <c r="H1207" s="1048"/>
      <c r="I1207" s="1048"/>
      <c r="J1207" s="1048"/>
      <c r="K1207" s="1049"/>
      <c r="L1207" s="1049"/>
      <c r="M1207" s="62"/>
      <c r="N1207" s="470"/>
      <c r="O1207" s="470"/>
      <c r="P1207" s="62"/>
      <c r="Q1207" s="212"/>
    </row>
    <row r="1208" spans="1:17" ht="15" x14ac:dyDescent="0.25">
      <c r="A1208" s="676">
        <f>A1207+1</f>
        <v>3</v>
      </c>
      <c r="B1208" s="1048" t="s">
        <v>2257</v>
      </c>
      <c r="C1208" s="1048"/>
      <c r="D1208" s="1048"/>
      <c r="E1208" s="1048"/>
      <c r="F1208" s="1048"/>
      <c r="G1208" s="1048"/>
      <c r="H1208" s="1048"/>
      <c r="I1208" s="1048"/>
      <c r="J1208" s="1048"/>
      <c r="K1208" s="1048"/>
      <c r="L1208" s="1048"/>
      <c r="M1208" s="62"/>
      <c r="N1208" s="470"/>
      <c r="O1208" s="470"/>
      <c r="P1208" s="62"/>
      <c r="Q1208" s="212"/>
    </row>
    <row r="1209" spans="1:17" ht="15" x14ac:dyDescent="0.25">
      <c r="A1209" s="676">
        <f>A1208+1</f>
        <v>4</v>
      </c>
      <c r="B1209" s="1048" t="s">
        <v>283</v>
      </c>
      <c r="C1209" s="1048"/>
      <c r="D1209" s="1048"/>
      <c r="E1209" s="1048"/>
      <c r="F1209" s="1048"/>
      <c r="G1209" s="1048"/>
      <c r="H1209" s="1048"/>
      <c r="I1209" s="1048"/>
      <c r="J1209" s="1048"/>
      <c r="K1209" s="1048"/>
      <c r="L1209" s="1048"/>
      <c r="M1209" s="62"/>
      <c r="N1209" s="470"/>
      <c r="O1209" s="470"/>
      <c r="P1209" s="62"/>
      <c r="Q1209" s="212"/>
    </row>
    <row r="1262" spans="1:17" ht="13.5" thickBot="1" x14ac:dyDescent="0.25"/>
    <row r="1263" spans="1:17" x14ac:dyDescent="0.2">
      <c r="A1263" s="14"/>
      <c r="B1263" s="15"/>
      <c r="C1263" s="15"/>
      <c r="D1263" s="15"/>
      <c r="E1263" s="15"/>
      <c r="F1263" s="15"/>
      <c r="G1263" s="15"/>
      <c r="H1263" s="16"/>
      <c r="I1263" s="14"/>
      <c r="J1263" s="15"/>
      <c r="K1263" s="15"/>
      <c r="L1263" s="15"/>
      <c r="M1263" s="15"/>
      <c r="N1263" s="17"/>
      <c r="O1263" s="17"/>
      <c r="P1263" s="226"/>
      <c r="Q1263" s="18"/>
    </row>
    <row r="1264" spans="1:17" x14ac:dyDescent="0.2">
      <c r="A1264" s="20"/>
      <c r="B1264" s="21"/>
      <c r="C1264" s="21"/>
      <c r="D1264" s="21"/>
      <c r="E1264" s="21"/>
      <c r="F1264" s="21"/>
      <c r="G1264" s="21"/>
      <c r="H1264" s="22"/>
      <c r="I1264" s="947" t="s">
        <v>2270</v>
      </c>
      <c r="J1264" s="948"/>
      <c r="K1264" s="948"/>
      <c r="L1264" s="948"/>
      <c r="M1264" s="948"/>
      <c r="N1264" s="948"/>
      <c r="O1264" s="949"/>
      <c r="P1264" s="227"/>
      <c r="Q1264" s="23"/>
    </row>
    <row r="1265" spans="1:17" x14ac:dyDescent="0.2">
      <c r="A1265" s="20"/>
      <c r="B1265" s="21"/>
      <c r="C1265" s="21"/>
      <c r="D1265" s="21"/>
      <c r="E1265" s="21"/>
      <c r="F1265" s="21"/>
      <c r="G1265" s="21"/>
      <c r="H1265" s="22"/>
      <c r="I1265" s="947" t="s">
        <v>2271</v>
      </c>
      <c r="J1265" s="948"/>
      <c r="K1265" s="948"/>
      <c r="L1265" s="948"/>
      <c r="M1265" s="948"/>
      <c r="N1265" s="948"/>
      <c r="O1265" s="949"/>
      <c r="P1265" s="227"/>
      <c r="Q1265" s="23"/>
    </row>
    <row r="1266" spans="1:17" ht="13.5" thickBot="1" x14ac:dyDescent="0.25">
      <c r="A1266" s="20"/>
      <c r="B1266" s="21"/>
      <c r="C1266" s="21"/>
      <c r="D1266" s="21"/>
      <c r="E1266" s="21"/>
      <c r="F1266" s="21"/>
      <c r="G1266" s="21"/>
      <c r="H1266" s="22"/>
      <c r="I1266" s="24"/>
      <c r="J1266" s="25"/>
      <c r="K1266" s="25"/>
      <c r="L1266" s="25"/>
      <c r="M1266" s="25"/>
      <c r="N1266" s="26"/>
      <c r="O1266" s="26"/>
      <c r="P1266" s="227"/>
      <c r="Q1266" s="23"/>
    </row>
    <row r="1267" spans="1:17" x14ac:dyDescent="0.2">
      <c r="A1267" s="27"/>
      <c r="B1267" s="28"/>
      <c r="C1267" s="28"/>
      <c r="D1267" s="28"/>
      <c r="E1267" s="28"/>
      <c r="F1267" s="28"/>
      <c r="G1267" s="28"/>
      <c r="H1267" s="29"/>
      <c r="I1267" s="950" t="s">
        <v>217</v>
      </c>
      <c r="J1267" s="951"/>
      <c r="K1267" s="951"/>
      <c r="L1267" s="951"/>
      <c r="M1267" s="951"/>
      <c r="N1267" s="951"/>
      <c r="O1267" s="952"/>
      <c r="P1267" s="27"/>
      <c r="Q1267" s="29"/>
    </row>
    <row r="1268" spans="1:17" ht="13.5" thickBot="1" x14ac:dyDescent="0.25">
      <c r="A1268" s="30"/>
      <c r="B1268" s="31"/>
      <c r="C1268" s="31"/>
      <c r="D1268" s="31"/>
      <c r="E1268" s="31"/>
      <c r="F1268" s="31"/>
      <c r="G1268" s="31"/>
      <c r="H1268" s="32"/>
      <c r="I1268" s="953" t="s">
        <v>218</v>
      </c>
      <c r="J1268" s="954"/>
      <c r="K1268" s="954"/>
      <c r="L1268" s="954"/>
      <c r="M1268" s="954"/>
      <c r="N1268" s="954"/>
      <c r="O1268" s="955"/>
      <c r="P1268" s="30"/>
      <c r="Q1268" s="32"/>
    </row>
    <row r="1269" spans="1:17" x14ac:dyDescent="0.2">
      <c r="A1269" s="956"/>
      <c r="B1269" s="957"/>
      <c r="C1269" s="957"/>
      <c r="D1269" s="957"/>
      <c r="E1269" s="957"/>
      <c r="F1269" s="957"/>
      <c r="G1269" s="957"/>
      <c r="H1269" s="957"/>
      <c r="I1269" s="240"/>
      <c r="J1269" s="241"/>
      <c r="K1269" s="242"/>
      <c r="L1269" s="241"/>
      <c r="M1269" s="241"/>
      <c r="N1269" s="243"/>
      <c r="O1269" s="244"/>
      <c r="P1269" s="245"/>
      <c r="Q1269" s="246"/>
    </row>
    <row r="1270" spans="1:17" x14ac:dyDescent="0.2">
      <c r="A1270" s="945"/>
      <c r="B1270" s="946"/>
      <c r="C1270" s="946"/>
      <c r="D1270" s="946"/>
      <c r="E1270" s="946"/>
      <c r="F1270" s="946"/>
      <c r="G1270" s="946"/>
      <c r="H1270" s="946"/>
      <c r="I1270" s="53"/>
      <c r="J1270" s="247"/>
      <c r="K1270" s="248"/>
      <c r="L1270" s="247"/>
      <c r="M1270" s="247"/>
      <c r="N1270" s="249"/>
      <c r="O1270" s="250"/>
      <c r="P1270" s="224"/>
      <c r="Q1270" s="251"/>
    </row>
    <row r="1271" spans="1:17" x14ac:dyDescent="0.2">
      <c r="A1271" s="945" t="s">
        <v>219</v>
      </c>
      <c r="B1271" s="946"/>
      <c r="C1271" s="946"/>
      <c r="D1271" s="946"/>
      <c r="E1271" s="946"/>
      <c r="F1271" s="946"/>
      <c r="G1271" s="946"/>
      <c r="H1271" s="946"/>
      <c r="I1271" s="287" t="s">
        <v>220</v>
      </c>
      <c r="J1271" s="247">
        <v>1</v>
      </c>
      <c r="K1271" s="310" t="s">
        <v>221</v>
      </c>
      <c r="L1271" s="310"/>
      <c r="M1271" s="310"/>
      <c r="N1271" s="252"/>
      <c r="O1271" s="250"/>
      <c r="P1271" s="828"/>
      <c r="Q1271" s="251"/>
    </row>
    <row r="1272" spans="1:17" x14ac:dyDescent="0.2">
      <c r="A1272" s="960" t="s">
        <v>222</v>
      </c>
      <c r="B1272" s="961"/>
      <c r="C1272" s="961"/>
      <c r="D1272" s="961"/>
      <c r="E1272" s="961"/>
      <c r="F1272" s="961"/>
      <c r="G1272" s="961"/>
      <c r="H1272" s="961"/>
      <c r="I1272" s="250" t="s">
        <v>220</v>
      </c>
      <c r="J1272" s="253" t="s">
        <v>2249</v>
      </c>
      <c r="K1272" s="959" t="s">
        <v>2250</v>
      </c>
      <c r="L1272" s="959"/>
      <c r="M1272" s="959"/>
      <c r="N1272" s="959"/>
      <c r="O1272" s="959"/>
      <c r="P1272" s="959"/>
      <c r="Q1272" s="254"/>
    </row>
    <row r="1273" spans="1:17" s="237" customFormat="1" ht="21.75" customHeight="1" x14ac:dyDescent="0.2">
      <c r="A1273" s="1340" t="s">
        <v>224</v>
      </c>
      <c r="B1273" s="1341"/>
      <c r="C1273" s="1341"/>
      <c r="D1273" s="1341"/>
      <c r="E1273" s="1341"/>
      <c r="F1273" s="1341"/>
      <c r="G1273" s="1341"/>
      <c r="H1273" s="1341"/>
      <c r="I1273" s="674" t="s">
        <v>220</v>
      </c>
      <c r="J1273" s="675" t="s">
        <v>2258</v>
      </c>
      <c r="K1273" s="1342" t="s">
        <v>2292</v>
      </c>
      <c r="L1273" s="1342"/>
      <c r="M1273" s="1342"/>
      <c r="N1273" s="1342"/>
      <c r="O1273" s="1342"/>
      <c r="P1273" s="1342"/>
      <c r="Q1273" s="1343"/>
    </row>
    <row r="1274" spans="1:17" x14ac:dyDescent="0.2">
      <c r="A1274" s="945" t="s">
        <v>226</v>
      </c>
      <c r="B1274" s="946"/>
      <c r="C1274" s="946"/>
      <c r="D1274" s="946"/>
      <c r="E1274" s="946"/>
      <c r="F1274" s="946"/>
      <c r="G1274" s="946"/>
      <c r="H1274" s="946"/>
      <c r="I1274" s="250" t="s">
        <v>220</v>
      </c>
      <c r="J1274" s="247" t="s">
        <v>227</v>
      </c>
      <c r="K1274" s="256"/>
      <c r="L1274" s="478"/>
      <c r="M1274" s="478"/>
      <c r="N1274" s="252"/>
      <c r="O1274" s="250"/>
      <c r="P1274" s="224"/>
      <c r="Q1274" s="251"/>
    </row>
    <row r="1275" spans="1:17" x14ac:dyDescent="0.2">
      <c r="A1275" s="945" t="s">
        <v>228</v>
      </c>
      <c r="B1275" s="946"/>
      <c r="C1275" s="946"/>
      <c r="D1275" s="946"/>
      <c r="E1275" s="946"/>
      <c r="F1275" s="946"/>
      <c r="G1275" s="946"/>
      <c r="H1275" s="946"/>
      <c r="I1275" s="250" t="s">
        <v>220</v>
      </c>
      <c r="J1275" s="247" t="s">
        <v>229</v>
      </c>
      <c r="K1275" s="256"/>
      <c r="L1275" s="478"/>
      <c r="M1275" s="478"/>
      <c r="N1275" s="252"/>
      <c r="O1275" s="250"/>
      <c r="P1275" s="224"/>
      <c r="Q1275" s="251"/>
    </row>
    <row r="1276" spans="1:17" ht="15" customHeight="1" x14ac:dyDescent="0.2">
      <c r="A1276" s="945" t="s">
        <v>230</v>
      </c>
      <c r="B1276" s="946"/>
      <c r="C1276" s="946"/>
      <c r="D1276" s="946"/>
      <c r="E1276" s="946"/>
      <c r="F1276" s="946"/>
      <c r="G1276" s="946"/>
      <c r="H1276" s="946"/>
      <c r="I1276" s="250" t="s">
        <v>220</v>
      </c>
      <c r="J1276" s="1258">
        <f xml:space="preserve"> Q1294</f>
        <v>685000</v>
      </c>
      <c r="K1276" s="1258"/>
      <c r="L1276" s="478"/>
      <c r="M1276" s="478"/>
      <c r="N1276" s="252"/>
      <c r="O1276" s="250"/>
      <c r="P1276" s="224"/>
      <c r="Q1276" s="251"/>
    </row>
    <row r="1277" spans="1:17" x14ac:dyDescent="0.2">
      <c r="A1277" s="945" t="s">
        <v>231</v>
      </c>
      <c r="B1277" s="946"/>
      <c r="C1277" s="946"/>
      <c r="D1277" s="946"/>
      <c r="E1277" s="946"/>
      <c r="F1277" s="946"/>
      <c r="G1277" s="946"/>
      <c r="H1277" s="946"/>
      <c r="I1277" s="250" t="s">
        <v>220</v>
      </c>
      <c r="J1277" s="247" t="s">
        <v>229</v>
      </c>
      <c r="K1277" s="256"/>
      <c r="L1277" s="478"/>
      <c r="M1277" s="478"/>
      <c r="N1277" s="252"/>
      <c r="O1277" s="250"/>
      <c r="P1277" s="224"/>
      <c r="Q1277" s="251"/>
    </row>
    <row r="1278" spans="1:17" x14ac:dyDescent="0.2">
      <c r="A1278" s="477" t="s">
        <v>232</v>
      </c>
      <c r="B1278" s="478"/>
      <c r="C1278" s="478"/>
      <c r="D1278" s="478"/>
      <c r="E1278" s="478"/>
      <c r="F1278" s="478"/>
      <c r="G1278" s="478"/>
      <c r="H1278" s="478"/>
      <c r="I1278" s="250" t="s">
        <v>220</v>
      </c>
      <c r="J1278" s="247" t="s">
        <v>233</v>
      </c>
      <c r="K1278" s="256"/>
      <c r="L1278" s="478"/>
      <c r="M1278" s="478"/>
      <c r="N1278" s="252"/>
      <c r="O1278" s="250"/>
      <c r="P1278" s="224"/>
      <c r="Q1278" s="251"/>
    </row>
    <row r="1279" spans="1:17" ht="13.5" thickBot="1" x14ac:dyDescent="0.25">
      <c r="A1279" s="962" t="s">
        <v>234</v>
      </c>
      <c r="B1279" s="963"/>
      <c r="C1279" s="963"/>
      <c r="D1279" s="963"/>
      <c r="E1279" s="963"/>
      <c r="F1279" s="963"/>
      <c r="G1279" s="963"/>
      <c r="H1279" s="963"/>
      <c r="I1279" s="963"/>
      <c r="J1279" s="963"/>
      <c r="K1279" s="963"/>
      <c r="L1279" s="963"/>
      <c r="M1279" s="963"/>
      <c r="N1279" s="963"/>
      <c r="O1279" s="963"/>
      <c r="P1279" s="963"/>
      <c r="Q1279" s="964"/>
    </row>
    <row r="1280" spans="1:17" ht="13.5" thickBot="1" x14ac:dyDescent="0.25">
      <c r="A1280" s="958" t="s">
        <v>235</v>
      </c>
      <c r="B1280" s="958"/>
      <c r="C1280" s="958"/>
      <c r="D1280" s="958"/>
      <c r="E1280" s="958"/>
      <c r="F1280" s="958"/>
      <c r="G1280" s="482"/>
      <c r="H1280" s="958" t="s">
        <v>236</v>
      </c>
      <c r="I1280" s="958"/>
      <c r="J1280" s="958"/>
      <c r="K1280" s="958"/>
      <c r="L1280" s="958"/>
      <c r="M1280" s="958"/>
      <c r="N1280" s="958" t="s">
        <v>237</v>
      </c>
      <c r="O1280" s="958"/>
      <c r="P1280" s="958"/>
      <c r="Q1280" s="958"/>
    </row>
    <row r="1281" spans="1:17" ht="23.25" customHeight="1" x14ac:dyDescent="0.2">
      <c r="A1281" s="223" t="s">
        <v>238</v>
      </c>
      <c r="B1281" s="33"/>
      <c r="C1281" s="33"/>
      <c r="D1281" s="33"/>
      <c r="E1281" s="33"/>
      <c r="F1281" s="34"/>
      <c r="G1281" s="34"/>
      <c r="H1281" s="965" t="s">
        <v>239</v>
      </c>
      <c r="I1281" s="965"/>
      <c r="J1281" s="965"/>
      <c r="K1281" s="965"/>
      <c r="L1281" s="965"/>
      <c r="M1281" s="965"/>
      <c r="N1281" s="966"/>
      <c r="O1281" s="967"/>
      <c r="P1281" s="967"/>
      <c r="Q1281" s="968"/>
    </row>
    <row r="1282" spans="1:17" x14ac:dyDescent="0.2">
      <c r="A1282" s="969" t="s">
        <v>241</v>
      </c>
      <c r="B1282" s="970"/>
      <c r="C1282" s="970"/>
      <c r="D1282" s="970"/>
      <c r="E1282" s="970"/>
      <c r="F1282" s="971"/>
      <c r="G1282" s="476"/>
      <c r="H1282" s="972" t="s">
        <v>242</v>
      </c>
      <c r="I1282" s="970"/>
      <c r="J1282" s="970"/>
      <c r="K1282" s="970"/>
      <c r="L1282" s="970"/>
      <c r="M1282" s="971"/>
      <c r="N1282" s="973">
        <f>Q1294</f>
        <v>685000</v>
      </c>
      <c r="O1282" s="974"/>
      <c r="P1282" s="974"/>
      <c r="Q1282" s="975"/>
    </row>
    <row r="1283" spans="1:17" ht="39" customHeight="1" x14ac:dyDescent="0.2">
      <c r="A1283" s="976" t="s">
        <v>243</v>
      </c>
      <c r="B1283" s="977"/>
      <c r="C1283" s="977"/>
      <c r="D1283" s="977"/>
      <c r="E1283" s="977"/>
      <c r="F1283" s="978"/>
      <c r="G1283" s="481"/>
      <c r="H1283" s="238" t="s">
        <v>2272</v>
      </c>
      <c r="I1283" s="1062" t="s">
        <v>2581</v>
      </c>
      <c r="J1283" s="1062"/>
      <c r="K1283" s="1062"/>
      <c r="L1283" s="1062"/>
      <c r="M1283" s="1063"/>
      <c r="N1283" s="981" t="s">
        <v>1368</v>
      </c>
      <c r="O1283" s="982"/>
      <c r="P1283" s="982"/>
      <c r="Q1283" s="983"/>
    </row>
    <row r="1284" spans="1:17" ht="33" customHeight="1" thickBot="1" x14ac:dyDescent="0.25">
      <c r="A1284" s="976" t="s">
        <v>245</v>
      </c>
      <c r="B1284" s="977"/>
      <c r="C1284" s="977"/>
      <c r="D1284" s="977"/>
      <c r="E1284" s="977"/>
      <c r="F1284" s="978"/>
      <c r="G1284" s="481"/>
      <c r="H1284" s="239" t="s">
        <v>2272</v>
      </c>
      <c r="I1284" s="1296" t="s">
        <v>2424</v>
      </c>
      <c r="J1284" s="1296"/>
      <c r="K1284" s="1296"/>
      <c r="L1284" s="1296"/>
      <c r="M1284" s="1297"/>
      <c r="N1284" s="981" t="s">
        <v>1368</v>
      </c>
      <c r="O1284" s="982"/>
      <c r="P1284" s="982"/>
      <c r="Q1284" s="983"/>
    </row>
    <row r="1285" spans="1:17" x14ac:dyDescent="0.2">
      <c r="A1285" s="986" t="s">
        <v>435</v>
      </c>
      <c r="B1285" s="987"/>
      <c r="C1285" s="987"/>
      <c r="D1285" s="987"/>
      <c r="E1285" s="987"/>
      <c r="F1285" s="987"/>
      <c r="G1285" s="987"/>
      <c r="H1285" s="987"/>
      <c r="I1285" s="987"/>
      <c r="J1285" s="987"/>
      <c r="K1285" s="987"/>
      <c r="L1285" s="987"/>
      <c r="M1285" s="987"/>
      <c r="N1285" s="987"/>
      <c r="O1285" s="987"/>
      <c r="P1285" s="987"/>
      <c r="Q1285" s="988"/>
    </row>
    <row r="1286" spans="1:17" ht="13.5" thickBot="1" x14ac:dyDescent="0.25">
      <c r="A1286" s="989"/>
      <c r="B1286" s="990"/>
      <c r="C1286" s="990"/>
      <c r="D1286" s="990"/>
      <c r="E1286" s="990"/>
      <c r="F1286" s="990"/>
      <c r="G1286" s="990"/>
      <c r="H1286" s="990"/>
      <c r="I1286" s="990"/>
      <c r="J1286" s="990"/>
      <c r="K1286" s="990"/>
      <c r="L1286" s="990"/>
      <c r="M1286" s="990"/>
      <c r="N1286" s="990"/>
      <c r="O1286" s="990"/>
      <c r="P1286" s="990"/>
      <c r="Q1286" s="991"/>
    </row>
    <row r="1287" spans="1:17" x14ac:dyDescent="0.2">
      <c r="A1287" s="950" t="s">
        <v>246</v>
      </c>
      <c r="B1287" s="951"/>
      <c r="C1287" s="951"/>
      <c r="D1287" s="951"/>
      <c r="E1287" s="951"/>
      <c r="F1287" s="951"/>
      <c r="G1287" s="951"/>
      <c r="H1287" s="951"/>
      <c r="I1287" s="951"/>
      <c r="J1287" s="951"/>
      <c r="K1287" s="951"/>
      <c r="L1287" s="951"/>
      <c r="M1287" s="951"/>
      <c r="N1287" s="951"/>
      <c r="O1287" s="951"/>
      <c r="P1287" s="951"/>
      <c r="Q1287" s="952"/>
    </row>
    <row r="1288" spans="1:17" ht="13.5" thickBot="1" x14ac:dyDescent="0.25">
      <c r="A1288" s="953" t="s">
        <v>247</v>
      </c>
      <c r="B1288" s="954"/>
      <c r="C1288" s="954"/>
      <c r="D1288" s="954"/>
      <c r="E1288" s="954"/>
      <c r="F1288" s="954"/>
      <c r="G1288" s="954"/>
      <c r="H1288" s="954"/>
      <c r="I1288" s="954"/>
      <c r="J1288" s="954"/>
      <c r="K1288" s="954"/>
      <c r="L1288" s="954"/>
      <c r="M1288" s="954"/>
      <c r="N1288" s="954"/>
      <c r="O1288" s="954"/>
      <c r="P1288" s="954"/>
      <c r="Q1288" s="955"/>
    </row>
    <row r="1289" spans="1:17" x14ac:dyDescent="0.2">
      <c r="A1289" s="35"/>
      <c r="B1289" s="36"/>
      <c r="C1289" s="36"/>
      <c r="D1289" s="36"/>
      <c r="E1289" s="36"/>
      <c r="F1289" s="992" t="s">
        <v>248</v>
      </c>
      <c r="G1289" s="993"/>
      <c r="H1289" s="993"/>
      <c r="I1289" s="993"/>
      <c r="J1289" s="993"/>
      <c r="K1289" s="993"/>
      <c r="L1289" s="994"/>
      <c r="M1289" s="1001" t="s">
        <v>249</v>
      </c>
      <c r="N1289" s="1004" t="s">
        <v>250</v>
      </c>
      <c r="O1289" s="1005"/>
      <c r="P1289" s="1005"/>
      <c r="Q1289" s="1006"/>
    </row>
    <row r="1290" spans="1:17" ht="13.5" thickBot="1" x14ac:dyDescent="0.25">
      <c r="A1290" s="1010" t="s">
        <v>251</v>
      </c>
      <c r="B1290" s="1011"/>
      <c r="C1290" s="1011"/>
      <c r="D1290" s="1011"/>
      <c r="E1290" s="1012"/>
      <c r="F1290" s="995"/>
      <c r="G1290" s="996"/>
      <c r="H1290" s="996"/>
      <c r="I1290" s="996"/>
      <c r="J1290" s="996"/>
      <c r="K1290" s="996"/>
      <c r="L1290" s="997"/>
      <c r="M1290" s="1002"/>
      <c r="N1290" s="1007"/>
      <c r="O1290" s="1008"/>
      <c r="P1290" s="1008"/>
      <c r="Q1290" s="1009"/>
    </row>
    <row r="1291" spans="1:17" x14ac:dyDescent="0.2">
      <c r="A1291" s="1010" t="s">
        <v>252</v>
      </c>
      <c r="B1291" s="1011"/>
      <c r="C1291" s="1011"/>
      <c r="D1291" s="1011"/>
      <c r="E1291" s="1012"/>
      <c r="F1291" s="995"/>
      <c r="G1291" s="996"/>
      <c r="H1291" s="996"/>
      <c r="I1291" s="996"/>
      <c r="J1291" s="996"/>
      <c r="K1291" s="996"/>
      <c r="L1291" s="997"/>
      <c r="M1291" s="1002"/>
      <c r="N1291" s="1013" t="s">
        <v>253</v>
      </c>
      <c r="O1291" s="1015" t="s">
        <v>254</v>
      </c>
      <c r="P1291" s="37" t="s">
        <v>255</v>
      </c>
      <c r="Q1291" s="1017" t="s">
        <v>256</v>
      </c>
    </row>
    <row r="1292" spans="1:17" ht="13.5" thickBot="1" x14ac:dyDescent="0.25">
      <c r="A1292" s="38"/>
      <c r="B1292" s="39"/>
      <c r="C1292" s="39"/>
      <c r="D1292" s="39"/>
      <c r="E1292" s="40"/>
      <c r="F1292" s="998"/>
      <c r="G1292" s="999"/>
      <c r="H1292" s="999"/>
      <c r="I1292" s="999"/>
      <c r="J1292" s="999"/>
      <c r="K1292" s="999"/>
      <c r="L1292" s="1000"/>
      <c r="M1292" s="1003"/>
      <c r="N1292" s="1014"/>
      <c r="O1292" s="1016"/>
      <c r="P1292" s="41" t="s">
        <v>257</v>
      </c>
      <c r="Q1292" s="1018"/>
    </row>
    <row r="1293" spans="1:17" ht="13.5" thickBot="1" x14ac:dyDescent="0.25">
      <c r="A1293" s="1019">
        <v>1</v>
      </c>
      <c r="B1293" s="1020"/>
      <c r="C1293" s="1020"/>
      <c r="D1293" s="1020"/>
      <c r="E1293" s="1021"/>
      <c r="F1293" s="1022">
        <v>2</v>
      </c>
      <c r="G1293" s="1020"/>
      <c r="H1293" s="1020"/>
      <c r="I1293" s="1020"/>
      <c r="J1293" s="1020"/>
      <c r="K1293" s="1020"/>
      <c r="L1293" s="1023"/>
      <c r="M1293" s="472">
        <v>3</v>
      </c>
      <c r="N1293" s="42">
        <v>4</v>
      </c>
      <c r="O1293" s="42">
        <v>5</v>
      </c>
      <c r="P1293" s="228">
        <v>6</v>
      </c>
      <c r="Q1293" s="43" t="s">
        <v>258</v>
      </c>
    </row>
    <row r="1294" spans="1:17" x14ac:dyDescent="0.2">
      <c r="A1294" s="259">
        <v>5</v>
      </c>
      <c r="B1294" s="44"/>
      <c r="C1294" s="44"/>
      <c r="D1294" s="44"/>
      <c r="E1294" s="44"/>
      <c r="F1294" s="1024" t="s">
        <v>259</v>
      </c>
      <c r="G1294" s="1025"/>
      <c r="H1294" s="1025"/>
      <c r="I1294" s="1025"/>
      <c r="J1294" s="1025"/>
      <c r="K1294" s="1025"/>
      <c r="L1294" s="1026"/>
      <c r="M1294" s="44"/>
      <c r="N1294" s="44"/>
      <c r="O1294" s="44"/>
      <c r="P1294" s="260"/>
      <c r="Q1294" s="261">
        <f>Q1303</f>
        <v>685000</v>
      </c>
    </row>
    <row r="1295" spans="1:17" x14ac:dyDescent="0.2">
      <c r="A1295" s="262">
        <v>5</v>
      </c>
      <c r="B1295" s="263">
        <v>2</v>
      </c>
      <c r="C1295" s="263"/>
      <c r="D1295" s="263"/>
      <c r="E1295" s="263"/>
      <c r="F1295" s="1027" t="s">
        <v>302</v>
      </c>
      <c r="G1295" s="1028"/>
      <c r="H1295" s="1028"/>
      <c r="I1295" s="1028"/>
      <c r="J1295" s="1028"/>
      <c r="K1295" s="1028"/>
      <c r="L1295" s="1029"/>
      <c r="M1295" s="263"/>
      <c r="N1295" s="263"/>
      <c r="O1295" s="263"/>
      <c r="P1295" s="264"/>
      <c r="Q1295" s="265">
        <f>Q1294</f>
        <v>685000</v>
      </c>
    </row>
    <row r="1296" spans="1:17" ht="15" x14ac:dyDescent="0.25">
      <c r="A1296" s="266">
        <v>5</v>
      </c>
      <c r="B1296" s="480">
        <v>2</v>
      </c>
      <c r="C1296" s="480">
        <v>1</v>
      </c>
      <c r="D1296" s="1030"/>
      <c r="E1296" s="1031"/>
      <c r="F1296" s="1027" t="s">
        <v>303</v>
      </c>
      <c r="G1296" s="1028"/>
      <c r="H1296" s="1028"/>
      <c r="I1296" s="1028"/>
      <c r="J1296" s="1028"/>
      <c r="K1296" s="1028"/>
      <c r="L1296" s="1029"/>
      <c r="M1296" s="55"/>
      <c r="N1296" s="480"/>
      <c r="O1296" s="480"/>
      <c r="P1296" s="229"/>
      <c r="Q1296" s="56">
        <f>Q1303</f>
        <v>685000</v>
      </c>
    </row>
    <row r="1297" spans="1:17" x14ac:dyDescent="0.2">
      <c r="A1297" s="268">
        <v>5</v>
      </c>
      <c r="B1297" s="269">
        <v>2</v>
      </c>
      <c r="C1297" s="269">
        <v>1</v>
      </c>
      <c r="D1297" s="270">
        <v>1</v>
      </c>
      <c r="E1297" s="270" t="s">
        <v>431</v>
      </c>
      <c r="F1297" s="1033" t="s">
        <v>436</v>
      </c>
      <c r="G1297" s="1034"/>
      <c r="H1297" s="1034"/>
      <c r="I1297" s="1034"/>
      <c r="J1297" s="1034"/>
      <c r="K1297" s="1034"/>
      <c r="L1297" s="1035"/>
      <c r="M1297" s="271"/>
      <c r="N1297" s="46"/>
      <c r="O1297" s="46"/>
      <c r="P1297" s="230"/>
      <c r="Q1297" s="56">
        <f>Q1298</f>
        <v>125000</v>
      </c>
    </row>
    <row r="1298" spans="1:17" ht="14.25" customHeight="1" x14ac:dyDescent="0.2">
      <c r="A1298" s="288"/>
      <c r="B1298" s="289"/>
      <c r="C1298" s="289"/>
      <c r="D1298" s="290"/>
      <c r="E1298" s="290"/>
      <c r="F1298" s="82" t="s">
        <v>262</v>
      </c>
      <c r="G1298" s="465"/>
      <c r="H1298" s="1194" t="s">
        <v>2503</v>
      </c>
      <c r="I1298" s="1194"/>
      <c r="J1298" s="1194"/>
      <c r="K1298" s="1194"/>
      <c r="L1298" s="1195"/>
      <c r="M1298" s="271"/>
      <c r="N1298" s="484">
        <v>500</v>
      </c>
      <c r="O1298" s="401" t="s">
        <v>274</v>
      </c>
      <c r="P1298" s="291">
        <v>250</v>
      </c>
      <c r="Q1298" s="275">
        <f>N1298*P1298</f>
        <v>125000</v>
      </c>
    </row>
    <row r="1299" spans="1:17" x14ac:dyDescent="0.2">
      <c r="A1299" s="288">
        <v>5</v>
      </c>
      <c r="B1299" s="289">
        <v>2</v>
      </c>
      <c r="C1299" s="289">
        <v>1</v>
      </c>
      <c r="D1299" s="290"/>
      <c r="E1299" s="290">
        <v>6</v>
      </c>
      <c r="F1299" s="1191" t="s">
        <v>2285</v>
      </c>
      <c r="G1299" s="1192"/>
      <c r="H1299" s="1192"/>
      <c r="I1299" s="1192"/>
      <c r="J1299" s="1192"/>
      <c r="K1299" s="1192"/>
      <c r="L1299" s="1193"/>
      <c r="M1299" s="271"/>
      <c r="N1299" s="46"/>
      <c r="O1299" s="272"/>
      <c r="P1299" s="291"/>
      <c r="Q1299" s="56">
        <f>SUM(Q1300:Q1302)</f>
        <v>560000</v>
      </c>
    </row>
    <row r="1300" spans="1:17" ht="15.75" customHeight="1" x14ac:dyDescent="0.2">
      <c r="A1300" s="288"/>
      <c r="B1300" s="289"/>
      <c r="C1300" s="289"/>
      <c r="D1300" s="290"/>
      <c r="E1300" s="290"/>
      <c r="F1300" s="82" t="s">
        <v>262</v>
      </c>
      <c r="G1300" s="465"/>
      <c r="H1300" s="1194" t="s">
        <v>2286</v>
      </c>
      <c r="I1300" s="1194"/>
      <c r="J1300" s="1194"/>
      <c r="K1300" s="1194"/>
      <c r="L1300" s="1195"/>
      <c r="M1300" s="271"/>
      <c r="N1300" s="46">
        <v>30</v>
      </c>
      <c r="O1300" s="272" t="s">
        <v>697</v>
      </c>
      <c r="P1300" s="291">
        <v>2000</v>
      </c>
      <c r="Q1300" s="275">
        <f>N1300*P1300</f>
        <v>60000</v>
      </c>
    </row>
    <row r="1301" spans="1:17" ht="15.75" customHeight="1" x14ac:dyDescent="0.2">
      <c r="A1301" s="288"/>
      <c r="B1301" s="289"/>
      <c r="C1301" s="289"/>
      <c r="D1301" s="290"/>
      <c r="E1301" s="290"/>
      <c r="F1301" s="82" t="s">
        <v>266</v>
      </c>
      <c r="G1301" s="465"/>
      <c r="H1301" s="1274" t="s">
        <v>2240</v>
      </c>
      <c r="I1301" s="1274"/>
      <c r="J1301" s="1274"/>
      <c r="K1301" s="1274"/>
      <c r="L1301" s="1275"/>
      <c r="M1301" s="271"/>
      <c r="N1301" s="46">
        <v>30</v>
      </c>
      <c r="O1301" s="272" t="s">
        <v>697</v>
      </c>
      <c r="P1301" s="291">
        <v>15000</v>
      </c>
      <c r="Q1301" s="275">
        <f t="shared" ref="Q1301:Q1302" si="17">N1301*P1301</f>
        <v>450000</v>
      </c>
    </row>
    <row r="1302" spans="1:17" ht="15.75" customHeight="1" x14ac:dyDescent="0.2">
      <c r="A1302" s="288"/>
      <c r="B1302" s="289"/>
      <c r="C1302" s="289"/>
      <c r="D1302" s="290"/>
      <c r="E1302" s="290"/>
      <c r="F1302" s="82" t="s">
        <v>271</v>
      </c>
      <c r="G1302" s="465"/>
      <c r="H1302" s="485" t="s">
        <v>2234</v>
      </c>
      <c r="I1302" s="1036" t="s">
        <v>2234</v>
      </c>
      <c r="J1302" s="1036"/>
      <c r="K1302" s="1036"/>
      <c r="L1302" s="1037"/>
      <c r="M1302" s="271"/>
      <c r="N1302" s="46">
        <v>2</v>
      </c>
      <c r="O1302" s="272" t="s">
        <v>1015</v>
      </c>
      <c r="P1302" s="291">
        <v>25000</v>
      </c>
      <c r="Q1302" s="275">
        <f t="shared" si="17"/>
        <v>50000</v>
      </c>
    </row>
    <row r="1303" spans="1:17" ht="13.5" thickBot="1" x14ac:dyDescent="0.25">
      <c r="A1303" s="1255" t="s">
        <v>215</v>
      </c>
      <c r="B1303" s="1256"/>
      <c r="C1303" s="1256"/>
      <c r="D1303" s="1256"/>
      <c r="E1303" s="1256"/>
      <c r="F1303" s="1256"/>
      <c r="G1303" s="1256"/>
      <c r="H1303" s="1256"/>
      <c r="I1303" s="1256"/>
      <c r="J1303" s="1256"/>
      <c r="K1303" s="1256"/>
      <c r="L1303" s="1256"/>
      <c r="M1303" s="1256"/>
      <c r="N1303" s="1256"/>
      <c r="O1303" s="1256"/>
      <c r="P1303" s="1257"/>
      <c r="Q1303" s="58">
        <f>Q1299+Q1297</f>
        <v>685000</v>
      </c>
    </row>
    <row r="1304" spans="1:17" x14ac:dyDescent="0.2">
      <c r="A1304" s="286"/>
      <c r="B1304" s="286"/>
      <c r="C1304" s="286"/>
      <c r="D1304" s="286"/>
      <c r="E1304" s="286"/>
      <c r="F1304" s="286"/>
      <c r="G1304" s="286"/>
      <c r="H1304" s="286"/>
      <c r="I1304" s="286"/>
      <c r="J1304" s="286"/>
      <c r="K1304" s="286"/>
      <c r="L1304" s="286"/>
      <c r="M1304" s="221"/>
      <c r="N1304" s="221"/>
      <c r="O1304" s="221"/>
      <c r="P1304" s="232"/>
      <c r="Q1304" s="197"/>
    </row>
    <row r="1305" spans="1:17" ht="15" x14ac:dyDescent="0.25">
      <c r="A1305" s="1040" t="s">
        <v>2277</v>
      </c>
      <c r="B1305" s="1040"/>
      <c r="C1305" s="1040"/>
      <c r="D1305" s="1040"/>
      <c r="E1305" s="1040"/>
      <c r="F1305" s="1040"/>
      <c r="G1305" s="1040"/>
      <c r="H1305" s="1040"/>
      <c r="I1305" s="1040"/>
      <c r="J1305" s="1040"/>
      <c r="K1305" s="1040"/>
      <c r="L1305" s="1040"/>
      <c r="M1305" s="1041" t="s">
        <v>2274</v>
      </c>
      <c r="N1305" s="1041"/>
      <c r="O1305" s="1041"/>
      <c r="P1305" s="1041"/>
      <c r="Q1305" s="1041"/>
    </row>
    <row r="1306" spans="1:17" ht="15" x14ac:dyDescent="0.25">
      <c r="A1306" s="1040" t="s">
        <v>2278</v>
      </c>
      <c r="B1306" s="1040"/>
      <c r="C1306" s="1040"/>
      <c r="D1306" s="1040"/>
      <c r="E1306" s="1040"/>
      <c r="F1306" s="1040"/>
      <c r="G1306" s="1040"/>
      <c r="H1306" s="1040"/>
      <c r="I1306" s="1040"/>
      <c r="J1306" s="1040"/>
      <c r="K1306" s="1040"/>
      <c r="L1306" s="1040"/>
      <c r="M1306" s="1041" t="s">
        <v>2275</v>
      </c>
      <c r="N1306" s="1041"/>
      <c r="O1306" s="1041"/>
      <c r="P1306" s="1041"/>
      <c r="Q1306" s="1041"/>
    </row>
    <row r="1307" spans="1:17" ht="15" x14ac:dyDescent="0.25">
      <c r="A1307" s="21"/>
      <c r="B1307" s="21"/>
      <c r="C1307" s="292"/>
      <c r="D1307" s="292"/>
      <c r="E1307" s="292"/>
      <c r="F1307" s="292"/>
      <c r="G1307" s="292"/>
      <c r="H1307" s="292"/>
      <c r="I1307" s="292"/>
      <c r="J1307" s="292"/>
      <c r="K1307" s="292"/>
      <c r="L1307" s="292"/>
      <c r="M1307" s="60"/>
      <c r="N1307" s="61"/>
      <c r="O1307" s="61"/>
      <c r="P1307" s="62"/>
      <c r="Q1307" s="63"/>
    </row>
    <row r="1308" spans="1:17" ht="15" x14ac:dyDescent="0.25">
      <c r="A1308" s="21"/>
      <c r="B1308" s="21"/>
      <c r="C1308" s="292"/>
      <c r="D1308" s="292"/>
      <c r="E1308" s="292"/>
      <c r="F1308" s="292"/>
      <c r="G1308" s="292"/>
      <c r="H1308" s="292"/>
      <c r="I1308" s="292"/>
      <c r="J1308" s="292"/>
      <c r="K1308" s="292"/>
      <c r="L1308" s="292"/>
      <c r="M1308" s="60"/>
      <c r="N1308" s="61"/>
      <c r="O1308" s="61"/>
      <c r="P1308" s="62"/>
      <c r="Q1308" s="63"/>
    </row>
    <row r="1309" spans="1:17" ht="15" x14ac:dyDescent="0.25">
      <c r="A1309" s="21"/>
      <c r="B1309" s="21"/>
      <c r="C1309" s="292"/>
      <c r="D1309" s="292"/>
      <c r="E1309" s="292"/>
      <c r="F1309" s="292"/>
      <c r="G1309" s="292"/>
      <c r="H1309" s="292"/>
      <c r="I1309" s="292"/>
      <c r="J1309" s="292"/>
      <c r="K1309" s="292"/>
      <c r="L1309" s="292"/>
      <c r="M1309" s="60"/>
      <c r="N1309" s="61"/>
      <c r="O1309" s="61"/>
      <c r="P1309" s="62"/>
      <c r="Q1309" s="63"/>
    </row>
    <row r="1310" spans="1:17" ht="15" x14ac:dyDescent="0.25">
      <c r="A1310" s="1040" t="s">
        <v>2279</v>
      </c>
      <c r="B1310" s="1040"/>
      <c r="C1310" s="1040"/>
      <c r="D1310" s="1040"/>
      <c r="E1310" s="1040"/>
      <c r="F1310" s="1040"/>
      <c r="G1310" s="1040"/>
      <c r="H1310" s="1040"/>
      <c r="I1310" s="1040"/>
      <c r="J1310" s="1040"/>
      <c r="K1310" s="1040"/>
      <c r="L1310" s="1040"/>
      <c r="M1310" s="1041" t="s">
        <v>2656</v>
      </c>
      <c r="N1310" s="1042"/>
      <c r="O1310" s="1042"/>
      <c r="P1310" s="1042"/>
      <c r="Q1310" s="1042"/>
    </row>
    <row r="1311" spans="1:17" ht="15" x14ac:dyDescent="0.25">
      <c r="A1311" s="1043"/>
      <c r="B1311" s="1043"/>
      <c r="C1311" s="1043"/>
      <c r="D1311" s="1043"/>
      <c r="E1311" s="1043"/>
      <c r="F1311" s="1043"/>
      <c r="G1311" s="1043"/>
      <c r="H1311" s="1043"/>
      <c r="I1311" s="1043"/>
      <c r="J1311" s="292"/>
      <c r="K1311" s="292"/>
      <c r="L1311" s="292"/>
      <c r="M1311" s="60"/>
      <c r="N1311" s="61"/>
      <c r="O1311" s="1044"/>
      <c r="P1311" s="1044"/>
      <c r="Q1311" s="63"/>
    </row>
    <row r="1312" spans="1:17" ht="15" x14ac:dyDescent="0.25">
      <c r="A1312" s="471"/>
      <c r="B1312" s="471"/>
      <c r="C1312" s="471"/>
      <c r="D1312" s="471"/>
      <c r="E1312" s="471"/>
      <c r="F1312" s="471"/>
      <c r="G1312" s="471"/>
      <c r="H1312" s="471"/>
      <c r="I1312" s="471"/>
      <c r="J1312" s="60"/>
      <c r="K1312" s="60"/>
      <c r="L1312" s="60"/>
      <c r="M1312" s="60"/>
      <c r="N1312" s="61"/>
      <c r="O1312" s="61"/>
      <c r="P1312" s="212"/>
      <c r="Q1312" s="63"/>
    </row>
    <row r="1313" spans="1:17" ht="15" x14ac:dyDescent="0.25">
      <c r="A1313" s="825"/>
      <c r="B1313" s="825"/>
      <c r="C1313" s="825"/>
      <c r="D1313" s="825"/>
      <c r="E1313" s="825"/>
      <c r="F1313" s="825"/>
      <c r="G1313" s="825"/>
      <c r="H1313" s="825"/>
      <c r="I1313" s="825"/>
      <c r="J1313" s="60"/>
      <c r="K1313" s="60"/>
      <c r="L1313" s="60"/>
      <c r="M1313" s="60"/>
      <c r="N1313" s="61"/>
      <c r="O1313" s="61"/>
      <c r="P1313" s="212"/>
      <c r="Q1313" s="63"/>
    </row>
    <row r="1314" spans="1:17" ht="15" x14ac:dyDescent="0.25">
      <c r="A1314" s="825"/>
      <c r="B1314" s="825"/>
      <c r="C1314" s="825"/>
      <c r="D1314" s="825"/>
      <c r="E1314" s="825"/>
      <c r="F1314" s="825"/>
      <c r="G1314" s="825"/>
      <c r="H1314" s="825"/>
      <c r="I1314" s="825"/>
      <c r="J1314" s="60"/>
      <c r="K1314" s="60"/>
      <c r="L1314" s="60"/>
      <c r="M1314" s="60"/>
      <c r="N1314" s="61"/>
      <c r="O1314" s="61"/>
      <c r="P1314" s="212"/>
      <c r="Q1314" s="63"/>
    </row>
    <row r="1315" spans="1:17" ht="15" x14ac:dyDescent="0.25">
      <c r="A1315" s="825"/>
      <c r="B1315" s="825"/>
      <c r="C1315" s="825"/>
      <c r="D1315" s="825"/>
      <c r="E1315" s="825"/>
      <c r="F1315" s="825"/>
      <c r="G1315" s="825"/>
      <c r="H1315" s="825"/>
      <c r="I1315" s="825"/>
      <c r="J1315" s="60"/>
      <c r="K1315" s="60"/>
      <c r="L1315" s="60"/>
      <c r="M1315" s="60"/>
      <c r="N1315" s="61"/>
      <c r="O1315" s="61"/>
      <c r="P1315" s="212"/>
      <c r="Q1315" s="63"/>
    </row>
    <row r="1316" spans="1:17" ht="15" x14ac:dyDescent="0.25">
      <c r="A1316" s="825"/>
      <c r="B1316" s="825"/>
      <c r="C1316" s="825"/>
      <c r="D1316" s="825"/>
      <c r="E1316" s="825"/>
      <c r="F1316" s="825"/>
      <c r="G1316" s="825"/>
      <c r="H1316" s="825"/>
      <c r="I1316" s="825"/>
      <c r="J1316" s="60"/>
      <c r="K1316" s="60"/>
      <c r="L1316" s="60"/>
      <c r="M1316" s="60"/>
      <c r="N1316" s="61"/>
      <c r="O1316" s="61"/>
      <c r="P1316" s="212"/>
      <c r="Q1316" s="63"/>
    </row>
    <row r="1317" spans="1:17" ht="15" x14ac:dyDescent="0.25">
      <c r="A1317" s="825"/>
      <c r="B1317" s="825"/>
      <c r="C1317" s="825"/>
      <c r="D1317" s="825"/>
      <c r="E1317" s="825"/>
      <c r="F1317" s="825"/>
      <c r="G1317" s="825"/>
      <c r="H1317" s="825"/>
      <c r="I1317" s="825"/>
      <c r="J1317" s="60"/>
      <c r="K1317" s="60"/>
      <c r="L1317" s="60"/>
      <c r="M1317" s="60"/>
      <c r="N1317" s="61"/>
      <c r="O1317" s="61"/>
      <c r="P1317" s="212"/>
      <c r="Q1317" s="63"/>
    </row>
    <row r="1318" spans="1:17" ht="15" x14ac:dyDescent="0.25">
      <c r="A1318" s="1032" t="s">
        <v>2280</v>
      </c>
      <c r="B1318" s="1032"/>
      <c r="C1318" s="1032"/>
      <c r="D1318" s="1032"/>
      <c r="E1318" s="1032"/>
      <c r="F1318" s="1032"/>
      <c r="G1318" s="1032"/>
      <c r="H1318" s="1032"/>
      <c r="I1318" s="1032"/>
      <c r="J1318" s="1032"/>
      <c r="K1318" s="1032"/>
      <c r="L1318" s="62" t="s">
        <v>220</v>
      </c>
      <c r="M1318" s="62"/>
      <c r="N1318" s="470"/>
      <c r="O1318" s="470"/>
      <c r="P1318" s="62"/>
      <c r="Q1318" s="212"/>
    </row>
    <row r="1319" spans="1:17" ht="15" x14ac:dyDescent="0.25">
      <c r="A1319" s="1032" t="s">
        <v>2281</v>
      </c>
      <c r="B1319" s="1032"/>
      <c r="C1319" s="1032"/>
      <c r="D1319" s="1032"/>
      <c r="E1319" s="1032"/>
      <c r="F1319" s="1032"/>
      <c r="G1319" s="1032"/>
      <c r="H1319" s="1032"/>
      <c r="I1319" s="1032"/>
      <c r="J1319" s="1032"/>
      <c r="K1319" s="1032"/>
      <c r="L1319" s="62" t="s">
        <v>220</v>
      </c>
      <c r="M1319" s="62"/>
      <c r="N1319" s="470"/>
      <c r="O1319" s="470"/>
      <c r="P1319" s="62"/>
      <c r="Q1319" s="212"/>
    </row>
    <row r="1320" spans="1:17" ht="15" x14ac:dyDescent="0.25">
      <c r="A1320" s="1032" t="s">
        <v>2282</v>
      </c>
      <c r="B1320" s="1032"/>
      <c r="C1320" s="1032"/>
      <c r="D1320" s="1032"/>
      <c r="E1320" s="1032"/>
      <c r="F1320" s="1032"/>
      <c r="G1320" s="1032"/>
      <c r="H1320" s="1032"/>
      <c r="I1320" s="1032"/>
      <c r="J1320" s="1032"/>
      <c r="K1320" s="1032"/>
      <c r="L1320" s="62" t="s">
        <v>220</v>
      </c>
      <c r="M1320" s="62"/>
      <c r="N1320" s="470"/>
      <c r="O1320" s="470"/>
      <c r="P1320" s="62"/>
      <c r="Q1320" s="212"/>
    </row>
    <row r="1321" spans="1:17" ht="15" x14ac:dyDescent="0.25">
      <c r="A1321" s="62"/>
      <c r="B1321" s="62"/>
      <c r="C1321" s="62"/>
      <c r="D1321" s="64"/>
      <c r="E1321" s="62"/>
      <c r="F1321" s="62"/>
      <c r="G1321" s="62"/>
      <c r="H1321" s="65"/>
      <c r="I1321" s="66"/>
      <c r="J1321" s="62"/>
      <c r="K1321" s="62"/>
      <c r="L1321" s="62"/>
      <c r="M1321" s="62"/>
      <c r="N1321" s="470"/>
      <c r="O1321" s="470"/>
      <c r="P1321" s="62"/>
      <c r="Q1321" s="212"/>
    </row>
    <row r="1322" spans="1:17" ht="15" x14ac:dyDescent="0.25">
      <c r="A1322" s="479" t="s">
        <v>279</v>
      </c>
      <c r="B1322" s="1047" t="s">
        <v>280</v>
      </c>
      <c r="C1322" s="1047"/>
      <c r="D1322" s="1047"/>
      <c r="E1322" s="1047"/>
      <c r="F1322" s="1047"/>
      <c r="G1322" s="1047"/>
      <c r="H1322" s="1047"/>
      <c r="I1322" s="1047"/>
      <c r="J1322" s="1047"/>
      <c r="K1322" s="1047" t="s">
        <v>2283</v>
      </c>
      <c r="L1322" s="1047"/>
      <c r="M1322" s="62"/>
      <c r="N1322" s="470"/>
      <c r="O1322" s="470"/>
      <c r="P1322" s="62"/>
      <c r="Q1322" s="212"/>
    </row>
    <row r="1323" spans="1:17" ht="15" x14ac:dyDescent="0.25">
      <c r="A1323" s="676">
        <f>1</f>
        <v>1</v>
      </c>
      <c r="B1323" s="1048" t="s">
        <v>281</v>
      </c>
      <c r="C1323" s="1048"/>
      <c r="D1323" s="1048"/>
      <c r="E1323" s="1048"/>
      <c r="F1323" s="1048"/>
      <c r="G1323" s="1048"/>
      <c r="H1323" s="1048"/>
      <c r="I1323" s="1048"/>
      <c r="J1323" s="1048"/>
      <c r="K1323" s="1048"/>
      <c r="L1323" s="1048"/>
      <c r="M1323" s="62"/>
      <c r="N1323" s="470"/>
      <c r="O1323" s="470"/>
      <c r="P1323" s="62"/>
      <c r="Q1323" s="212"/>
    </row>
    <row r="1324" spans="1:17" ht="15" x14ac:dyDescent="0.25">
      <c r="A1324" s="676">
        <f>A1323+1</f>
        <v>2</v>
      </c>
      <c r="B1324" s="1048" t="s">
        <v>282</v>
      </c>
      <c r="C1324" s="1048"/>
      <c r="D1324" s="1048"/>
      <c r="E1324" s="1048"/>
      <c r="F1324" s="1048"/>
      <c r="G1324" s="1048"/>
      <c r="H1324" s="1048"/>
      <c r="I1324" s="1048"/>
      <c r="J1324" s="1048"/>
      <c r="K1324" s="1049"/>
      <c r="L1324" s="1049"/>
      <c r="M1324" s="62"/>
      <c r="N1324" s="470"/>
      <c r="O1324" s="470"/>
      <c r="P1324" s="62"/>
      <c r="Q1324" s="212"/>
    </row>
    <row r="1325" spans="1:17" ht="15" x14ac:dyDescent="0.25">
      <c r="A1325" s="676">
        <f>A1324+1</f>
        <v>3</v>
      </c>
      <c r="B1325" s="1048" t="s">
        <v>2257</v>
      </c>
      <c r="C1325" s="1048"/>
      <c r="D1325" s="1048"/>
      <c r="E1325" s="1048"/>
      <c r="F1325" s="1048"/>
      <c r="G1325" s="1048"/>
      <c r="H1325" s="1048"/>
      <c r="I1325" s="1048"/>
      <c r="J1325" s="1048"/>
      <c r="K1325" s="1048"/>
      <c r="L1325" s="1048"/>
      <c r="M1325" s="62"/>
      <c r="N1325" s="470"/>
      <c r="O1325" s="470"/>
      <c r="P1325" s="62"/>
      <c r="Q1325" s="212"/>
    </row>
    <row r="1326" spans="1:17" ht="15" x14ac:dyDescent="0.25">
      <c r="A1326" s="676">
        <f>A1325+1</f>
        <v>4</v>
      </c>
      <c r="B1326" s="1048" t="s">
        <v>283</v>
      </c>
      <c r="C1326" s="1048"/>
      <c r="D1326" s="1048"/>
      <c r="E1326" s="1048"/>
      <c r="F1326" s="1048"/>
      <c r="G1326" s="1048"/>
      <c r="H1326" s="1048"/>
      <c r="I1326" s="1048"/>
      <c r="J1326" s="1048"/>
      <c r="K1326" s="1048"/>
      <c r="L1326" s="1048"/>
      <c r="M1326" s="62"/>
      <c r="N1326" s="470"/>
      <c r="O1326" s="470"/>
      <c r="P1326" s="62"/>
      <c r="Q1326" s="212"/>
    </row>
    <row r="1327" spans="1:17" x14ac:dyDescent="0.2">
      <c r="A1327" s="677"/>
    </row>
    <row r="1380" spans="1:17" x14ac:dyDescent="0.2">
      <c r="A1380" s="844"/>
      <c r="B1380" s="845"/>
      <c r="C1380" s="845"/>
      <c r="D1380" s="845"/>
      <c r="E1380" s="845"/>
      <c r="F1380" s="845"/>
      <c r="G1380" s="845"/>
      <c r="H1380" s="846"/>
      <c r="I1380" s="1344" t="s">
        <v>2270</v>
      </c>
      <c r="J1380" s="1345"/>
      <c r="K1380" s="1345"/>
      <c r="L1380" s="1345"/>
      <c r="M1380" s="1345"/>
      <c r="N1380" s="1345"/>
      <c r="O1380" s="1346"/>
      <c r="P1380" s="678"/>
      <c r="Q1380" s="679"/>
    </row>
    <row r="1381" spans="1:17" x14ac:dyDescent="0.2">
      <c r="A1381" s="20"/>
      <c r="B1381" s="21"/>
      <c r="C1381" s="21"/>
      <c r="D1381" s="21"/>
      <c r="E1381" s="21"/>
      <c r="F1381" s="21"/>
      <c r="G1381" s="21"/>
      <c r="H1381" s="22"/>
      <c r="I1381" s="947" t="s">
        <v>2271</v>
      </c>
      <c r="J1381" s="948"/>
      <c r="K1381" s="948"/>
      <c r="L1381" s="948"/>
      <c r="M1381" s="948"/>
      <c r="N1381" s="948"/>
      <c r="O1381" s="949"/>
      <c r="P1381" s="227"/>
      <c r="Q1381" s="23"/>
    </row>
    <row r="1382" spans="1:17" ht="13.5" thickBot="1" x14ac:dyDescent="0.25">
      <c r="A1382" s="20"/>
      <c r="B1382" s="21"/>
      <c r="C1382" s="21"/>
      <c r="D1382" s="21"/>
      <c r="E1382" s="21"/>
      <c r="F1382" s="21"/>
      <c r="G1382" s="21"/>
      <c r="H1382" s="22"/>
      <c r="I1382" s="24"/>
      <c r="J1382" s="25"/>
      <c r="K1382" s="25"/>
      <c r="L1382" s="25"/>
      <c r="M1382" s="25"/>
      <c r="N1382" s="26"/>
      <c r="O1382" s="26"/>
      <c r="P1382" s="227"/>
      <c r="Q1382" s="23"/>
    </row>
    <row r="1383" spans="1:17" x14ac:dyDescent="0.2">
      <c r="A1383" s="27"/>
      <c r="B1383" s="28"/>
      <c r="C1383" s="28"/>
      <c r="D1383" s="28"/>
      <c r="E1383" s="28"/>
      <c r="F1383" s="28"/>
      <c r="G1383" s="28"/>
      <c r="H1383" s="29"/>
      <c r="I1383" s="950" t="s">
        <v>217</v>
      </c>
      <c r="J1383" s="951"/>
      <c r="K1383" s="951"/>
      <c r="L1383" s="951"/>
      <c r="M1383" s="951"/>
      <c r="N1383" s="951"/>
      <c r="O1383" s="952"/>
      <c r="P1383" s="27"/>
      <c r="Q1383" s="29"/>
    </row>
    <row r="1384" spans="1:17" ht="13.5" thickBot="1" x14ac:dyDescent="0.25">
      <c r="A1384" s="30"/>
      <c r="B1384" s="31"/>
      <c r="C1384" s="31"/>
      <c r="D1384" s="31"/>
      <c r="E1384" s="31"/>
      <c r="F1384" s="31"/>
      <c r="G1384" s="31"/>
      <c r="H1384" s="32"/>
      <c r="I1384" s="953" t="s">
        <v>218</v>
      </c>
      <c r="J1384" s="954"/>
      <c r="K1384" s="954"/>
      <c r="L1384" s="954"/>
      <c r="M1384" s="954"/>
      <c r="N1384" s="954"/>
      <c r="O1384" s="955"/>
      <c r="P1384" s="30"/>
      <c r="Q1384" s="32"/>
    </row>
    <row r="1385" spans="1:17" x14ac:dyDescent="0.2">
      <c r="A1385" s="956"/>
      <c r="B1385" s="957"/>
      <c r="C1385" s="957"/>
      <c r="D1385" s="957"/>
      <c r="E1385" s="957"/>
      <c r="F1385" s="957"/>
      <c r="G1385" s="957"/>
      <c r="H1385" s="957"/>
      <c r="I1385" s="240"/>
      <c r="J1385" s="241"/>
      <c r="K1385" s="242"/>
      <c r="L1385" s="241"/>
      <c r="M1385" s="241"/>
      <c r="N1385" s="243"/>
      <c r="O1385" s="244"/>
      <c r="P1385" s="245"/>
      <c r="Q1385" s="246"/>
    </row>
    <row r="1386" spans="1:17" x14ac:dyDescent="0.2">
      <c r="A1386" s="945"/>
      <c r="B1386" s="946"/>
      <c r="C1386" s="946"/>
      <c r="D1386" s="946"/>
      <c r="E1386" s="946"/>
      <c r="F1386" s="946"/>
      <c r="G1386" s="946"/>
      <c r="H1386" s="946"/>
      <c r="I1386" s="53"/>
      <c r="J1386" s="247"/>
      <c r="K1386" s="248"/>
      <c r="L1386" s="247"/>
      <c r="M1386" s="247"/>
      <c r="N1386" s="249"/>
      <c r="O1386" s="250"/>
      <c r="P1386" s="224"/>
      <c r="Q1386" s="251"/>
    </row>
    <row r="1387" spans="1:17" ht="12.75" customHeight="1" x14ac:dyDescent="0.2">
      <c r="A1387" s="945" t="s">
        <v>219</v>
      </c>
      <c r="B1387" s="946"/>
      <c r="C1387" s="946"/>
      <c r="D1387" s="946"/>
      <c r="E1387" s="946"/>
      <c r="F1387" s="946"/>
      <c r="G1387" s="946"/>
      <c r="H1387" s="946"/>
      <c r="I1387" s="287" t="s">
        <v>220</v>
      </c>
      <c r="J1387" s="247">
        <v>1</v>
      </c>
      <c r="K1387" s="310" t="s">
        <v>221</v>
      </c>
      <c r="L1387" s="310"/>
      <c r="M1387" s="310"/>
      <c r="N1387" s="252"/>
      <c r="O1387" s="250"/>
      <c r="P1387" s="917"/>
      <c r="Q1387" s="309"/>
    </row>
    <row r="1388" spans="1:17" x14ac:dyDescent="0.2">
      <c r="A1388" s="960" t="s">
        <v>222</v>
      </c>
      <c r="B1388" s="961"/>
      <c r="C1388" s="961"/>
      <c r="D1388" s="961"/>
      <c r="E1388" s="961"/>
      <c r="F1388" s="961"/>
      <c r="G1388" s="961"/>
      <c r="H1388" s="961"/>
      <c r="I1388" s="250" t="s">
        <v>220</v>
      </c>
      <c r="J1388" s="253" t="s">
        <v>2249</v>
      </c>
      <c r="K1388" s="959" t="s">
        <v>2250</v>
      </c>
      <c r="L1388" s="959"/>
      <c r="M1388" s="959"/>
      <c r="N1388" s="959"/>
      <c r="O1388" s="959"/>
      <c r="P1388" s="959"/>
      <c r="Q1388" s="254"/>
    </row>
    <row r="1389" spans="1:17" ht="33" customHeight="1" x14ac:dyDescent="0.2">
      <c r="A1389" s="945" t="s">
        <v>224</v>
      </c>
      <c r="B1389" s="946"/>
      <c r="C1389" s="946"/>
      <c r="D1389" s="946"/>
      <c r="E1389" s="946"/>
      <c r="F1389" s="946"/>
      <c r="G1389" s="946"/>
      <c r="H1389" s="946"/>
      <c r="I1389" s="250" t="s">
        <v>220</v>
      </c>
      <c r="J1389" s="255" t="s">
        <v>2259</v>
      </c>
      <c r="K1389" s="1250" t="s">
        <v>2293</v>
      </c>
      <c r="L1389" s="1250"/>
      <c r="M1389" s="1250"/>
      <c r="N1389" s="1250"/>
      <c r="O1389" s="1250"/>
      <c r="P1389" s="1250"/>
      <c r="Q1389" s="1251"/>
    </row>
    <row r="1390" spans="1:17" x14ac:dyDescent="0.2">
      <c r="A1390" s="945" t="s">
        <v>226</v>
      </c>
      <c r="B1390" s="946"/>
      <c r="C1390" s="946"/>
      <c r="D1390" s="946"/>
      <c r="E1390" s="946"/>
      <c r="F1390" s="946"/>
      <c r="G1390" s="946"/>
      <c r="H1390" s="946"/>
      <c r="I1390" s="250" t="s">
        <v>220</v>
      </c>
      <c r="J1390" s="247" t="s">
        <v>227</v>
      </c>
      <c r="K1390" s="256"/>
      <c r="L1390" s="478"/>
      <c r="M1390" s="478"/>
      <c r="N1390" s="252"/>
      <c r="O1390" s="250"/>
      <c r="P1390" s="224"/>
      <c r="Q1390" s="251"/>
    </row>
    <row r="1391" spans="1:17" x14ac:dyDescent="0.2">
      <c r="A1391" s="945" t="s">
        <v>228</v>
      </c>
      <c r="B1391" s="946"/>
      <c r="C1391" s="946"/>
      <c r="D1391" s="946"/>
      <c r="E1391" s="946"/>
      <c r="F1391" s="946"/>
      <c r="G1391" s="946"/>
      <c r="H1391" s="946"/>
      <c r="I1391" s="250" t="s">
        <v>220</v>
      </c>
      <c r="J1391" s="247" t="s">
        <v>229</v>
      </c>
      <c r="K1391" s="256"/>
      <c r="L1391" s="478"/>
      <c r="M1391" s="478"/>
      <c r="N1391" s="252"/>
      <c r="O1391" s="250"/>
      <c r="P1391" s="224"/>
      <c r="Q1391" s="251"/>
    </row>
    <row r="1392" spans="1:17" ht="15" customHeight="1" x14ac:dyDescent="0.2">
      <c r="A1392" s="945" t="s">
        <v>230</v>
      </c>
      <c r="B1392" s="946"/>
      <c r="C1392" s="946"/>
      <c r="D1392" s="946"/>
      <c r="E1392" s="946"/>
      <c r="F1392" s="946"/>
      <c r="G1392" s="946"/>
      <c r="H1392" s="946"/>
      <c r="I1392" s="250" t="s">
        <v>220</v>
      </c>
      <c r="J1392" s="1258">
        <f xml:space="preserve"> Q1411</f>
        <v>946500</v>
      </c>
      <c r="K1392" s="1258"/>
      <c r="L1392" s="478"/>
      <c r="M1392" s="478"/>
      <c r="N1392" s="252"/>
      <c r="O1392" s="250"/>
      <c r="P1392" s="224"/>
      <c r="Q1392" s="251"/>
    </row>
    <row r="1393" spans="1:17" x14ac:dyDescent="0.2">
      <c r="A1393" s="945" t="s">
        <v>231</v>
      </c>
      <c r="B1393" s="946"/>
      <c r="C1393" s="946"/>
      <c r="D1393" s="946"/>
      <c r="E1393" s="946"/>
      <c r="F1393" s="946"/>
      <c r="G1393" s="946"/>
      <c r="H1393" s="946"/>
      <c r="I1393" s="250" t="s">
        <v>220</v>
      </c>
      <c r="J1393" s="247" t="s">
        <v>229</v>
      </c>
      <c r="K1393" s="256"/>
      <c r="L1393" s="478"/>
      <c r="M1393" s="478"/>
      <c r="N1393" s="252"/>
      <c r="O1393" s="250"/>
      <c r="P1393" s="224"/>
      <c r="Q1393" s="251"/>
    </row>
    <row r="1394" spans="1:17" x14ac:dyDescent="0.2">
      <c r="A1394" s="477" t="s">
        <v>232</v>
      </c>
      <c r="B1394" s="478"/>
      <c r="C1394" s="478"/>
      <c r="D1394" s="478"/>
      <c r="E1394" s="478"/>
      <c r="F1394" s="478"/>
      <c r="G1394" s="478"/>
      <c r="H1394" s="478"/>
      <c r="I1394" s="250" t="s">
        <v>220</v>
      </c>
      <c r="J1394" s="247" t="s">
        <v>233</v>
      </c>
      <c r="K1394" s="256"/>
      <c r="L1394" s="478"/>
      <c r="M1394" s="478"/>
      <c r="N1394" s="252"/>
      <c r="O1394" s="250"/>
      <c r="P1394" s="224"/>
      <c r="Q1394" s="251"/>
    </row>
    <row r="1395" spans="1:17" ht="13.5" thickBot="1" x14ac:dyDescent="0.25">
      <c r="A1395" s="962" t="s">
        <v>234</v>
      </c>
      <c r="B1395" s="963"/>
      <c r="C1395" s="963"/>
      <c r="D1395" s="963"/>
      <c r="E1395" s="963"/>
      <c r="F1395" s="963"/>
      <c r="G1395" s="963"/>
      <c r="H1395" s="963"/>
      <c r="I1395" s="963"/>
      <c r="J1395" s="963"/>
      <c r="K1395" s="963"/>
      <c r="L1395" s="963"/>
      <c r="M1395" s="963"/>
      <c r="N1395" s="963"/>
      <c r="O1395" s="963"/>
      <c r="P1395" s="963"/>
      <c r="Q1395" s="964"/>
    </row>
    <row r="1396" spans="1:17" ht="13.5" thickBot="1" x14ac:dyDescent="0.25">
      <c r="A1396" s="958" t="s">
        <v>235</v>
      </c>
      <c r="B1396" s="958"/>
      <c r="C1396" s="958"/>
      <c r="D1396" s="958"/>
      <c r="E1396" s="958"/>
      <c r="F1396" s="958"/>
      <c r="G1396" s="482"/>
      <c r="H1396" s="958" t="s">
        <v>236</v>
      </c>
      <c r="I1396" s="958"/>
      <c r="J1396" s="958"/>
      <c r="K1396" s="958"/>
      <c r="L1396" s="958"/>
      <c r="M1396" s="958"/>
      <c r="N1396" s="958" t="s">
        <v>237</v>
      </c>
      <c r="O1396" s="958"/>
      <c r="P1396" s="958"/>
      <c r="Q1396" s="958"/>
    </row>
    <row r="1397" spans="1:17" ht="25.5" customHeight="1" x14ac:dyDescent="0.2">
      <c r="A1397" s="223" t="s">
        <v>238</v>
      </c>
      <c r="B1397" s="33"/>
      <c r="C1397" s="33"/>
      <c r="D1397" s="33"/>
      <c r="E1397" s="33"/>
      <c r="F1397" s="34"/>
      <c r="G1397" s="34"/>
      <c r="H1397" s="965" t="s">
        <v>239</v>
      </c>
      <c r="I1397" s="965"/>
      <c r="J1397" s="965"/>
      <c r="K1397" s="965"/>
      <c r="L1397" s="965"/>
      <c r="M1397" s="965"/>
      <c r="N1397" s="966" t="s">
        <v>240</v>
      </c>
      <c r="O1397" s="967"/>
      <c r="P1397" s="967"/>
      <c r="Q1397" s="968"/>
    </row>
    <row r="1398" spans="1:17" x14ac:dyDescent="0.2">
      <c r="A1398" s="969" t="s">
        <v>241</v>
      </c>
      <c r="B1398" s="970"/>
      <c r="C1398" s="970"/>
      <c r="D1398" s="970"/>
      <c r="E1398" s="970"/>
      <c r="F1398" s="971"/>
      <c r="G1398" s="476"/>
      <c r="H1398" s="972" t="s">
        <v>242</v>
      </c>
      <c r="I1398" s="970"/>
      <c r="J1398" s="970"/>
      <c r="K1398" s="970"/>
      <c r="L1398" s="970"/>
      <c r="M1398" s="971"/>
      <c r="N1398" s="973">
        <f>Q1411</f>
        <v>946500</v>
      </c>
      <c r="O1398" s="974"/>
      <c r="P1398" s="974"/>
      <c r="Q1398" s="975"/>
    </row>
    <row r="1399" spans="1:17" ht="69" customHeight="1" x14ac:dyDescent="0.2">
      <c r="A1399" s="976" t="s">
        <v>243</v>
      </c>
      <c r="B1399" s="977"/>
      <c r="C1399" s="977"/>
      <c r="D1399" s="977"/>
      <c r="E1399" s="977"/>
      <c r="F1399" s="978"/>
      <c r="G1399" s="481"/>
      <c r="H1399" s="238" t="s">
        <v>2272</v>
      </c>
      <c r="I1399" s="1062" t="s">
        <v>2582</v>
      </c>
      <c r="J1399" s="1062"/>
      <c r="K1399" s="1062"/>
      <c r="L1399" s="1062"/>
      <c r="M1399" s="1063"/>
      <c r="N1399" s="981" t="s">
        <v>1368</v>
      </c>
      <c r="O1399" s="982"/>
      <c r="P1399" s="982"/>
      <c r="Q1399" s="983"/>
    </row>
    <row r="1400" spans="1:17" ht="24" customHeight="1" thickBot="1" x14ac:dyDescent="0.25">
      <c r="A1400" s="976" t="s">
        <v>245</v>
      </c>
      <c r="B1400" s="977"/>
      <c r="C1400" s="977"/>
      <c r="D1400" s="977"/>
      <c r="E1400" s="977"/>
      <c r="F1400" s="978"/>
      <c r="G1400" s="481"/>
      <c r="H1400" s="239" t="s">
        <v>2272</v>
      </c>
      <c r="I1400" s="1296" t="s">
        <v>2586</v>
      </c>
      <c r="J1400" s="1296"/>
      <c r="K1400" s="1296"/>
      <c r="L1400" s="1296"/>
      <c r="M1400" s="1297"/>
      <c r="N1400" s="981" t="s">
        <v>1368</v>
      </c>
      <c r="O1400" s="982"/>
      <c r="P1400" s="982"/>
      <c r="Q1400" s="983"/>
    </row>
    <row r="1401" spans="1:17" x14ac:dyDescent="0.2">
      <c r="A1401" s="986" t="s">
        <v>435</v>
      </c>
      <c r="B1401" s="987"/>
      <c r="C1401" s="987"/>
      <c r="D1401" s="987"/>
      <c r="E1401" s="987"/>
      <c r="F1401" s="987"/>
      <c r="G1401" s="987"/>
      <c r="H1401" s="987"/>
      <c r="I1401" s="987"/>
      <c r="J1401" s="987"/>
      <c r="K1401" s="987"/>
      <c r="L1401" s="987"/>
      <c r="M1401" s="987"/>
      <c r="N1401" s="987"/>
      <c r="O1401" s="987"/>
      <c r="P1401" s="987"/>
      <c r="Q1401" s="988"/>
    </row>
    <row r="1402" spans="1:17" ht="13.5" thickBot="1" x14ac:dyDescent="0.25">
      <c r="A1402" s="989"/>
      <c r="B1402" s="990"/>
      <c r="C1402" s="990"/>
      <c r="D1402" s="990"/>
      <c r="E1402" s="990"/>
      <c r="F1402" s="990"/>
      <c r="G1402" s="990"/>
      <c r="H1402" s="990"/>
      <c r="I1402" s="990"/>
      <c r="J1402" s="990"/>
      <c r="K1402" s="990"/>
      <c r="L1402" s="990"/>
      <c r="M1402" s="990"/>
      <c r="N1402" s="990"/>
      <c r="O1402" s="990"/>
      <c r="P1402" s="990"/>
      <c r="Q1402" s="991"/>
    </row>
    <row r="1403" spans="1:17" x14ac:dyDescent="0.2">
      <c r="A1403" s="950" t="s">
        <v>246</v>
      </c>
      <c r="B1403" s="951"/>
      <c r="C1403" s="951"/>
      <c r="D1403" s="951"/>
      <c r="E1403" s="951"/>
      <c r="F1403" s="951"/>
      <c r="G1403" s="951"/>
      <c r="H1403" s="951"/>
      <c r="I1403" s="951"/>
      <c r="J1403" s="951"/>
      <c r="K1403" s="951"/>
      <c r="L1403" s="951"/>
      <c r="M1403" s="951"/>
      <c r="N1403" s="951"/>
      <c r="O1403" s="951"/>
      <c r="P1403" s="951"/>
      <c r="Q1403" s="952"/>
    </row>
    <row r="1404" spans="1:17" ht="13.5" thickBot="1" x14ac:dyDescent="0.25">
      <c r="A1404" s="953" t="s">
        <v>247</v>
      </c>
      <c r="B1404" s="954"/>
      <c r="C1404" s="954"/>
      <c r="D1404" s="954"/>
      <c r="E1404" s="954"/>
      <c r="F1404" s="954"/>
      <c r="G1404" s="954"/>
      <c r="H1404" s="954"/>
      <c r="I1404" s="954"/>
      <c r="J1404" s="954"/>
      <c r="K1404" s="954"/>
      <c r="L1404" s="954"/>
      <c r="M1404" s="954"/>
      <c r="N1404" s="954"/>
      <c r="O1404" s="954"/>
      <c r="P1404" s="954"/>
      <c r="Q1404" s="955"/>
    </row>
    <row r="1405" spans="1:17" x14ac:dyDescent="0.2">
      <c r="A1405" s="35"/>
      <c r="B1405" s="36"/>
      <c r="C1405" s="36"/>
      <c r="D1405" s="36"/>
      <c r="E1405" s="36"/>
      <c r="F1405" s="992" t="s">
        <v>248</v>
      </c>
      <c r="G1405" s="993"/>
      <c r="H1405" s="993"/>
      <c r="I1405" s="993"/>
      <c r="J1405" s="993"/>
      <c r="K1405" s="993"/>
      <c r="L1405" s="994"/>
      <c r="M1405" s="1001" t="s">
        <v>249</v>
      </c>
      <c r="N1405" s="1004" t="s">
        <v>250</v>
      </c>
      <c r="O1405" s="1005"/>
      <c r="P1405" s="1005"/>
      <c r="Q1405" s="1006"/>
    </row>
    <row r="1406" spans="1:17" ht="13.5" thickBot="1" x14ac:dyDescent="0.25">
      <c r="A1406" s="1010" t="s">
        <v>251</v>
      </c>
      <c r="B1406" s="1011"/>
      <c r="C1406" s="1011"/>
      <c r="D1406" s="1011"/>
      <c r="E1406" s="1012"/>
      <c r="F1406" s="995"/>
      <c r="G1406" s="996"/>
      <c r="H1406" s="996"/>
      <c r="I1406" s="996"/>
      <c r="J1406" s="996"/>
      <c r="K1406" s="996"/>
      <c r="L1406" s="997"/>
      <c r="M1406" s="1002"/>
      <c r="N1406" s="1007"/>
      <c r="O1406" s="1008"/>
      <c r="P1406" s="1008"/>
      <c r="Q1406" s="1009"/>
    </row>
    <row r="1407" spans="1:17" x14ac:dyDescent="0.2">
      <c r="A1407" s="1010" t="s">
        <v>252</v>
      </c>
      <c r="B1407" s="1011"/>
      <c r="C1407" s="1011"/>
      <c r="D1407" s="1011"/>
      <c r="E1407" s="1012"/>
      <c r="F1407" s="995"/>
      <c r="G1407" s="996"/>
      <c r="H1407" s="996"/>
      <c r="I1407" s="996"/>
      <c r="J1407" s="996"/>
      <c r="K1407" s="996"/>
      <c r="L1407" s="997"/>
      <c r="M1407" s="1002"/>
      <c r="N1407" s="1013" t="s">
        <v>253</v>
      </c>
      <c r="O1407" s="1015" t="s">
        <v>254</v>
      </c>
      <c r="P1407" s="37" t="s">
        <v>255</v>
      </c>
      <c r="Q1407" s="1017" t="s">
        <v>256</v>
      </c>
    </row>
    <row r="1408" spans="1:17" ht="13.5" thickBot="1" x14ac:dyDescent="0.25">
      <c r="A1408" s="38"/>
      <c r="B1408" s="39"/>
      <c r="C1408" s="39"/>
      <c r="D1408" s="39"/>
      <c r="E1408" s="40"/>
      <c r="F1408" s="998"/>
      <c r="G1408" s="999"/>
      <c r="H1408" s="999"/>
      <c r="I1408" s="999"/>
      <c r="J1408" s="999"/>
      <c r="K1408" s="999"/>
      <c r="L1408" s="1000"/>
      <c r="M1408" s="1003"/>
      <c r="N1408" s="1014"/>
      <c r="O1408" s="1016"/>
      <c r="P1408" s="41" t="s">
        <v>257</v>
      </c>
      <c r="Q1408" s="1018"/>
    </row>
    <row r="1409" spans="1:20" ht="13.5" thickBot="1" x14ac:dyDescent="0.25">
      <c r="A1409" s="1019">
        <v>1</v>
      </c>
      <c r="B1409" s="1020"/>
      <c r="C1409" s="1020"/>
      <c r="D1409" s="1020"/>
      <c r="E1409" s="1021"/>
      <c r="F1409" s="1022">
        <v>2</v>
      </c>
      <c r="G1409" s="1020"/>
      <c r="H1409" s="1020"/>
      <c r="I1409" s="1020"/>
      <c r="J1409" s="1020"/>
      <c r="K1409" s="1020"/>
      <c r="L1409" s="1023"/>
      <c r="M1409" s="472">
        <v>3</v>
      </c>
      <c r="N1409" s="42">
        <v>4</v>
      </c>
      <c r="O1409" s="42">
        <v>5</v>
      </c>
      <c r="P1409" s="228">
        <v>6</v>
      </c>
      <c r="Q1409" s="43" t="s">
        <v>258</v>
      </c>
    </row>
    <row r="1410" spans="1:20" ht="28.5" customHeight="1" thickBot="1" x14ac:dyDescent="0.25">
      <c r="A1410" s="262"/>
      <c r="B1410" s="263"/>
      <c r="C1410" s="263"/>
      <c r="D1410" s="263"/>
      <c r="E1410" s="263"/>
      <c r="F1410" s="486" t="s">
        <v>2272</v>
      </c>
      <c r="G1410" s="473"/>
      <c r="H1410" s="1034" t="s">
        <v>2294</v>
      </c>
      <c r="I1410" s="1034"/>
      <c r="J1410" s="1034"/>
      <c r="K1410" s="1034"/>
      <c r="L1410" s="1035"/>
      <c r="M1410" s="263"/>
      <c r="N1410" s="263"/>
      <c r="O1410" s="263"/>
      <c r="P1410" s="264"/>
      <c r="Q1410" s="265"/>
    </row>
    <row r="1411" spans="1:20" x14ac:dyDescent="0.2">
      <c r="A1411" s="259">
        <v>5</v>
      </c>
      <c r="B1411" s="44"/>
      <c r="C1411" s="44"/>
      <c r="D1411" s="44"/>
      <c r="E1411" s="44"/>
      <c r="F1411" s="1024" t="s">
        <v>259</v>
      </c>
      <c r="G1411" s="1025"/>
      <c r="H1411" s="1025"/>
      <c r="I1411" s="1025"/>
      <c r="J1411" s="1025"/>
      <c r="K1411" s="1025"/>
      <c r="L1411" s="1026"/>
      <c r="M1411" s="44"/>
      <c r="N1411" s="44"/>
      <c r="O1411" s="44"/>
      <c r="P1411" s="420"/>
      <c r="Q1411" s="387">
        <f>Q1412</f>
        <v>946500</v>
      </c>
    </row>
    <row r="1412" spans="1:20" x14ac:dyDescent="0.2">
      <c r="A1412" s="262">
        <v>5</v>
      </c>
      <c r="B1412" s="263">
        <v>2</v>
      </c>
      <c r="C1412" s="263"/>
      <c r="D1412" s="263"/>
      <c r="E1412" s="263"/>
      <c r="F1412" s="1027" t="s">
        <v>302</v>
      </c>
      <c r="G1412" s="1028"/>
      <c r="H1412" s="1028"/>
      <c r="I1412" s="1028"/>
      <c r="J1412" s="1028"/>
      <c r="K1412" s="1028"/>
      <c r="L1412" s="1029"/>
      <c r="M1412" s="263"/>
      <c r="N1412" s="263"/>
      <c r="O1412" s="263"/>
      <c r="P1412" s="421"/>
      <c r="Q1412" s="388">
        <f>Q1413</f>
        <v>946500</v>
      </c>
    </row>
    <row r="1413" spans="1:20" ht="15" x14ac:dyDescent="0.25">
      <c r="A1413" s="266">
        <v>5</v>
      </c>
      <c r="B1413" s="480">
        <v>2</v>
      </c>
      <c r="C1413" s="480">
        <v>1</v>
      </c>
      <c r="D1413" s="1030"/>
      <c r="E1413" s="1031"/>
      <c r="F1413" s="1027" t="s">
        <v>303</v>
      </c>
      <c r="G1413" s="1028"/>
      <c r="H1413" s="1028"/>
      <c r="I1413" s="1028"/>
      <c r="J1413" s="1028"/>
      <c r="K1413" s="1028"/>
      <c r="L1413" s="1029"/>
      <c r="M1413" s="55"/>
      <c r="N1413" s="480"/>
      <c r="O1413" s="480"/>
      <c r="P1413" s="422"/>
      <c r="Q1413" s="391">
        <f>Q1414+Q1419+Q1421</f>
        <v>946500</v>
      </c>
    </row>
    <row r="1414" spans="1:20" ht="25.5" customHeight="1" x14ac:dyDescent="0.2">
      <c r="A1414" s="398">
        <v>5</v>
      </c>
      <c r="B1414" s="399">
        <v>2</v>
      </c>
      <c r="C1414" s="399">
        <v>1</v>
      </c>
      <c r="D1414" s="399"/>
      <c r="E1414" s="400" t="s">
        <v>262</v>
      </c>
      <c r="F1414" s="1033" t="s">
        <v>322</v>
      </c>
      <c r="G1414" s="1034"/>
      <c r="H1414" s="1034"/>
      <c r="I1414" s="1034"/>
      <c r="J1414" s="1034"/>
      <c r="K1414" s="1034"/>
      <c r="L1414" s="1035"/>
      <c r="M1414" s="263"/>
      <c r="N1414" s="263"/>
      <c r="O1414" s="263"/>
      <c r="P1414" s="421"/>
      <c r="Q1414" s="388">
        <f>SUM(Q1415:Q1418)</f>
        <v>166500</v>
      </c>
      <c r="S1414" s="931" t="s">
        <v>2712</v>
      </c>
      <c r="T1414" s="932">
        <f>Q1414+Q1429+Q1444</f>
        <v>499500</v>
      </c>
    </row>
    <row r="1415" spans="1:20" ht="16.5" customHeight="1" x14ac:dyDescent="0.2">
      <c r="A1415" s="262"/>
      <c r="B1415" s="263"/>
      <c r="C1415" s="263"/>
      <c r="D1415" s="263"/>
      <c r="E1415" s="263"/>
      <c r="F1415" s="82" t="s">
        <v>262</v>
      </c>
      <c r="G1415" s="465"/>
      <c r="H1415" s="1194" t="s">
        <v>663</v>
      </c>
      <c r="I1415" s="1194"/>
      <c r="J1415" s="1194"/>
      <c r="K1415" s="1194"/>
      <c r="L1415" s="1195"/>
      <c r="M1415" s="263"/>
      <c r="N1415" s="46">
        <v>2</v>
      </c>
      <c r="O1415" s="46" t="s">
        <v>291</v>
      </c>
      <c r="P1415" s="423">
        <v>57400</v>
      </c>
      <c r="Q1415" s="392">
        <f>N1415*P1415</f>
        <v>114800</v>
      </c>
      <c r="S1415" s="931" t="s">
        <v>2713</v>
      </c>
      <c r="T1415" s="932">
        <f>Q1419+Q1434+Q1449</f>
        <v>75000</v>
      </c>
    </row>
    <row r="1416" spans="1:20" ht="16.5" customHeight="1" x14ac:dyDescent="0.2">
      <c r="A1416" s="262"/>
      <c r="B1416" s="263"/>
      <c r="C1416" s="263"/>
      <c r="D1416" s="263"/>
      <c r="E1416" s="263"/>
      <c r="F1416" s="82" t="s">
        <v>2369</v>
      </c>
      <c r="G1416" s="467"/>
      <c r="H1416" s="1194" t="s">
        <v>478</v>
      </c>
      <c r="I1416" s="1194"/>
      <c r="J1416" s="1194"/>
      <c r="K1416" s="1194"/>
      <c r="L1416" s="1195"/>
      <c r="M1416" s="263"/>
      <c r="N1416" s="46">
        <v>6</v>
      </c>
      <c r="O1416" s="46" t="s">
        <v>272</v>
      </c>
      <c r="P1416" s="423">
        <v>1800</v>
      </c>
      <c r="Q1416" s="392">
        <f t="shared" ref="Q1416:Q1418" si="18">N1416*P1416</f>
        <v>10800</v>
      </c>
      <c r="S1416" s="931" t="s">
        <v>2714</v>
      </c>
      <c r="T1416" s="932">
        <f>Q1421+Q1436+Q1451</f>
        <v>2265000</v>
      </c>
    </row>
    <row r="1417" spans="1:20" ht="16.5" customHeight="1" x14ac:dyDescent="0.2">
      <c r="A1417" s="262"/>
      <c r="B1417" s="263"/>
      <c r="C1417" s="263"/>
      <c r="D1417" s="263"/>
      <c r="E1417" s="263"/>
      <c r="F1417" s="82" t="s">
        <v>2404</v>
      </c>
      <c r="G1417" s="467"/>
      <c r="H1417" s="1194" t="s">
        <v>817</v>
      </c>
      <c r="I1417" s="1194"/>
      <c r="J1417" s="1194"/>
      <c r="K1417" s="1194"/>
      <c r="L1417" s="1195"/>
      <c r="M1417" s="263"/>
      <c r="N1417" s="46">
        <v>1</v>
      </c>
      <c r="O1417" s="46" t="s">
        <v>272</v>
      </c>
      <c r="P1417" s="423">
        <v>25900</v>
      </c>
      <c r="Q1417" s="392">
        <f t="shared" si="18"/>
        <v>25900</v>
      </c>
    </row>
    <row r="1418" spans="1:20" ht="16.5" customHeight="1" x14ac:dyDescent="0.2">
      <c r="A1418" s="262"/>
      <c r="B1418" s="263"/>
      <c r="C1418" s="263"/>
      <c r="D1418" s="263"/>
      <c r="E1418" s="263"/>
      <c r="F1418" s="82" t="s">
        <v>2405</v>
      </c>
      <c r="G1418" s="467"/>
      <c r="H1418" s="1194" t="s">
        <v>825</v>
      </c>
      <c r="I1418" s="1194"/>
      <c r="J1418" s="1194"/>
      <c r="K1418" s="1194"/>
      <c r="L1418" s="1195"/>
      <c r="M1418" s="263"/>
      <c r="N1418" s="46">
        <v>10</v>
      </c>
      <c r="O1418" s="46" t="s">
        <v>274</v>
      </c>
      <c r="P1418" s="423">
        <v>1500</v>
      </c>
      <c r="Q1418" s="392">
        <f t="shared" si="18"/>
        <v>15000</v>
      </c>
    </row>
    <row r="1419" spans="1:20" ht="40.5" customHeight="1" x14ac:dyDescent="0.2">
      <c r="A1419" s="268">
        <v>5</v>
      </c>
      <c r="B1419" s="269">
        <v>2</v>
      </c>
      <c r="C1419" s="269">
        <v>1</v>
      </c>
      <c r="D1419" s="270">
        <v>1</v>
      </c>
      <c r="E1419" s="270" t="s">
        <v>431</v>
      </c>
      <c r="F1419" s="1033" t="s">
        <v>436</v>
      </c>
      <c r="G1419" s="1034"/>
      <c r="H1419" s="1034"/>
      <c r="I1419" s="1034"/>
      <c r="J1419" s="1034"/>
      <c r="K1419" s="1034"/>
      <c r="L1419" s="1035"/>
      <c r="M1419" s="271"/>
      <c r="N1419" s="46"/>
      <c r="O1419" s="46"/>
      <c r="P1419" s="423"/>
      <c r="Q1419" s="391">
        <f>Q1420</f>
        <v>25000</v>
      </c>
    </row>
    <row r="1420" spans="1:20" ht="15.75" customHeight="1" x14ac:dyDescent="0.2">
      <c r="A1420" s="288"/>
      <c r="B1420" s="289"/>
      <c r="C1420" s="289"/>
      <c r="D1420" s="290"/>
      <c r="E1420" s="290"/>
      <c r="F1420" s="82" t="s">
        <v>262</v>
      </c>
      <c r="G1420" s="465"/>
      <c r="H1420" s="485"/>
      <c r="I1420" s="1194" t="s">
        <v>2503</v>
      </c>
      <c r="J1420" s="1194"/>
      <c r="K1420" s="1194"/>
      <c r="L1420" s="1195"/>
      <c r="M1420" s="271"/>
      <c r="N1420" s="485">
        <v>100</v>
      </c>
      <c r="O1420" s="401" t="s">
        <v>274</v>
      </c>
      <c r="P1420" s="424">
        <v>250</v>
      </c>
      <c r="Q1420" s="392">
        <f>N1420*P1420</f>
        <v>25000</v>
      </c>
    </row>
    <row r="1421" spans="1:20" ht="44.25" customHeight="1" x14ac:dyDescent="0.2">
      <c r="A1421" s="288">
        <v>5</v>
      </c>
      <c r="B1421" s="289">
        <v>2</v>
      </c>
      <c r="C1421" s="289">
        <v>1</v>
      </c>
      <c r="D1421" s="290"/>
      <c r="E1421" s="290">
        <v>6</v>
      </c>
      <c r="F1421" s="1191" t="s">
        <v>2285</v>
      </c>
      <c r="G1421" s="1192"/>
      <c r="H1421" s="1192"/>
      <c r="I1421" s="1192"/>
      <c r="J1421" s="1192"/>
      <c r="K1421" s="1192"/>
      <c r="L1421" s="1193"/>
      <c r="M1421" s="271"/>
      <c r="N1421" s="46"/>
      <c r="O1421" s="272"/>
      <c r="P1421" s="424"/>
      <c r="Q1421" s="391">
        <f>SUM(Q1422:Q1424)</f>
        <v>755000</v>
      </c>
    </row>
    <row r="1422" spans="1:20" ht="14.25" customHeight="1" x14ac:dyDescent="0.2">
      <c r="A1422" s="288"/>
      <c r="B1422" s="289"/>
      <c r="C1422" s="289"/>
      <c r="D1422" s="290"/>
      <c r="E1422" s="290"/>
      <c r="F1422" s="82" t="s">
        <v>262</v>
      </c>
      <c r="G1422" s="465"/>
      <c r="H1422" s="1274" t="s">
        <v>2286</v>
      </c>
      <c r="I1422" s="1274"/>
      <c r="J1422" s="1274"/>
      <c r="K1422" s="1274"/>
      <c r="L1422" s="1275"/>
      <c r="M1422" s="271"/>
      <c r="N1422" s="46">
        <v>40</v>
      </c>
      <c r="O1422" s="272" t="s">
        <v>697</v>
      </c>
      <c r="P1422" s="424">
        <v>2000</v>
      </c>
      <c r="Q1422" s="392">
        <f>N1422*P1422</f>
        <v>80000</v>
      </c>
    </row>
    <row r="1423" spans="1:20" ht="14.25" customHeight="1" x14ac:dyDescent="0.2">
      <c r="A1423" s="288"/>
      <c r="B1423" s="289"/>
      <c r="C1423" s="289"/>
      <c r="D1423" s="290"/>
      <c r="E1423" s="290"/>
      <c r="F1423" s="82" t="s">
        <v>266</v>
      </c>
      <c r="G1423" s="465"/>
      <c r="H1423" s="1347" t="s">
        <v>2240</v>
      </c>
      <c r="I1423" s="1347"/>
      <c r="J1423" s="1347"/>
      <c r="K1423" s="1347"/>
      <c r="L1423" s="1348"/>
      <c r="M1423" s="271"/>
      <c r="N1423" s="46">
        <v>40</v>
      </c>
      <c r="O1423" s="272" t="s">
        <v>697</v>
      </c>
      <c r="P1423" s="424">
        <v>15000</v>
      </c>
      <c r="Q1423" s="392">
        <f t="shared" ref="Q1423:Q1424" si="19">N1423*P1423</f>
        <v>600000</v>
      </c>
    </row>
    <row r="1424" spans="1:20" ht="14.25" customHeight="1" x14ac:dyDescent="0.2">
      <c r="A1424" s="288"/>
      <c r="B1424" s="289"/>
      <c r="C1424" s="289"/>
      <c r="D1424" s="290"/>
      <c r="E1424" s="290"/>
      <c r="F1424" s="82" t="s">
        <v>271</v>
      </c>
      <c r="G1424" s="465"/>
      <c r="H1424" s="1274" t="s">
        <v>2234</v>
      </c>
      <c r="I1424" s="1274"/>
      <c r="J1424" s="1274"/>
      <c r="K1424" s="1274"/>
      <c r="L1424" s="1275"/>
      <c r="M1424" s="271"/>
      <c r="N1424" s="46">
        <v>3</v>
      </c>
      <c r="O1424" s="272" t="s">
        <v>1015</v>
      </c>
      <c r="P1424" s="424">
        <v>25000</v>
      </c>
      <c r="Q1424" s="392">
        <f t="shared" si="19"/>
        <v>75000</v>
      </c>
    </row>
    <row r="1425" spans="1:17" ht="39" customHeight="1" thickBot="1" x14ac:dyDescent="0.25">
      <c r="A1425" s="262"/>
      <c r="B1425" s="263"/>
      <c r="C1425" s="263"/>
      <c r="D1425" s="263"/>
      <c r="E1425" s="263"/>
      <c r="F1425" s="419" t="s">
        <v>2272</v>
      </c>
      <c r="G1425" s="473"/>
      <c r="H1425" s="1034" t="s">
        <v>2295</v>
      </c>
      <c r="I1425" s="1034"/>
      <c r="J1425" s="1034"/>
      <c r="K1425" s="1034"/>
      <c r="L1425" s="1035"/>
      <c r="M1425" s="263"/>
      <c r="N1425" s="263"/>
      <c r="O1425" s="263"/>
      <c r="P1425" s="421"/>
      <c r="Q1425" s="388"/>
    </row>
    <row r="1426" spans="1:17" x14ac:dyDescent="0.2">
      <c r="A1426" s="259">
        <v>5</v>
      </c>
      <c r="B1426" s="44"/>
      <c r="C1426" s="44"/>
      <c r="D1426" s="44"/>
      <c r="E1426" s="44"/>
      <c r="F1426" s="1024" t="s">
        <v>259</v>
      </c>
      <c r="G1426" s="1025"/>
      <c r="H1426" s="1025"/>
      <c r="I1426" s="1025"/>
      <c r="J1426" s="1025"/>
      <c r="K1426" s="1025"/>
      <c r="L1426" s="1026"/>
      <c r="M1426" s="44"/>
      <c r="N1426" s="44"/>
      <c r="O1426" s="44"/>
      <c r="P1426" s="420"/>
      <c r="Q1426" s="387">
        <f>Q1427</f>
        <v>946500</v>
      </c>
    </row>
    <row r="1427" spans="1:17" x14ac:dyDescent="0.2">
      <c r="A1427" s="262">
        <v>5</v>
      </c>
      <c r="B1427" s="263">
        <v>2</v>
      </c>
      <c r="C1427" s="263"/>
      <c r="D1427" s="263"/>
      <c r="E1427" s="263"/>
      <c r="F1427" s="1027" t="s">
        <v>302</v>
      </c>
      <c r="G1427" s="1028"/>
      <c r="H1427" s="1028"/>
      <c r="I1427" s="1028"/>
      <c r="J1427" s="1028"/>
      <c r="K1427" s="1028"/>
      <c r="L1427" s="1029"/>
      <c r="M1427" s="263"/>
      <c r="N1427" s="263"/>
      <c r="O1427" s="263"/>
      <c r="P1427" s="421"/>
      <c r="Q1427" s="388">
        <f>Q1428</f>
        <v>946500</v>
      </c>
    </row>
    <row r="1428" spans="1:17" ht="15" x14ac:dyDescent="0.25">
      <c r="A1428" s="266">
        <v>5</v>
      </c>
      <c r="B1428" s="480">
        <v>2</v>
      </c>
      <c r="C1428" s="480">
        <v>1</v>
      </c>
      <c r="D1428" s="1030"/>
      <c r="E1428" s="1031"/>
      <c r="F1428" s="1027" t="s">
        <v>303</v>
      </c>
      <c r="G1428" s="1028"/>
      <c r="H1428" s="1028"/>
      <c r="I1428" s="1028"/>
      <c r="J1428" s="1028"/>
      <c r="K1428" s="1028"/>
      <c r="L1428" s="1029"/>
      <c r="M1428" s="55"/>
      <c r="N1428" s="480"/>
      <c r="O1428" s="480"/>
      <c r="P1428" s="422"/>
      <c r="Q1428" s="391">
        <f>Q1429+Q1434+Q1436</f>
        <v>946500</v>
      </c>
    </row>
    <row r="1429" spans="1:17" ht="25.5" customHeight="1" x14ac:dyDescent="0.2">
      <c r="A1429" s="398">
        <v>5</v>
      </c>
      <c r="B1429" s="399">
        <v>2</v>
      </c>
      <c r="C1429" s="399">
        <v>1</v>
      </c>
      <c r="D1429" s="399"/>
      <c r="E1429" s="400" t="s">
        <v>262</v>
      </c>
      <c r="F1429" s="1033" t="s">
        <v>322</v>
      </c>
      <c r="G1429" s="1034"/>
      <c r="H1429" s="1034"/>
      <c r="I1429" s="1034"/>
      <c r="J1429" s="1034"/>
      <c r="K1429" s="1034"/>
      <c r="L1429" s="1035"/>
      <c r="M1429" s="263"/>
      <c r="N1429" s="263"/>
      <c r="O1429" s="263"/>
      <c r="P1429" s="421"/>
      <c r="Q1429" s="388">
        <f>SUM(Q1430:Q1433)</f>
        <v>166500</v>
      </c>
    </row>
    <row r="1430" spans="1:17" ht="15" customHeight="1" x14ac:dyDescent="0.2">
      <c r="A1430" s="262"/>
      <c r="B1430" s="263"/>
      <c r="C1430" s="263"/>
      <c r="D1430" s="263"/>
      <c r="E1430" s="263"/>
      <c r="F1430" s="82" t="s">
        <v>262</v>
      </c>
      <c r="G1430" s="465"/>
      <c r="H1430" s="1194" t="s">
        <v>663</v>
      </c>
      <c r="I1430" s="1194"/>
      <c r="J1430" s="1194"/>
      <c r="K1430" s="1194"/>
      <c r="L1430" s="1195"/>
      <c r="M1430" s="263"/>
      <c r="N1430" s="46">
        <v>2</v>
      </c>
      <c r="O1430" s="46" t="s">
        <v>291</v>
      </c>
      <c r="P1430" s="423">
        <v>57400</v>
      </c>
      <c r="Q1430" s="392">
        <f>N1430*P1430</f>
        <v>114800</v>
      </c>
    </row>
    <row r="1431" spans="1:17" ht="15" customHeight="1" x14ac:dyDescent="0.2">
      <c r="A1431" s="262"/>
      <c r="B1431" s="263"/>
      <c r="C1431" s="263"/>
      <c r="D1431" s="263"/>
      <c r="E1431" s="263"/>
      <c r="F1431" s="82" t="s">
        <v>2369</v>
      </c>
      <c r="G1431" s="467"/>
      <c r="H1431" s="1194" t="s">
        <v>478</v>
      </c>
      <c r="I1431" s="1194"/>
      <c r="J1431" s="1194"/>
      <c r="K1431" s="1194"/>
      <c r="L1431" s="1195"/>
      <c r="M1431" s="263"/>
      <c r="N1431" s="46">
        <v>6</v>
      </c>
      <c r="O1431" s="46" t="s">
        <v>272</v>
      </c>
      <c r="P1431" s="423">
        <v>1800</v>
      </c>
      <c r="Q1431" s="392">
        <f t="shared" ref="Q1431:Q1433" si="20">N1431*P1431</f>
        <v>10800</v>
      </c>
    </row>
    <row r="1432" spans="1:17" ht="15" customHeight="1" x14ac:dyDescent="0.2">
      <c r="A1432" s="262"/>
      <c r="B1432" s="263"/>
      <c r="C1432" s="263"/>
      <c r="D1432" s="263"/>
      <c r="E1432" s="263"/>
      <c r="F1432" s="82" t="s">
        <v>2404</v>
      </c>
      <c r="G1432" s="467"/>
      <c r="H1432" s="1194" t="s">
        <v>817</v>
      </c>
      <c r="I1432" s="1194"/>
      <c r="J1432" s="1194"/>
      <c r="K1432" s="1194"/>
      <c r="L1432" s="1195"/>
      <c r="M1432" s="263"/>
      <c r="N1432" s="46">
        <v>1</v>
      </c>
      <c r="O1432" s="46" t="s">
        <v>272</v>
      </c>
      <c r="P1432" s="423">
        <v>25900</v>
      </c>
      <c r="Q1432" s="392">
        <f t="shared" si="20"/>
        <v>25900</v>
      </c>
    </row>
    <row r="1433" spans="1:17" ht="15" customHeight="1" x14ac:dyDescent="0.2">
      <c r="A1433" s="262"/>
      <c r="B1433" s="263"/>
      <c r="C1433" s="263"/>
      <c r="D1433" s="263"/>
      <c r="E1433" s="263"/>
      <c r="F1433" s="82" t="s">
        <v>2405</v>
      </c>
      <c r="G1433" s="467"/>
      <c r="H1433" s="1194" t="s">
        <v>825</v>
      </c>
      <c r="I1433" s="1194"/>
      <c r="J1433" s="1194"/>
      <c r="K1433" s="1194"/>
      <c r="L1433" s="1195"/>
      <c r="M1433" s="263"/>
      <c r="N1433" s="46">
        <v>10</v>
      </c>
      <c r="O1433" s="46" t="s">
        <v>274</v>
      </c>
      <c r="P1433" s="423">
        <v>1500</v>
      </c>
      <c r="Q1433" s="392">
        <f t="shared" si="20"/>
        <v>15000</v>
      </c>
    </row>
    <row r="1434" spans="1:17" x14ac:dyDescent="0.2">
      <c r="A1434" s="268">
        <v>5</v>
      </c>
      <c r="B1434" s="269">
        <v>2</v>
      </c>
      <c r="C1434" s="269">
        <v>1</v>
      </c>
      <c r="D1434" s="270">
        <v>1</v>
      </c>
      <c r="E1434" s="270" t="s">
        <v>431</v>
      </c>
      <c r="F1434" s="1033" t="s">
        <v>436</v>
      </c>
      <c r="G1434" s="1034"/>
      <c r="H1434" s="1034"/>
      <c r="I1434" s="1034"/>
      <c r="J1434" s="1034"/>
      <c r="K1434" s="1034"/>
      <c r="L1434" s="1035"/>
      <c r="M1434" s="271"/>
      <c r="N1434" s="46"/>
      <c r="O1434" s="46"/>
      <c r="P1434" s="423"/>
      <c r="Q1434" s="391">
        <f>Q1435</f>
        <v>25000</v>
      </c>
    </row>
    <row r="1435" spans="1:17" ht="14.25" customHeight="1" x14ac:dyDescent="0.2">
      <c r="A1435" s="288"/>
      <c r="B1435" s="289"/>
      <c r="C1435" s="289"/>
      <c r="D1435" s="290"/>
      <c r="E1435" s="290"/>
      <c r="F1435" s="82" t="s">
        <v>262</v>
      </c>
      <c r="G1435" s="465"/>
      <c r="H1435" s="1194" t="s">
        <v>437</v>
      </c>
      <c r="I1435" s="1194"/>
      <c r="J1435" s="1194"/>
      <c r="K1435" s="1194"/>
      <c r="L1435" s="1195"/>
      <c r="M1435" s="271" t="s">
        <v>233</v>
      </c>
      <c r="N1435" s="484">
        <v>100</v>
      </c>
      <c r="O1435" s="401" t="s">
        <v>274</v>
      </c>
      <c r="P1435" s="424">
        <v>250</v>
      </c>
      <c r="Q1435" s="392">
        <f>N1435*P1435</f>
        <v>25000</v>
      </c>
    </row>
    <row r="1436" spans="1:17" x14ac:dyDescent="0.2">
      <c r="A1436" s="288">
        <v>5</v>
      </c>
      <c r="B1436" s="289">
        <v>2</v>
      </c>
      <c r="C1436" s="289">
        <v>1</v>
      </c>
      <c r="D1436" s="290"/>
      <c r="E1436" s="290">
        <v>6</v>
      </c>
      <c r="F1436" s="1191" t="s">
        <v>2285</v>
      </c>
      <c r="G1436" s="1192"/>
      <c r="H1436" s="1192"/>
      <c r="I1436" s="1192"/>
      <c r="J1436" s="1192"/>
      <c r="K1436" s="1192"/>
      <c r="L1436" s="1193"/>
      <c r="M1436" s="271"/>
      <c r="N1436" s="46"/>
      <c r="O1436" s="272"/>
      <c r="P1436" s="424"/>
      <c r="Q1436" s="391">
        <f>SUM(Q1437:Q1439)</f>
        <v>755000</v>
      </c>
    </row>
    <row r="1437" spans="1:17" ht="15.75" customHeight="1" x14ac:dyDescent="0.2">
      <c r="A1437" s="288"/>
      <c r="B1437" s="289"/>
      <c r="C1437" s="289"/>
      <c r="D1437" s="290"/>
      <c r="E1437" s="290"/>
      <c r="F1437" s="82" t="s">
        <v>262</v>
      </c>
      <c r="G1437" s="465"/>
      <c r="H1437" s="1194" t="s">
        <v>2286</v>
      </c>
      <c r="I1437" s="1194"/>
      <c r="J1437" s="1194"/>
      <c r="K1437" s="1194"/>
      <c r="L1437" s="1195"/>
      <c r="M1437" s="271" t="s">
        <v>233</v>
      </c>
      <c r="N1437" s="46">
        <v>40</v>
      </c>
      <c r="O1437" s="272" t="s">
        <v>697</v>
      </c>
      <c r="P1437" s="424">
        <v>2000</v>
      </c>
      <c r="Q1437" s="392">
        <f>N1437*P1437</f>
        <v>80000</v>
      </c>
    </row>
    <row r="1438" spans="1:17" ht="15.75" customHeight="1" x14ac:dyDescent="0.2">
      <c r="A1438" s="288"/>
      <c r="B1438" s="289"/>
      <c r="C1438" s="289"/>
      <c r="D1438" s="290"/>
      <c r="E1438" s="290"/>
      <c r="F1438" s="82" t="s">
        <v>266</v>
      </c>
      <c r="G1438" s="465"/>
      <c r="H1438" s="961" t="s">
        <v>2240</v>
      </c>
      <c r="I1438" s="961"/>
      <c r="J1438" s="961"/>
      <c r="K1438" s="961"/>
      <c r="L1438" s="1270"/>
      <c r="M1438" s="271"/>
      <c r="N1438" s="46">
        <v>40</v>
      </c>
      <c r="O1438" s="272" t="s">
        <v>697</v>
      </c>
      <c r="P1438" s="424">
        <v>15000</v>
      </c>
      <c r="Q1438" s="392">
        <f t="shared" ref="Q1438:Q1439" si="21">N1438*P1438</f>
        <v>600000</v>
      </c>
    </row>
    <row r="1439" spans="1:17" ht="15.75" customHeight="1" x14ac:dyDescent="0.2">
      <c r="A1439" s="288"/>
      <c r="B1439" s="289"/>
      <c r="C1439" s="289"/>
      <c r="D1439" s="290"/>
      <c r="E1439" s="290"/>
      <c r="F1439" s="82" t="s">
        <v>271</v>
      </c>
      <c r="G1439" s="465"/>
      <c r="H1439" s="1194" t="s">
        <v>2234</v>
      </c>
      <c r="I1439" s="1194"/>
      <c r="J1439" s="1194"/>
      <c r="K1439" s="1194"/>
      <c r="L1439" s="1195"/>
      <c r="M1439" s="271" t="s">
        <v>233</v>
      </c>
      <c r="N1439" s="46">
        <v>3</v>
      </c>
      <c r="O1439" s="272" t="s">
        <v>1015</v>
      </c>
      <c r="P1439" s="424">
        <v>25000</v>
      </c>
      <c r="Q1439" s="392">
        <f t="shared" si="21"/>
        <v>75000</v>
      </c>
    </row>
    <row r="1440" spans="1:17" ht="28.5" customHeight="1" thickBot="1" x14ac:dyDescent="0.25">
      <c r="A1440" s="288"/>
      <c r="B1440" s="289"/>
      <c r="C1440" s="289"/>
      <c r="D1440" s="290"/>
      <c r="E1440" s="290"/>
      <c r="F1440" s="1239" t="s">
        <v>2426</v>
      </c>
      <c r="G1440" s="1240"/>
      <c r="H1440" s="1240"/>
      <c r="I1440" s="1240"/>
      <c r="J1440" s="1240"/>
      <c r="K1440" s="1240"/>
      <c r="L1440" s="1241"/>
      <c r="M1440" s="271"/>
      <c r="N1440" s="46"/>
      <c r="O1440" s="272"/>
      <c r="P1440" s="424"/>
      <c r="Q1440" s="392"/>
    </row>
    <row r="1441" spans="1:17" x14ac:dyDescent="0.2">
      <c r="A1441" s="259">
        <v>5</v>
      </c>
      <c r="B1441" s="44"/>
      <c r="C1441" s="44"/>
      <c r="D1441" s="44"/>
      <c r="E1441" s="44"/>
      <c r="F1441" s="1024" t="s">
        <v>259</v>
      </c>
      <c r="G1441" s="1025"/>
      <c r="H1441" s="1025"/>
      <c r="I1441" s="1025"/>
      <c r="J1441" s="1025"/>
      <c r="K1441" s="1025"/>
      <c r="L1441" s="1026"/>
      <c r="M1441" s="44"/>
      <c r="N1441" s="44"/>
      <c r="O1441" s="44"/>
      <c r="P1441" s="420"/>
      <c r="Q1441" s="387">
        <f>Q1442</f>
        <v>946500</v>
      </c>
    </row>
    <row r="1442" spans="1:17" x14ac:dyDescent="0.2">
      <c r="A1442" s="262">
        <v>5</v>
      </c>
      <c r="B1442" s="263">
        <v>2</v>
      </c>
      <c r="C1442" s="263"/>
      <c r="D1442" s="263"/>
      <c r="E1442" s="263"/>
      <c r="F1442" s="1027" t="s">
        <v>302</v>
      </c>
      <c r="G1442" s="1028"/>
      <c r="H1442" s="1028"/>
      <c r="I1442" s="1028"/>
      <c r="J1442" s="1028"/>
      <c r="K1442" s="1028"/>
      <c r="L1442" s="1029"/>
      <c r="M1442" s="263"/>
      <c r="N1442" s="263"/>
      <c r="O1442" s="263"/>
      <c r="P1442" s="421"/>
      <c r="Q1442" s="388">
        <f>Q1443</f>
        <v>946500</v>
      </c>
    </row>
    <row r="1443" spans="1:17" ht="15" x14ac:dyDescent="0.25">
      <c r="A1443" s="266">
        <v>5</v>
      </c>
      <c r="B1443" s="480">
        <v>2</v>
      </c>
      <c r="C1443" s="480">
        <v>1</v>
      </c>
      <c r="D1443" s="1030"/>
      <c r="E1443" s="1031"/>
      <c r="F1443" s="1027" t="s">
        <v>303</v>
      </c>
      <c r="G1443" s="1028"/>
      <c r="H1443" s="1028"/>
      <c r="I1443" s="1028"/>
      <c r="J1443" s="1028"/>
      <c r="K1443" s="1028"/>
      <c r="L1443" s="1029"/>
      <c r="M1443" s="55"/>
      <c r="N1443" s="480"/>
      <c r="O1443" s="480"/>
      <c r="P1443" s="422"/>
      <c r="Q1443" s="391">
        <f>Q1444+Q1449+Q1451</f>
        <v>946500</v>
      </c>
    </row>
    <row r="1444" spans="1:17" ht="27.75" customHeight="1" x14ac:dyDescent="0.2">
      <c r="A1444" s="398">
        <v>5</v>
      </c>
      <c r="B1444" s="399">
        <v>2</v>
      </c>
      <c r="C1444" s="399">
        <v>1</v>
      </c>
      <c r="D1444" s="399"/>
      <c r="E1444" s="400" t="s">
        <v>262</v>
      </c>
      <c r="F1444" s="1033" t="s">
        <v>322</v>
      </c>
      <c r="G1444" s="1034"/>
      <c r="H1444" s="1034"/>
      <c r="I1444" s="1034"/>
      <c r="J1444" s="1034"/>
      <c r="K1444" s="1034"/>
      <c r="L1444" s="1035"/>
      <c r="M1444" s="263"/>
      <c r="N1444" s="263"/>
      <c r="O1444" s="263"/>
      <c r="P1444" s="421"/>
      <c r="Q1444" s="388">
        <f>SUM(Q1445:Q1448)</f>
        <v>166500</v>
      </c>
    </row>
    <row r="1445" spans="1:17" ht="12.75" customHeight="1" x14ac:dyDescent="0.2">
      <c r="A1445" s="262"/>
      <c r="B1445" s="263"/>
      <c r="C1445" s="263"/>
      <c r="D1445" s="263"/>
      <c r="E1445" s="263"/>
      <c r="F1445" s="82" t="s">
        <v>262</v>
      </c>
      <c r="G1445" s="465"/>
      <c r="H1445" s="1194" t="s">
        <v>663</v>
      </c>
      <c r="I1445" s="1194"/>
      <c r="J1445" s="1194"/>
      <c r="K1445" s="1194"/>
      <c r="L1445" s="1195"/>
      <c r="M1445" s="263"/>
      <c r="N1445" s="46">
        <v>2</v>
      </c>
      <c r="O1445" s="46" t="s">
        <v>291</v>
      </c>
      <c r="P1445" s="423">
        <v>57400</v>
      </c>
      <c r="Q1445" s="392">
        <f>N1445*P1445</f>
        <v>114800</v>
      </c>
    </row>
    <row r="1446" spans="1:17" ht="12.75" customHeight="1" x14ac:dyDescent="0.2">
      <c r="A1446" s="262"/>
      <c r="B1446" s="263"/>
      <c r="C1446" s="263"/>
      <c r="D1446" s="263"/>
      <c r="E1446" s="263"/>
      <c r="F1446" s="82" t="s">
        <v>2369</v>
      </c>
      <c r="G1446" s="467"/>
      <c r="H1446" s="1194" t="s">
        <v>478</v>
      </c>
      <c r="I1446" s="1194"/>
      <c r="J1446" s="1194"/>
      <c r="K1446" s="1194"/>
      <c r="L1446" s="1195"/>
      <c r="M1446" s="263"/>
      <c r="N1446" s="46">
        <v>6</v>
      </c>
      <c r="O1446" s="46" t="s">
        <v>272</v>
      </c>
      <c r="P1446" s="423">
        <v>1800</v>
      </c>
      <c r="Q1446" s="392">
        <f t="shared" ref="Q1446:Q1448" si="22">N1446*P1446</f>
        <v>10800</v>
      </c>
    </row>
    <row r="1447" spans="1:17" ht="12.75" customHeight="1" x14ac:dyDescent="0.2">
      <c r="A1447" s="262"/>
      <c r="B1447" s="263"/>
      <c r="C1447" s="263"/>
      <c r="D1447" s="263"/>
      <c r="E1447" s="263"/>
      <c r="F1447" s="82" t="s">
        <v>2404</v>
      </c>
      <c r="G1447" s="467"/>
      <c r="H1447" s="1194" t="s">
        <v>817</v>
      </c>
      <c r="I1447" s="1194"/>
      <c r="J1447" s="1194"/>
      <c r="K1447" s="1194"/>
      <c r="L1447" s="1195"/>
      <c r="M1447" s="263"/>
      <c r="N1447" s="46">
        <v>1</v>
      </c>
      <c r="O1447" s="46" t="s">
        <v>272</v>
      </c>
      <c r="P1447" s="423">
        <v>25900</v>
      </c>
      <c r="Q1447" s="392">
        <f t="shared" si="22"/>
        <v>25900</v>
      </c>
    </row>
    <row r="1448" spans="1:17" ht="12.75" customHeight="1" x14ac:dyDescent="0.2">
      <c r="A1448" s="262"/>
      <c r="B1448" s="263"/>
      <c r="C1448" s="263"/>
      <c r="D1448" s="263"/>
      <c r="E1448" s="263"/>
      <c r="F1448" s="82" t="s">
        <v>2405</v>
      </c>
      <c r="G1448" s="467"/>
      <c r="H1448" s="1194" t="s">
        <v>825</v>
      </c>
      <c r="I1448" s="1194"/>
      <c r="J1448" s="1194"/>
      <c r="K1448" s="1194"/>
      <c r="L1448" s="1195"/>
      <c r="M1448" s="263"/>
      <c r="N1448" s="46">
        <v>10</v>
      </c>
      <c r="O1448" s="46" t="s">
        <v>274</v>
      </c>
      <c r="P1448" s="423">
        <v>1500</v>
      </c>
      <c r="Q1448" s="392">
        <f t="shared" si="22"/>
        <v>15000</v>
      </c>
    </row>
    <row r="1449" spans="1:17" x14ac:dyDescent="0.2">
      <c r="A1449" s="268">
        <v>5</v>
      </c>
      <c r="B1449" s="269">
        <v>2</v>
      </c>
      <c r="C1449" s="269">
        <v>1</v>
      </c>
      <c r="D1449" s="270">
        <v>1</v>
      </c>
      <c r="E1449" s="270" t="s">
        <v>431</v>
      </c>
      <c r="F1449" s="1033" t="s">
        <v>436</v>
      </c>
      <c r="G1449" s="1034"/>
      <c r="H1449" s="1034"/>
      <c r="I1449" s="1034"/>
      <c r="J1449" s="1034"/>
      <c r="K1449" s="1034"/>
      <c r="L1449" s="1035"/>
      <c r="M1449" s="271"/>
      <c r="N1449" s="46"/>
      <c r="O1449" s="46"/>
      <c r="P1449" s="423"/>
      <c r="Q1449" s="391">
        <f>Q1450</f>
        <v>25000</v>
      </c>
    </row>
    <row r="1450" spans="1:17" ht="15" customHeight="1" x14ac:dyDescent="0.2">
      <c r="A1450" s="288"/>
      <c r="B1450" s="289"/>
      <c r="C1450" s="289"/>
      <c r="D1450" s="290"/>
      <c r="E1450" s="290"/>
      <c r="F1450" s="82" t="s">
        <v>262</v>
      </c>
      <c r="G1450" s="465"/>
      <c r="H1450" s="1194" t="s">
        <v>2503</v>
      </c>
      <c r="I1450" s="1194"/>
      <c r="J1450" s="1194"/>
      <c r="K1450" s="1194"/>
      <c r="L1450" s="1195"/>
      <c r="M1450" s="271"/>
      <c r="N1450" s="484">
        <v>100</v>
      </c>
      <c r="O1450" s="401" t="s">
        <v>274</v>
      </c>
      <c r="P1450" s="424">
        <v>250</v>
      </c>
      <c r="Q1450" s="392">
        <f>N1450*P1450</f>
        <v>25000</v>
      </c>
    </row>
    <row r="1451" spans="1:17" x14ac:dyDescent="0.2">
      <c r="A1451" s="288">
        <v>5</v>
      </c>
      <c r="B1451" s="289">
        <v>2</v>
      </c>
      <c r="C1451" s="289">
        <v>1</v>
      </c>
      <c r="D1451" s="290"/>
      <c r="E1451" s="290">
        <v>6</v>
      </c>
      <c r="F1451" s="1191" t="s">
        <v>2285</v>
      </c>
      <c r="G1451" s="1192"/>
      <c r="H1451" s="1192"/>
      <c r="I1451" s="1192"/>
      <c r="J1451" s="1192"/>
      <c r="K1451" s="1192"/>
      <c r="L1451" s="1193"/>
      <c r="M1451" s="271"/>
      <c r="N1451" s="46"/>
      <c r="O1451" s="272"/>
      <c r="P1451" s="424"/>
      <c r="Q1451" s="391">
        <f>SUM(Q1452:Q1454)</f>
        <v>755000</v>
      </c>
    </row>
    <row r="1452" spans="1:17" ht="15" customHeight="1" x14ac:dyDescent="0.2">
      <c r="A1452" s="288"/>
      <c r="B1452" s="289"/>
      <c r="C1452" s="289"/>
      <c r="D1452" s="290"/>
      <c r="E1452" s="290"/>
      <c r="F1452" s="82" t="s">
        <v>262</v>
      </c>
      <c r="G1452" s="465"/>
      <c r="H1452" s="1194" t="s">
        <v>2286</v>
      </c>
      <c r="I1452" s="1194"/>
      <c r="J1452" s="1194"/>
      <c r="K1452" s="1194"/>
      <c r="L1452" s="1195"/>
      <c r="M1452" s="271"/>
      <c r="N1452" s="46">
        <v>40</v>
      </c>
      <c r="O1452" s="272" t="s">
        <v>697</v>
      </c>
      <c r="P1452" s="424">
        <v>2000</v>
      </c>
      <c r="Q1452" s="392">
        <f>N1452*P1452</f>
        <v>80000</v>
      </c>
    </row>
    <row r="1453" spans="1:17" ht="15" customHeight="1" x14ac:dyDescent="0.2">
      <c r="A1453" s="288"/>
      <c r="B1453" s="289"/>
      <c r="C1453" s="289"/>
      <c r="D1453" s="290"/>
      <c r="E1453" s="290"/>
      <c r="F1453" s="82" t="s">
        <v>266</v>
      </c>
      <c r="G1453" s="465"/>
      <c r="H1453" s="961" t="s">
        <v>2240</v>
      </c>
      <c r="I1453" s="961"/>
      <c r="J1453" s="961"/>
      <c r="K1453" s="961"/>
      <c r="L1453" s="1270"/>
      <c r="M1453" s="271"/>
      <c r="N1453" s="46">
        <v>40</v>
      </c>
      <c r="O1453" s="272" t="s">
        <v>697</v>
      </c>
      <c r="P1453" s="424">
        <v>15000</v>
      </c>
      <c r="Q1453" s="392">
        <f t="shared" ref="Q1453:Q1454" si="23">N1453*P1453</f>
        <v>600000</v>
      </c>
    </row>
    <row r="1454" spans="1:17" ht="15" customHeight="1" x14ac:dyDescent="0.2">
      <c r="A1454" s="288"/>
      <c r="B1454" s="289"/>
      <c r="C1454" s="289"/>
      <c r="D1454" s="290"/>
      <c r="E1454" s="290"/>
      <c r="F1454" s="82" t="s">
        <v>271</v>
      </c>
      <c r="G1454" s="465"/>
      <c r="H1454" s="1036" t="s">
        <v>2234</v>
      </c>
      <c r="I1454" s="1036"/>
      <c r="J1454" s="1036"/>
      <c r="K1454" s="1036"/>
      <c r="L1454" s="1037"/>
      <c r="M1454" s="271"/>
      <c r="N1454" s="46">
        <v>3</v>
      </c>
      <c r="O1454" s="272" t="s">
        <v>1015</v>
      </c>
      <c r="P1454" s="424">
        <v>25000</v>
      </c>
      <c r="Q1454" s="392">
        <f t="shared" si="23"/>
        <v>75000</v>
      </c>
    </row>
    <row r="1455" spans="1:17" ht="13.5" thickBot="1" x14ac:dyDescent="0.25">
      <c r="A1455" s="1255" t="s">
        <v>215</v>
      </c>
      <c r="B1455" s="1256"/>
      <c r="C1455" s="1256"/>
      <c r="D1455" s="1256"/>
      <c r="E1455" s="1256"/>
      <c r="F1455" s="1256"/>
      <c r="G1455" s="1256"/>
      <c r="H1455" s="1256"/>
      <c r="I1455" s="1256"/>
      <c r="J1455" s="1256"/>
      <c r="K1455" s="1256"/>
      <c r="L1455" s="1256"/>
      <c r="M1455" s="1256"/>
      <c r="N1455" s="1256"/>
      <c r="O1455" s="1256"/>
      <c r="P1455" s="1257"/>
      <c r="Q1455" s="58">
        <f>Q1441+Q1426+Q1411</f>
        <v>2839500</v>
      </c>
    </row>
    <row r="1456" spans="1:17" x14ac:dyDescent="0.2">
      <c r="A1456" s="286"/>
      <c r="B1456" s="286"/>
      <c r="C1456" s="286"/>
      <c r="D1456" s="286"/>
      <c r="E1456" s="286"/>
      <c r="F1456" s="286"/>
      <c r="G1456" s="286"/>
      <c r="H1456" s="286"/>
      <c r="I1456" s="286"/>
      <c r="J1456" s="286"/>
      <c r="K1456" s="286"/>
      <c r="L1456" s="286"/>
      <c r="M1456" s="221"/>
      <c r="N1456" s="221"/>
      <c r="O1456" s="221"/>
      <c r="P1456" s="232"/>
      <c r="Q1456" s="197"/>
    </row>
    <row r="1457" spans="1:17" ht="15" x14ac:dyDescent="0.25">
      <c r="A1457" s="1040" t="s">
        <v>2277</v>
      </c>
      <c r="B1457" s="1040"/>
      <c r="C1457" s="1040"/>
      <c r="D1457" s="1040"/>
      <c r="E1457" s="1040"/>
      <c r="F1457" s="1040"/>
      <c r="G1457" s="1040"/>
      <c r="H1457" s="1040"/>
      <c r="I1457" s="1040"/>
      <c r="J1457" s="1040"/>
      <c r="K1457" s="1040"/>
      <c r="L1457" s="1040"/>
      <c r="M1457" s="1041" t="s">
        <v>2274</v>
      </c>
      <c r="N1457" s="1041"/>
      <c r="O1457" s="1041"/>
      <c r="P1457" s="1041"/>
      <c r="Q1457" s="1041"/>
    </row>
    <row r="1458" spans="1:17" ht="15" x14ac:dyDescent="0.25">
      <c r="A1458" s="1040" t="s">
        <v>2278</v>
      </c>
      <c r="B1458" s="1040"/>
      <c r="C1458" s="1040"/>
      <c r="D1458" s="1040"/>
      <c r="E1458" s="1040"/>
      <c r="F1458" s="1040"/>
      <c r="G1458" s="1040"/>
      <c r="H1458" s="1040"/>
      <c r="I1458" s="1040"/>
      <c r="J1458" s="1040"/>
      <c r="K1458" s="1040"/>
      <c r="L1458" s="1040"/>
      <c r="M1458" s="1041" t="s">
        <v>2275</v>
      </c>
      <c r="N1458" s="1041"/>
      <c r="O1458" s="1041"/>
      <c r="P1458" s="1041"/>
      <c r="Q1458" s="1041"/>
    </row>
    <row r="1459" spans="1:17" ht="15" x14ac:dyDescent="0.25">
      <c r="A1459" s="21"/>
      <c r="B1459" s="21"/>
      <c r="C1459" s="292"/>
      <c r="D1459" s="292"/>
      <c r="E1459" s="292"/>
      <c r="F1459" s="292"/>
      <c r="G1459" s="292"/>
      <c r="H1459" s="292"/>
      <c r="I1459" s="292"/>
      <c r="J1459" s="292"/>
      <c r="K1459" s="292"/>
      <c r="L1459" s="292"/>
      <c r="M1459" s="60"/>
      <c r="N1459" s="61"/>
      <c r="O1459" s="61"/>
      <c r="P1459" s="62"/>
      <c r="Q1459" s="63"/>
    </row>
    <row r="1460" spans="1:17" ht="15" x14ac:dyDescent="0.25">
      <c r="A1460" s="21"/>
      <c r="B1460" s="21"/>
      <c r="C1460" s="292"/>
      <c r="D1460" s="292"/>
      <c r="E1460" s="292"/>
      <c r="F1460" s="292"/>
      <c r="G1460" s="292"/>
      <c r="H1460" s="292"/>
      <c r="I1460" s="292"/>
      <c r="J1460" s="292"/>
      <c r="K1460" s="292"/>
      <c r="L1460" s="292"/>
      <c r="M1460" s="60"/>
      <c r="N1460" s="61"/>
      <c r="O1460" s="61"/>
      <c r="P1460" s="62"/>
      <c r="Q1460" s="63"/>
    </row>
    <row r="1461" spans="1:17" ht="15" x14ac:dyDescent="0.25">
      <c r="A1461" s="21"/>
      <c r="B1461" s="21"/>
      <c r="C1461" s="292"/>
      <c r="D1461" s="292"/>
      <c r="E1461" s="292"/>
      <c r="F1461" s="292"/>
      <c r="G1461" s="292"/>
      <c r="H1461" s="292"/>
      <c r="I1461" s="292"/>
      <c r="J1461" s="292"/>
      <c r="K1461" s="292"/>
      <c r="L1461" s="292"/>
      <c r="M1461" s="60"/>
      <c r="N1461" s="61"/>
      <c r="O1461" s="61"/>
      <c r="P1461" s="62"/>
      <c r="Q1461" s="63"/>
    </row>
    <row r="1462" spans="1:17" ht="15" x14ac:dyDescent="0.25">
      <c r="A1462" s="1040" t="s">
        <v>2279</v>
      </c>
      <c r="B1462" s="1040"/>
      <c r="C1462" s="1040"/>
      <c r="D1462" s="1040"/>
      <c r="E1462" s="1040"/>
      <c r="F1462" s="1040"/>
      <c r="G1462" s="1040"/>
      <c r="H1462" s="1040"/>
      <c r="I1462" s="1040"/>
      <c r="J1462" s="1040"/>
      <c r="K1462" s="1040"/>
      <c r="L1462" s="1040"/>
      <c r="M1462" s="1041" t="s">
        <v>2656</v>
      </c>
      <c r="N1462" s="1042"/>
      <c r="O1462" s="1042"/>
      <c r="P1462" s="1042"/>
      <c r="Q1462" s="1042"/>
    </row>
    <row r="1463" spans="1:17" ht="15" x14ac:dyDescent="0.25">
      <c r="A1463" s="1043"/>
      <c r="B1463" s="1043"/>
      <c r="C1463" s="1043"/>
      <c r="D1463" s="1043"/>
      <c r="E1463" s="1043"/>
      <c r="F1463" s="1043"/>
      <c r="G1463" s="1043"/>
      <c r="H1463" s="1043"/>
      <c r="I1463" s="1043"/>
      <c r="J1463" s="292"/>
      <c r="K1463" s="292"/>
      <c r="L1463" s="292"/>
      <c r="M1463" s="60"/>
      <c r="N1463" s="61"/>
      <c r="O1463" s="1044"/>
      <c r="P1463" s="1044"/>
      <c r="Q1463" s="63"/>
    </row>
    <row r="1464" spans="1:17" ht="15" x14ac:dyDescent="0.25">
      <c r="A1464" s="471"/>
      <c r="B1464" s="471"/>
      <c r="C1464" s="471"/>
      <c r="D1464" s="471"/>
      <c r="E1464" s="471"/>
      <c r="F1464" s="471"/>
      <c r="G1464" s="471"/>
      <c r="H1464" s="471"/>
      <c r="I1464" s="471"/>
      <c r="J1464" s="60"/>
      <c r="K1464" s="60"/>
      <c r="L1464" s="60"/>
      <c r="M1464" s="60"/>
      <c r="N1464" s="61"/>
      <c r="O1464" s="61"/>
      <c r="P1464" s="212"/>
      <c r="Q1464" s="63"/>
    </row>
    <row r="1465" spans="1:17" ht="15" x14ac:dyDescent="0.25">
      <c r="A1465" s="1032" t="s">
        <v>2280</v>
      </c>
      <c r="B1465" s="1032"/>
      <c r="C1465" s="1032"/>
      <c r="D1465" s="1032"/>
      <c r="E1465" s="1032"/>
      <c r="F1465" s="1032"/>
      <c r="G1465" s="1032"/>
      <c r="H1465" s="1032"/>
      <c r="I1465" s="1032"/>
      <c r="J1465" s="1032"/>
      <c r="K1465" s="1032"/>
      <c r="L1465" s="62" t="s">
        <v>220</v>
      </c>
      <c r="M1465" s="62"/>
      <c r="N1465" s="470"/>
      <c r="O1465" s="470"/>
      <c r="P1465" s="62"/>
      <c r="Q1465" s="212"/>
    </row>
    <row r="1466" spans="1:17" ht="15" x14ac:dyDescent="0.25">
      <c r="A1466" s="1032" t="s">
        <v>2281</v>
      </c>
      <c r="B1466" s="1032"/>
      <c r="C1466" s="1032"/>
      <c r="D1466" s="1032"/>
      <c r="E1466" s="1032"/>
      <c r="F1466" s="1032"/>
      <c r="G1466" s="1032"/>
      <c r="H1466" s="1032"/>
      <c r="I1466" s="1032"/>
      <c r="J1466" s="1032"/>
      <c r="K1466" s="1032"/>
      <c r="L1466" s="62" t="s">
        <v>220</v>
      </c>
      <c r="M1466" s="62"/>
      <c r="N1466" s="470"/>
      <c r="O1466" s="470"/>
      <c r="P1466" s="62"/>
      <c r="Q1466" s="212"/>
    </row>
    <row r="1467" spans="1:17" ht="15" x14ac:dyDescent="0.25">
      <c r="A1467" s="1032" t="s">
        <v>2282</v>
      </c>
      <c r="B1467" s="1032"/>
      <c r="C1467" s="1032"/>
      <c r="D1467" s="1032"/>
      <c r="E1467" s="1032"/>
      <c r="F1467" s="1032"/>
      <c r="G1467" s="1032"/>
      <c r="H1467" s="1032"/>
      <c r="I1467" s="1032"/>
      <c r="J1467" s="1032"/>
      <c r="K1467" s="1032"/>
      <c r="L1467" s="62" t="s">
        <v>220</v>
      </c>
      <c r="M1467" s="62"/>
      <c r="N1467" s="470"/>
      <c r="O1467" s="470"/>
      <c r="P1467" s="62"/>
      <c r="Q1467" s="212"/>
    </row>
    <row r="1468" spans="1:17" ht="15" x14ac:dyDescent="0.25">
      <c r="A1468" s="62"/>
      <c r="B1468" s="62"/>
      <c r="C1468" s="62"/>
      <c r="D1468" s="64"/>
      <c r="E1468" s="62"/>
      <c r="F1468" s="62"/>
      <c r="G1468" s="62"/>
      <c r="H1468" s="65"/>
      <c r="I1468" s="66"/>
      <c r="J1468" s="62"/>
      <c r="K1468" s="62"/>
      <c r="L1468" s="62"/>
      <c r="M1468" s="62"/>
      <c r="N1468" s="470"/>
      <c r="O1468" s="470"/>
      <c r="P1468" s="62"/>
      <c r="Q1468" s="212"/>
    </row>
    <row r="1469" spans="1:17" ht="15" x14ac:dyDescent="0.25">
      <c r="A1469" s="479" t="s">
        <v>279</v>
      </c>
      <c r="B1469" s="1047" t="s">
        <v>280</v>
      </c>
      <c r="C1469" s="1047"/>
      <c r="D1469" s="1047"/>
      <c r="E1469" s="1047"/>
      <c r="F1469" s="1047"/>
      <c r="G1469" s="1047"/>
      <c r="H1469" s="1047"/>
      <c r="I1469" s="1047"/>
      <c r="J1469" s="1047"/>
      <c r="K1469" s="1047" t="s">
        <v>2283</v>
      </c>
      <c r="L1469" s="1047"/>
      <c r="M1469" s="62"/>
      <c r="N1469" s="470"/>
      <c r="O1469" s="470"/>
      <c r="P1469" s="62"/>
      <c r="Q1469" s="212"/>
    </row>
    <row r="1470" spans="1:17" ht="15" x14ac:dyDescent="0.25">
      <c r="A1470" s="293">
        <f>1</f>
        <v>1</v>
      </c>
      <c r="B1470" s="1048" t="s">
        <v>281</v>
      </c>
      <c r="C1470" s="1048"/>
      <c r="D1470" s="1048"/>
      <c r="E1470" s="1048"/>
      <c r="F1470" s="1048"/>
      <c r="G1470" s="1048"/>
      <c r="H1470" s="1048"/>
      <c r="I1470" s="1048"/>
      <c r="J1470" s="1048"/>
      <c r="K1470" s="1048"/>
      <c r="L1470" s="1048"/>
      <c r="M1470" s="62"/>
      <c r="N1470" s="470"/>
      <c r="O1470" s="470"/>
      <c r="P1470" s="62"/>
      <c r="Q1470" s="212"/>
    </row>
    <row r="1471" spans="1:17" ht="15" x14ac:dyDescent="0.25">
      <c r="A1471" s="293">
        <f>A1470+1</f>
        <v>2</v>
      </c>
      <c r="B1471" s="1048" t="s">
        <v>282</v>
      </c>
      <c r="C1471" s="1048"/>
      <c r="D1471" s="1048"/>
      <c r="E1471" s="1048"/>
      <c r="F1471" s="1048"/>
      <c r="G1471" s="1048"/>
      <c r="H1471" s="1048"/>
      <c r="I1471" s="1048"/>
      <c r="J1471" s="1048"/>
      <c r="K1471" s="1049"/>
      <c r="L1471" s="1049"/>
      <c r="M1471" s="62"/>
      <c r="N1471" s="470"/>
      <c r="O1471" s="470"/>
      <c r="P1471" s="62"/>
      <c r="Q1471" s="212"/>
    </row>
    <row r="1472" spans="1:17" ht="15" x14ac:dyDescent="0.25">
      <c r="A1472" s="468">
        <f>A1471+1</f>
        <v>3</v>
      </c>
      <c r="B1472" s="1048" t="s">
        <v>2257</v>
      </c>
      <c r="C1472" s="1048"/>
      <c r="D1472" s="1048"/>
      <c r="E1472" s="1048"/>
      <c r="F1472" s="1048"/>
      <c r="G1472" s="1048"/>
      <c r="H1472" s="1048"/>
      <c r="I1472" s="1048"/>
      <c r="J1472" s="1048"/>
      <c r="K1472" s="1048"/>
      <c r="L1472" s="1048"/>
      <c r="M1472" s="62"/>
      <c r="N1472" s="470"/>
      <c r="O1472" s="470"/>
      <c r="P1472" s="62"/>
      <c r="Q1472" s="212"/>
    </row>
    <row r="1473" spans="1:17" ht="15" x14ac:dyDescent="0.25">
      <c r="A1473" s="293">
        <f>A1472+1</f>
        <v>4</v>
      </c>
      <c r="B1473" s="1048" t="s">
        <v>283</v>
      </c>
      <c r="C1473" s="1048"/>
      <c r="D1473" s="1048"/>
      <c r="E1473" s="1048"/>
      <c r="F1473" s="1048"/>
      <c r="G1473" s="1048"/>
      <c r="H1473" s="1048"/>
      <c r="I1473" s="1048"/>
      <c r="J1473" s="1048"/>
      <c r="K1473" s="1048"/>
      <c r="L1473" s="1048"/>
      <c r="M1473" s="62"/>
      <c r="N1473" s="470"/>
      <c r="O1473" s="470"/>
      <c r="P1473" s="62"/>
      <c r="Q1473" s="212"/>
    </row>
    <row r="1483" spans="1:17" ht="13.5" thickBot="1" x14ac:dyDescent="0.25"/>
    <row r="1484" spans="1:17" x14ac:dyDescent="0.2">
      <c r="A1484" s="14"/>
      <c r="B1484" s="15"/>
      <c r="C1484" s="15"/>
      <c r="D1484" s="15"/>
      <c r="E1484" s="15"/>
      <c r="F1484" s="15"/>
      <c r="G1484" s="15"/>
      <c r="H1484" s="16"/>
      <c r="I1484" s="14"/>
      <c r="J1484" s="15"/>
      <c r="K1484" s="15"/>
      <c r="L1484" s="15"/>
      <c r="M1484" s="15"/>
      <c r="N1484" s="17"/>
      <c r="O1484" s="17"/>
      <c r="P1484" s="226"/>
      <c r="Q1484" s="18"/>
    </row>
    <row r="1485" spans="1:17" x14ac:dyDescent="0.2">
      <c r="A1485" s="20"/>
      <c r="B1485" s="21"/>
      <c r="C1485" s="21"/>
      <c r="D1485" s="21"/>
      <c r="E1485" s="21"/>
      <c r="F1485" s="21"/>
      <c r="G1485" s="21"/>
      <c r="H1485" s="22"/>
      <c r="I1485" s="947" t="s">
        <v>2270</v>
      </c>
      <c r="J1485" s="948"/>
      <c r="K1485" s="948"/>
      <c r="L1485" s="948"/>
      <c r="M1485" s="948"/>
      <c r="N1485" s="948"/>
      <c r="O1485" s="949"/>
      <c r="P1485" s="227"/>
      <c r="Q1485" s="23"/>
    </row>
    <row r="1486" spans="1:17" x14ac:dyDescent="0.2">
      <c r="A1486" s="20"/>
      <c r="B1486" s="21"/>
      <c r="C1486" s="21"/>
      <c r="D1486" s="21"/>
      <c r="E1486" s="21"/>
      <c r="F1486" s="21"/>
      <c r="G1486" s="21"/>
      <c r="H1486" s="22"/>
      <c r="I1486" s="947" t="s">
        <v>2271</v>
      </c>
      <c r="J1486" s="948"/>
      <c r="K1486" s="948"/>
      <c r="L1486" s="948"/>
      <c r="M1486" s="948"/>
      <c r="N1486" s="948"/>
      <c r="O1486" s="949"/>
      <c r="P1486" s="227"/>
      <c r="Q1486" s="23"/>
    </row>
    <row r="1487" spans="1:17" ht="13.5" thickBot="1" x14ac:dyDescent="0.25">
      <c r="A1487" s="20"/>
      <c r="B1487" s="21"/>
      <c r="C1487" s="21"/>
      <c r="D1487" s="21"/>
      <c r="E1487" s="21"/>
      <c r="F1487" s="21"/>
      <c r="G1487" s="21"/>
      <c r="H1487" s="22"/>
      <c r="I1487" s="24"/>
      <c r="J1487" s="25"/>
      <c r="K1487" s="25"/>
      <c r="L1487" s="25"/>
      <c r="M1487" s="25"/>
      <c r="N1487" s="26"/>
      <c r="O1487" s="26"/>
      <c r="P1487" s="227"/>
      <c r="Q1487" s="23"/>
    </row>
    <row r="1488" spans="1:17" x14ac:dyDescent="0.2">
      <c r="A1488" s="27"/>
      <c r="B1488" s="28"/>
      <c r="C1488" s="28"/>
      <c r="D1488" s="28"/>
      <c r="E1488" s="28"/>
      <c r="F1488" s="28"/>
      <c r="G1488" s="28"/>
      <c r="H1488" s="29"/>
      <c r="I1488" s="950" t="s">
        <v>217</v>
      </c>
      <c r="J1488" s="951"/>
      <c r="K1488" s="951"/>
      <c r="L1488" s="951"/>
      <c r="M1488" s="951"/>
      <c r="N1488" s="951"/>
      <c r="O1488" s="952"/>
      <c r="P1488" s="27"/>
      <c r="Q1488" s="29"/>
    </row>
    <row r="1489" spans="1:17" ht="13.5" thickBot="1" x14ac:dyDescent="0.25">
      <c r="A1489" s="30"/>
      <c r="B1489" s="31"/>
      <c r="C1489" s="31"/>
      <c r="D1489" s="31"/>
      <c r="E1489" s="31"/>
      <c r="F1489" s="31"/>
      <c r="G1489" s="31"/>
      <c r="H1489" s="32"/>
      <c r="I1489" s="953" t="s">
        <v>218</v>
      </c>
      <c r="J1489" s="954"/>
      <c r="K1489" s="954"/>
      <c r="L1489" s="954"/>
      <c r="M1489" s="954"/>
      <c r="N1489" s="954"/>
      <c r="O1489" s="955"/>
      <c r="P1489" s="30"/>
      <c r="Q1489" s="32"/>
    </row>
    <row r="1490" spans="1:17" x14ac:dyDescent="0.2">
      <c r="A1490" s="956"/>
      <c r="B1490" s="957"/>
      <c r="C1490" s="957"/>
      <c r="D1490" s="957"/>
      <c r="E1490" s="957"/>
      <c r="F1490" s="957"/>
      <c r="G1490" s="957"/>
      <c r="H1490" s="957"/>
      <c r="I1490" s="240"/>
      <c r="J1490" s="241"/>
      <c r="K1490" s="242"/>
      <c r="L1490" s="241"/>
      <c r="M1490" s="241"/>
      <c r="N1490" s="243"/>
      <c r="O1490" s="244"/>
      <c r="P1490" s="245"/>
      <c r="Q1490" s="246"/>
    </row>
    <row r="1491" spans="1:17" x14ac:dyDescent="0.2">
      <c r="A1491" s="945"/>
      <c r="B1491" s="946"/>
      <c r="C1491" s="946"/>
      <c r="D1491" s="946"/>
      <c r="E1491" s="946"/>
      <c r="F1491" s="946"/>
      <c r="G1491" s="946"/>
      <c r="H1491" s="946"/>
      <c r="I1491" s="53"/>
      <c r="J1491" s="247"/>
      <c r="K1491" s="248"/>
      <c r="L1491" s="247"/>
      <c r="M1491" s="247"/>
      <c r="N1491" s="249"/>
      <c r="O1491" s="250"/>
      <c r="P1491" s="224"/>
      <c r="Q1491" s="251"/>
    </row>
    <row r="1492" spans="1:17" ht="12.75" customHeight="1" x14ac:dyDescent="0.2">
      <c r="A1492" s="945" t="s">
        <v>219</v>
      </c>
      <c r="B1492" s="946"/>
      <c r="C1492" s="946"/>
      <c r="D1492" s="946"/>
      <c r="E1492" s="946"/>
      <c r="F1492" s="946"/>
      <c r="G1492" s="946"/>
      <c r="H1492" s="946"/>
      <c r="I1492" s="287" t="s">
        <v>220</v>
      </c>
      <c r="J1492" s="247">
        <v>1</v>
      </c>
      <c r="K1492" s="1250" t="s">
        <v>221</v>
      </c>
      <c r="L1492" s="1250"/>
      <c r="M1492" s="1250"/>
      <c r="N1492" s="1250"/>
      <c r="O1492" s="1250"/>
      <c r="P1492" s="1250"/>
      <c r="Q1492" s="1251"/>
    </row>
    <row r="1493" spans="1:17" x14ac:dyDescent="0.2">
      <c r="A1493" s="960" t="s">
        <v>222</v>
      </c>
      <c r="B1493" s="961"/>
      <c r="C1493" s="961"/>
      <c r="D1493" s="961"/>
      <c r="E1493" s="961"/>
      <c r="F1493" s="961"/>
      <c r="G1493" s="961"/>
      <c r="H1493" s="961"/>
      <c r="I1493" s="250" t="s">
        <v>220</v>
      </c>
      <c r="J1493" s="253" t="s">
        <v>2249</v>
      </c>
      <c r="K1493" s="959" t="s">
        <v>2250</v>
      </c>
      <c r="L1493" s="959"/>
      <c r="M1493" s="959"/>
      <c r="N1493" s="959"/>
      <c r="O1493" s="959"/>
      <c r="P1493" s="959"/>
      <c r="Q1493" s="254"/>
    </row>
    <row r="1494" spans="1:17" x14ac:dyDescent="0.2">
      <c r="A1494" s="945" t="s">
        <v>224</v>
      </c>
      <c r="B1494" s="946"/>
      <c r="C1494" s="946"/>
      <c r="D1494" s="946"/>
      <c r="E1494" s="946"/>
      <c r="F1494" s="946"/>
      <c r="G1494" s="946"/>
      <c r="H1494" s="946"/>
      <c r="I1494" s="250" t="s">
        <v>220</v>
      </c>
      <c r="J1494" s="255" t="s">
        <v>2260</v>
      </c>
      <c r="K1494" s="310" t="s">
        <v>21</v>
      </c>
      <c r="L1494" s="310"/>
      <c r="M1494" s="310"/>
      <c r="N1494" s="310"/>
      <c r="O1494" s="250"/>
      <c r="P1494" s="224"/>
      <c r="Q1494" s="309"/>
    </row>
    <row r="1495" spans="1:17" x14ac:dyDescent="0.2">
      <c r="A1495" s="945" t="s">
        <v>226</v>
      </c>
      <c r="B1495" s="946"/>
      <c r="C1495" s="946"/>
      <c r="D1495" s="946"/>
      <c r="E1495" s="946"/>
      <c r="F1495" s="946"/>
      <c r="G1495" s="946"/>
      <c r="H1495" s="946"/>
      <c r="I1495" s="250" t="s">
        <v>220</v>
      </c>
      <c r="J1495" s="247" t="s">
        <v>227</v>
      </c>
      <c r="K1495" s="256"/>
      <c r="L1495" s="478"/>
      <c r="M1495" s="478"/>
      <c r="N1495" s="252"/>
      <c r="O1495" s="250"/>
      <c r="P1495" s="224"/>
      <c r="Q1495" s="251"/>
    </row>
    <row r="1496" spans="1:17" x14ac:dyDescent="0.2">
      <c r="A1496" s="945" t="s">
        <v>228</v>
      </c>
      <c r="B1496" s="946"/>
      <c r="C1496" s="946"/>
      <c r="D1496" s="946"/>
      <c r="E1496" s="946"/>
      <c r="F1496" s="946"/>
      <c r="G1496" s="946"/>
      <c r="H1496" s="946"/>
      <c r="I1496" s="250" t="s">
        <v>220</v>
      </c>
      <c r="J1496" s="247" t="s">
        <v>229</v>
      </c>
      <c r="K1496" s="256"/>
      <c r="L1496" s="478"/>
      <c r="M1496" s="478"/>
      <c r="N1496" s="252"/>
      <c r="O1496" s="250"/>
      <c r="P1496" s="224"/>
      <c r="Q1496" s="251"/>
    </row>
    <row r="1497" spans="1:17" x14ac:dyDescent="0.2">
      <c r="A1497" s="945" t="s">
        <v>230</v>
      </c>
      <c r="B1497" s="946"/>
      <c r="C1497" s="946"/>
      <c r="D1497" s="946"/>
      <c r="E1497" s="946"/>
      <c r="F1497" s="946"/>
      <c r="G1497" s="946"/>
      <c r="H1497" s="946"/>
      <c r="I1497" s="250" t="s">
        <v>220</v>
      </c>
      <c r="J1497" s="1238">
        <f xml:space="preserve"> Q1515</f>
        <v>26400000</v>
      </c>
      <c r="K1497" s="1238"/>
      <c r="L1497" s="1238"/>
      <c r="M1497" s="478"/>
      <c r="N1497" s="252"/>
      <c r="O1497" s="250"/>
      <c r="P1497" s="224"/>
      <c r="Q1497" s="251"/>
    </row>
    <row r="1498" spans="1:17" x14ac:dyDescent="0.2">
      <c r="A1498" s="945" t="s">
        <v>231</v>
      </c>
      <c r="B1498" s="946"/>
      <c r="C1498" s="946"/>
      <c r="D1498" s="946"/>
      <c r="E1498" s="946"/>
      <c r="F1498" s="946"/>
      <c r="G1498" s="946"/>
      <c r="H1498" s="946"/>
      <c r="I1498" s="250" t="s">
        <v>220</v>
      </c>
      <c r="J1498" s="247" t="s">
        <v>229</v>
      </c>
      <c r="K1498" s="256"/>
      <c r="L1498" s="478"/>
      <c r="M1498" s="478"/>
      <c r="N1498" s="252"/>
      <c r="O1498" s="250"/>
      <c r="P1498" s="224"/>
      <c r="Q1498" s="251"/>
    </row>
    <row r="1499" spans="1:17" x14ac:dyDescent="0.2">
      <c r="A1499" s="477" t="s">
        <v>232</v>
      </c>
      <c r="B1499" s="478"/>
      <c r="C1499" s="478"/>
      <c r="D1499" s="478"/>
      <c r="E1499" s="478"/>
      <c r="F1499" s="478"/>
      <c r="G1499" s="478"/>
      <c r="H1499" s="478"/>
      <c r="I1499" s="250" t="s">
        <v>220</v>
      </c>
      <c r="J1499" s="247" t="s">
        <v>233</v>
      </c>
      <c r="K1499" s="256"/>
      <c r="L1499" s="478"/>
      <c r="M1499" s="478"/>
      <c r="N1499" s="252"/>
      <c r="O1499" s="250"/>
      <c r="P1499" s="224"/>
      <c r="Q1499" s="251"/>
    </row>
    <row r="1500" spans="1:17" ht="13.5" thickBot="1" x14ac:dyDescent="0.25">
      <c r="A1500" s="962" t="s">
        <v>234</v>
      </c>
      <c r="B1500" s="963"/>
      <c r="C1500" s="963"/>
      <c r="D1500" s="963"/>
      <c r="E1500" s="963"/>
      <c r="F1500" s="963"/>
      <c r="G1500" s="963"/>
      <c r="H1500" s="963"/>
      <c r="I1500" s="963"/>
      <c r="J1500" s="963"/>
      <c r="K1500" s="963"/>
      <c r="L1500" s="963"/>
      <c r="M1500" s="963"/>
      <c r="N1500" s="963"/>
      <c r="O1500" s="963"/>
      <c r="P1500" s="963"/>
      <c r="Q1500" s="964"/>
    </row>
    <row r="1501" spans="1:17" ht="13.5" thickBot="1" x14ac:dyDescent="0.25">
      <c r="A1501" s="958" t="s">
        <v>235</v>
      </c>
      <c r="B1501" s="958"/>
      <c r="C1501" s="958"/>
      <c r="D1501" s="958"/>
      <c r="E1501" s="958"/>
      <c r="F1501" s="958"/>
      <c r="G1501" s="482"/>
      <c r="H1501" s="958" t="s">
        <v>236</v>
      </c>
      <c r="I1501" s="958"/>
      <c r="J1501" s="958"/>
      <c r="K1501" s="958"/>
      <c r="L1501" s="958"/>
      <c r="M1501" s="958"/>
      <c r="N1501" s="958" t="s">
        <v>237</v>
      </c>
      <c r="O1501" s="958"/>
      <c r="P1501" s="958"/>
      <c r="Q1501" s="958"/>
    </row>
    <row r="1502" spans="1:17" ht="26.25" customHeight="1" x14ac:dyDescent="0.2">
      <c r="A1502" s="223" t="s">
        <v>238</v>
      </c>
      <c r="B1502" s="33"/>
      <c r="C1502" s="33"/>
      <c r="D1502" s="33"/>
      <c r="E1502" s="33"/>
      <c r="F1502" s="34"/>
      <c r="G1502" s="34"/>
      <c r="H1502" s="965" t="s">
        <v>239</v>
      </c>
      <c r="I1502" s="965"/>
      <c r="J1502" s="965"/>
      <c r="K1502" s="965"/>
      <c r="L1502" s="965"/>
      <c r="M1502" s="965"/>
      <c r="N1502" s="966" t="s">
        <v>240</v>
      </c>
      <c r="O1502" s="967"/>
      <c r="P1502" s="967"/>
      <c r="Q1502" s="968"/>
    </row>
    <row r="1503" spans="1:17" x14ac:dyDescent="0.2">
      <c r="A1503" s="969" t="s">
        <v>241</v>
      </c>
      <c r="B1503" s="970"/>
      <c r="C1503" s="970"/>
      <c r="D1503" s="970"/>
      <c r="E1503" s="970"/>
      <c r="F1503" s="971"/>
      <c r="G1503" s="476"/>
      <c r="H1503" s="972" t="s">
        <v>242</v>
      </c>
      <c r="I1503" s="970"/>
      <c r="J1503" s="970"/>
      <c r="K1503" s="970"/>
      <c r="L1503" s="970"/>
      <c r="M1503" s="971"/>
      <c r="N1503" s="973">
        <f>Q1515</f>
        <v>26400000</v>
      </c>
      <c r="O1503" s="974"/>
      <c r="P1503" s="974"/>
      <c r="Q1503" s="975"/>
    </row>
    <row r="1504" spans="1:17" x14ac:dyDescent="0.2">
      <c r="A1504" s="976" t="s">
        <v>243</v>
      </c>
      <c r="B1504" s="977"/>
      <c r="C1504" s="977"/>
      <c r="D1504" s="977"/>
      <c r="E1504" s="977"/>
      <c r="F1504" s="978"/>
      <c r="G1504" s="481"/>
      <c r="H1504" s="238" t="s">
        <v>2272</v>
      </c>
      <c r="I1504" s="1062" t="s">
        <v>2583</v>
      </c>
      <c r="J1504" s="1062"/>
      <c r="K1504" s="1062"/>
      <c r="L1504" s="1062"/>
      <c r="M1504" s="1063"/>
      <c r="N1504" s="981" t="s">
        <v>1370</v>
      </c>
      <c r="O1504" s="982"/>
      <c r="P1504" s="982"/>
      <c r="Q1504" s="983"/>
    </row>
    <row r="1505" spans="1:17" ht="13.5" thickBot="1" x14ac:dyDescent="0.25">
      <c r="A1505" s="976" t="s">
        <v>245</v>
      </c>
      <c r="B1505" s="977"/>
      <c r="C1505" s="977"/>
      <c r="D1505" s="977"/>
      <c r="E1505" s="977"/>
      <c r="F1505" s="978"/>
      <c r="G1505" s="481"/>
      <c r="H1505" s="239" t="s">
        <v>2272</v>
      </c>
      <c r="I1505" s="1296" t="s">
        <v>2584</v>
      </c>
      <c r="J1505" s="1296"/>
      <c r="K1505" s="1296"/>
      <c r="L1505" s="1296"/>
      <c r="M1505" s="1297"/>
      <c r="N1505" s="981" t="s">
        <v>1368</v>
      </c>
      <c r="O1505" s="982"/>
      <c r="P1505" s="982"/>
      <c r="Q1505" s="983"/>
    </row>
    <row r="1506" spans="1:17" x14ac:dyDescent="0.2">
      <c r="A1506" s="986" t="s">
        <v>2585</v>
      </c>
      <c r="B1506" s="987"/>
      <c r="C1506" s="987"/>
      <c r="D1506" s="987"/>
      <c r="E1506" s="987"/>
      <c r="F1506" s="987"/>
      <c r="G1506" s="987"/>
      <c r="H1506" s="987"/>
      <c r="I1506" s="987"/>
      <c r="J1506" s="987"/>
      <c r="K1506" s="987"/>
      <c r="L1506" s="987"/>
      <c r="M1506" s="987"/>
      <c r="N1506" s="987"/>
      <c r="O1506" s="987"/>
      <c r="P1506" s="987"/>
      <c r="Q1506" s="988"/>
    </row>
    <row r="1507" spans="1:17" ht="13.5" thickBot="1" x14ac:dyDescent="0.25">
      <c r="A1507" s="989"/>
      <c r="B1507" s="990"/>
      <c r="C1507" s="990"/>
      <c r="D1507" s="990"/>
      <c r="E1507" s="990"/>
      <c r="F1507" s="990"/>
      <c r="G1507" s="990"/>
      <c r="H1507" s="990"/>
      <c r="I1507" s="990"/>
      <c r="J1507" s="990"/>
      <c r="K1507" s="990"/>
      <c r="L1507" s="990"/>
      <c r="M1507" s="990"/>
      <c r="N1507" s="990"/>
      <c r="O1507" s="990"/>
      <c r="P1507" s="990"/>
      <c r="Q1507" s="991"/>
    </row>
    <row r="1508" spans="1:17" x14ac:dyDescent="0.2">
      <c r="A1508" s="950" t="s">
        <v>246</v>
      </c>
      <c r="B1508" s="951"/>
      <c r="C1508" s="951"/>
      <c r="D1508" s="951"/>
      <c r="E1508" s="951"/>
      <c r="F1508" s="951"/>
      <c r="G1508" s="951"/>
      <c r="H1508" s="951"/>
      <c r="I1508" s="951"/>
      <c r="J1508" s="951"/>
      <c r="K1508" s="951"/>
      <c r="L1508" s="951"/>
      <c r="M1508" s="951"/>
      <c r="N1508" s="951"/>
      <c r="O1508" s="951"/>
      <c r="P1508" s="951"/>
      <c r="Q1508" s="952"/>
    </row>
    <row r="1509" spans="1:17" ht="13.5" thickBot="1" x14ac:dyDescent="0.25">
      <c r="A1509" s="953" t="s">
        <v>247</v>
      </c>
      <c r="B1509" s="954"/>
      <c r="C1509" s="954"/>
      <c r="D1509" s="954"/>
      <c r="E1509" s="954"/>
      <c r="F1509" s="954"/>
      <c r="G1509" s="954"/>
      <c r="H1509" s="954"/>
      <c r="I1509" s="954"/>
      <c r="J1509" s="954"/>
      <c r="K1509" s="954"/>
      <c r="L1509" s="954"/>
      <c r="M1509" s="954"/>
      <c r="N1509" s="954"/>
      <c r="O1509" s="954"/>
      <c r="P1509" s="954"/>
      <c r="Q1509" s="955"/>
    </row>
    <row r="1510" spans="1:17" x14ac:dyDescent="0.2">
      <c r="A1510" s="35"/>
      <c r="B1510" s="36"/>
      <c r="C1510" s="36"/>
      <c r="D1510" s="36"/>
      <c r="E1510" s="36"/>
      <c r="F1510" s="992" t="s">
        <v>248</v>
      </c>
      <c r="G1510" s="993"/>
      <c r="H1510" s="993"/>
      <c r="I1510" s="993"/>
      <c r="J1510" s="993"/>
      <c r="K1510" s="993"/>
      <c r="L1510" s="994"/>
      <c r="M1510" s="1001" t="s">
        <v>249</v>
      </c>
      <c r="N1510" s="1004" t="s">
        <v>250</v>
      </c>
      <c r="O1510" s="1005"/>
      <c r="P1510" s="1005"/>
      <c r="Q1510" s="1006"/>
    </row>
    <row r="1511" spans="1:17" ht="13.5" thickBot="1" x14ac:dyDescent="0.25">
      <c r="A1511" s="1010" t="s">
        <v>251</v>
      </c>
      <c r="B1511" s="1011"/>
      <c r="C1511" s="1011"/>
      <c r="D1511" s="1011"/>
      <c r="E1511" s="1012"/>
      <c r="F1511" s="995"/>
      <c r="G1511" s="996"/>
      <c r="H1511" s="996"/>
      <c r="I1511" s="996"/>
      <c r="J1511" s="996"/>
      <c r="K1511" s="996"/>
      <c r="L1511" s="997"/>
      <c r="M1511" s="1002"/>
      <c r="N1511" s="1007"/>
      <c r="O1511" s="1008"/>
      <c r="P1511" s="1008"/>
      <c r="Q1511" s="1009"/>
    </row>
    <row r="1512" spans="1:17" x14ac:dyDescent="0.2">
      <c r="A1512" s="1010" t="s">
        <v>252</v>
      </c>
      <c r="B1512" s="1011"/>
      <c r="C1512" s="1011"/>
      <c r="D1512" s="1011"/>
      <c r="E1512" s="1012"/>
      <c r="F1512" s="995"/>
      <c r="G1512" s="996"/>
      <c r="H1512" s="996"/>
      <c r="I1512" s="996"/>
      <c r="J1512" s="996"/>
      <c r="K1512" s="996"/>
      <c r="L1512" s="997"/>
      <c r="M1512" s="1002"/>
      <c r="N1512" s="1013" t="s">
        <v>253</v>
      </c>
      <c r="O1512" s="1015" t="s">
        <v>254</v>
      </c>
      <c r="P1512" s="37" t="s">
        <v>255</v>
      </c>
      <c r="Q1512" s="1017" t="s">
        <v>256</v>
      </c>
    </row>
    <row r="1513" spans="1:17" ht="13.5" thickBot="1" x14ac:dyDescent="0.25">
      <c r="A1513" s="38"/>
      <c r="B1513" s="39"/>
      <c r="C1513" s="39"/>
      <c r="D1513" s="39"/>
      <c r="E1513" s="40"/>
      <c r="F1513" s="998"/>
      <c r="G1513" s="999"/>
      <c r="H1513" s="999"/>
      <c r="I1513" s="999"/>
      <c r="J1513" s="999"/>
      <c r="K1513" s="999"/>
      <c r="L1513" s="1000"/>
      <c r="M1513" s="1003"/>
      <c r="N1513" s="1014"/>
      <c r="O1513" s="1016"/>
      <c r="P1513" s="41" t="s">
        <v>257</v>
      </c>
      <c r="Q1513" s="1018"/>
    </row>
    <row r="1514" spans="1:17" ht="13.5" thickBot="1" x14ac:dyDescent="0.25">
      <c r="A1514" s="1019">
        <v>1</v>
      </c>
      <c r="B1514" s="1020"/>
      <c r="C1514" s="1020"/>
      <c r="D1514" s="1020"/>
      <c r="E1514" s="1021"/>
      <c r="F1514" s="1022">
        <v>2</v>
      </c>
      <c r="G1514" s="1020"/>
      <c r="H1514" s="1020"/>
      <c r="I1514" s="1020"/>
      <c r="J1514" s="1020"/>
      <c r="K1514" s="1020"/>
      <c r="L1514" s="1023"/>
      <c r="M1514" s="472">
        <v>3</v>
      </c>
      <c r="N1514" s="42">
        <v>4</v>
      </c>
      <c r="O1514" s="42">
        <v>5</v>
      </c>
      <c r="P1514" s="228">
        <v>6</v>
      </c>
      <c r="Q1514" s="43" t="s">
        <v>258</v>
      </c>
    </row>
    <row r="1515" spans="1:17" x14ac:dyDescent="0.2">
      <c r="A1515" s="259">
        <v>5</v>
      </c>
      <c r="B1515" s="44"/>
      <c r="C1515" s="44"/>
      <c r="D1515" s="44"/>
      <c r="E1515" s="44"/>
      <c r="F1515" s="1024" t="s">
        <v>259</v>
      </c>
      <c r="G1515" s="1025"/>
      <c r="H1515" s="1025"/>
      <c r="I1515" s="1025"/>
      <c r="J1515" s="1025"/>
      <c r="K1515" s="1025"/>
      <c r="L1515" s="1026"/>
      <c r="M1515" s="44"/>
      <c r="N1515" s="44"/>
      <c r="O1515" s="44"/>
      <c r="P1515" s="260"/>
      <c r="Q1515" s="261">
        <f>Q1522</f>
        <v>26400000</v>
      </c>
    </row>
    <row r="1516" spans="1:17" x14ac:dyDescent="0.2">
      <c r="A1516" s="262">
        <v>5</v>
      </c>
      <c r="B1516" s="263">
        <v>2</v>
      </c>
      <c r="C1516" s="263"/>
      <c r="D1516" s="263"/>
      <c r="E1516" s="263"/>
      <c r="F1516" s="1027" t="s">
        <v>302</v>
      </c>
      <c r="G1516" s="1028"/>
      <c r="H1516" s="1028"/>
      <c r="I1516" s="1028"/>
      <c r="J1516" s="1028"/>
      <c r="K1516" s="1028"/>
      <c r="L1516" s="1029"/>
      <c r="M1516" s="263"/>
      <c r="N1516" s="263"/>
      <c r="O1516" s="263"/>
      <c r="P1516" s="264"/>
      <c r="Q1516" s="265">
        <f>Q1515</f>
        <v>26400000</v>
      </c>
    </row>
    <row r="1517" spans="1:17" ht="15" x14ac:dyDescent="0.25">
      <c r="A1517" s="266">
        <v>5</v>
      </c>
      <c r="B1517" s="480">
        <v>2</v>
      </c>
      <c r="C1517" s="480">
        <v>2</v>
      </c>
      <c r="D1517" s="1030"/>
      <c r="E1517" s="1031"/>
      <c r="F1517" s="1027" t="s">
        <v>335</v>
      </c>
      <c r="G1517" s="1028"/>
      <c r="H1517" s="1028"/>
      <c r="I1517" s="1028"/>
      <c r="J1517" s="1028"/>
      <c r="K1517" s="1028"/>
      <c r="L1517" s="1029"/>
      <c r="M1517" s="55"/>
      <c r="N1517" s="480"/>
      <c r="O1517" s="480"/>
      <c r="P1517" s="229"/>
      <c r="Q1517" s="56">
        <f>Q1522</f>
        <v>26400000</v>
      </c>
    </row>
    <row r="1518" spans="1:17" x14ac:dyDescent="0.2">
      <c r="A1518" s="268">
        <v>5</v>
      </c>
      <c r="B1518" s="269">
        <v>2</v>
      </c>
      <c r="C1518" s="269">
        <v>2</v>
      </c>
      <c r="D1518" s="270">
        <v>1</v>
      </c>
      <c r="E1518" s="270" t="s">
        <v>266</v>
      </c>
      <c r="F1518" s="1033" t="s">
        <v>337</v>
      </c>
      <c r="G1518" s="1034"/>
      <c r="H1518" s="1034"/>
      <c r="I1518" s="1034"/>
      <c r="J1518" s="1034"/>
      <c r="K1518" s="1034"/>
      <c r="L1518" s="1035"/>
      <c r="M1518" s="271"/>
      <c r="N1518" s="46"/>
      <c r="O1518" s="46"/>
      <c r="P1518" s="230"/>
      <c r="Q1518" s="56">
        <f>Q1519</f>
        <v>14400000</v>
      </c>
    </row>
    <row r="1519" spans="1:17" ht="15" customHeight="1" x14ac:dyDescent="0.2">
      <c r="A1519" s="288"/>
      <c r="B1519" s="289"/>
      <c r="C1519" s="289"/>
      <c r="D1519" s="290"/>
      <c r="E1519" s="290"/>
      <c r="F1519" s="82" t="s">
        <v>262</v>
      </c>
      <c r="G1519" s="465"/>
      <c r="H1519" s="485"/>
      <c r="I1519" s="1194" t="s">
        <v>2516</v>
      </c>
      <c r="J1519" s="1194"/>
      <c r="K1519" s="1194"/>
      <c r="L1519" s="1195"/>
      <c r="M1519" s="271"/>
      <c r="N1519" s="484">
        <v>12</v>
      </c>
      <c r="O1519" s="401" t="s">
        <v>265</v>
      </c>
      <c r="P1519" s="291">
        <v>1200000</v>
      </c>
      <c r="Q1519" s="275">
        <f>N1519*P1519</f>
        <v>14400000</v>
      </c>
    </row>
    <row r="1520" spans="1:17" ht="27" customHeight="1" x14ac:dyDescent="0.2">
      <c r="A1520" s="288">
        <v>5</v>
      </c>
      <c r="B1520" s="289">
        <v>2</v>
      </c>
      <c r="C1520" s="289">
        <v>5</v>
      </c>
      <c r="D1520" s="290"/>
      <c r="E1520" s="290"/>
      <c r="F1520" s="1191" t="s">
        <v>351</v>
      </c>
      <c r="G1520" s="1192"/>
      <c r="H1520" s="1192"/>
      <c r="I1520" s="1192"/>
      <c r="J1520" s="1192"/>
      <c r="K1520" s="1192"/>
      <c r="L1520" s="1193"/>
      <c r="M1520" s="271"/>
      <c r="N1520" s="46"/>
      <c r="O1520" s="272"/>
      <c r="P1520" s="291"/>
      <c r="Q1520" s="56">
        <f>Q1521</f>
        <v>12000000</v>
      </c>
    </row>
    <row r="1521" spans="1:17" ht="24" customHeight="1" x14ac:dyDescent="0.2">
      <c r="A1521" s="288">
        <v>5</v>
      </c>
      <c r="B1521" s="289">
        <v>2</v>
      </c>
      <c r="C1521" s="289">
        <v>5</v>
      </c>
      <c r="D1521" s="290"/>
      <c r="E1521" s="290">
        <v>5</v>
      </c>
      <c r="F1521" s="82" t="s">
        <v>262</v>
      </c>
      <c r="G1521" s="465"/>
      <c r="H1521" s="485"/>
      <c r="I1521" s="1036" t="s">
        <v>356</v>
      </c>
      <c r="J1521" s="1036"/>
      <c r="K1521" s="1036"/>
      <c r="L1521" s="1037"/>
      <c r="M1521" s="271"/>
      <c r="N1521" s="46">
        <v>12</v>
      </c>
      <c r="O1521" s="272" t="s">
        <v>289</v>
      </c>
      <c r="P1521" s="291">
        <v>1000000</v>
      </c>
      <c r="Q1521" s="275">
        <f>N1521*P1521</f>
        <v>12000000</v>
      </c>
    </row>
    <row r="1522" spans="1:17" ht="13.5" thickBot="1" x14ac:dyDescent="0.25">
      <c r="A1522" s="1255" t="s">
        <v>215</v>
      </c>
      <c r="B1522" s="1256"/>
      <c r="C1522" s="1256"/>
      <c r="D1522" s="1256"/>
      <c r="E1522" s="1256"/>
      <c r="F1522" s="1256"/>
      <c r="G1522" s="1256"/>
      <c r="H1522" s="1256"/>
      <c r="I1522" s="1256"/>
      <c r="J1522" s="1256"/>
      <c r="K1522" s="1256"/>
      <c r="L1522" s="1256"/>
      <c r="M1522" s="1256"/>
      <c r="N1522" s="1256"/>
      <c r="O1522" s="1256"/>
      <c r="P1522" s="1257"/>
      <c r="Q1522" s="58">
        <f>Q1518+Q1520</f>
        <v>26400000</v>
      </c>
    </row>
    <row r="1523" spans="1:17" x14ac:dyDescent="0.2">
      <c r="A1523" s="286"/>
      <c r="B1523" s="286"/>
      <c r="C1523" s="286"/>
      <c r="D1523" s="286"/>
      <c r="E1523" s="286"/>
      <c r="F1523" s="286"/>
      <c r="G1523" s="286"/>
      <c r="H1523" s="286"/>
      <c r="I1523" s="286"/>
      <c r="J1523" s="286"/>
      <c r="K1523" s="286"/>
      <c r="L1523" s="286"/>
      <c r="M1523" s="221"/>
      <c r="N1523" s="221"/>
      <c r="O1523" s="221"/>
      <c r="P1523" s="232"/>
      <c r="Q1523" s="197"/>
    </row>
    <row r="1524" spans="1:17" ht="15" x14ac:dyDescent="0.25">
      <c r="A1524" s="1040" t="s">
        <v>2277</v>
      </c>
      <c r="B1524" s="1040"/>
      <c r="C1524" s="1040"/>
      <c r="D1524" s="1040"/>
      <c r="E1524" s="1040"/>
      <c r="F1524" s="1040"/>
      <c r="G1524" s="1040"/>
      <c r="H1524" s="1040"/>
      <c r="I1524" s="1040"/>
      <c r="J1524" s="1040"/>
      <c r="K1524" s="1040"/>
      <c r="L1524" s="1040"/>
      <c r="M1524" s="1041" t="s">
        <v>2274</v>
      </c>
      <c r="N1524" s="1041"/>
      <c r="O1524" s="1041"/>
      <c r="P1524" s="1041"/>
      <c r="Q1524" s="1041"/>
    </row>
    <row r="1525" spans="1:17" ht="15" x14ac:dyDescent="0.25">
      <c r="A1525" s="1040" t="s">
        <v>2278</v>
      </c>
      <c r="B1525" s="1040"/>
      <c r="C1525" s="1040"/>
      <c r="D1525" s="1040"/>
      <c r="E1525" s="1040"/>
      <c r="F1525" s="1040"/>
      <c r="G1525" s="1040"/>
      <c r="H1525" s="1040"/>
      <c r="I1525" s="1040"/>
      <c r="J1525" s="1040"/>
      <c r="K1525" s="1040"/>
      <c r="L1525" s="1040"/>
      <c r="M1525" s="1041" t="s">
        <v>2275</v>
      </c>
      <c r="N1525" s="1041"/>
      <c r="O1525" s="1041"/>
      <c r="P1525" s="1041"/>
      <c r="Q1525" s="1041"/>
    </row>
    <row r="1526" spans="1:17" ht="15" x14ac:dyDescent="0.25">
      <c r="A1526" s="21"/>
      <c r="B1526" s="21"/>
      <c r="C1526" s="292"/>
      <c r="D1526" s="292"/>
      <c r="E1526" s="292"/>
      <c r="F1526" s="292"/>
      <c r="G1526" s="292"/>
      <c r="H1526" s="292"/>
      <c r="I1526" s="292"/>
      <c r="J1526" s="292"/>
      <c r="K1526" s="292"/>
      <c r="L1526" s="292"/>
      <c r="M1526" s="60"/>
      <c r="N1526" s="61"/>
      <c r="O1526" s="61"/>
      <c r="P1526" s="62"/>
      <c r="Q1526" s="63"/>
    </row>
    <row r="1527" spans="1:17" ht="15" x14ac:dyDescent="0.25">
      <c r="A1527" s="21"/>
      <c r="B1527" s="21"/>
      <c r="C1527" s="292"/>
      <c r="D1527" s="292"/>
      <c r="E1527" s="292"/>
      <c r="F1527" s="292"/>
      <c r="G1527" s="292"/>
      <c r="H1527" s="292"/>
      <c r="I1527" s="292"/>
      <c r="J1527" s="292"/>
      <c r="K1527" s="292"/>
      <c r="L1527" s="292"/>
      <c r="M1527" s="60"/>
      <c r="N1527" s="61"/>
      <c r="O1527" s="61"/>
      <c r="P1527" s="62"/>
      <c r="Q1527" s="63"/>
    </row>
    <row r="1528" spans="1:17" ht="15" x14ac:dyDescent="0.25">
      <c r="A1528" s="21"/>
      <c r="B1528" s="21"/>
      <c r="C1528" s="292"/>
      <c r="D1528" s="292"/>
      <c r="E1528" s="292"/>
      <c r="F1528" s="292"/>
      <c r="G1528" s="292"/>
      <c r="H1528" s="292"/>
      <c r="I1528" s="292"/>
      <c r="J1528" s="292"/>
      <c r="K1528" s="292"/>
      <c r="L1528" s="292"/>
      <c r="M1528" s="60"/>
      <c r="N1528" s="61"/>
      <c r="O1528" s="61"/>
      <c r="P1528" s="62"/>
      <c r="Q1528" s="63"/>
    </row>
    <row r="1529" spans="1:17" ht="15" x14ac:dyDescent="0.25">
      <c r="A1529" s="1040" t="s">
        <v>2279</v>
      </c>
      <c r="B1529" s="1040"/>
      <c r="C1529" s="1040"/>
      <c r="D1529" s="1040"/>
      <c r="E1529" s="1040"/>
      <c r="F1529" s="1040"/>
      <c r="G1529" s="1040"/>
      <c r="H1529" s="1040"/>
      <c r="I1529" s="1040"/>
      <c r="J1529" s="1040"/>
      <c r="K1529" s="1040"/>
      <c r="L1529" s="1040"/>
      <c r="M1529" s="1042" t="s">
        <v>2276</v>
      </c>
      <c r="N1529" s="1042"/>
      <c r="O1529" s="1042"/>
      <c r="P1529" s="1042"/>
      <c r="Q1529" s="1042"/>
    </row>
    <row r="1530" spans="1:17" ht="15" x14ac:dyDescent="0.25">
      <c r="A1530" s="1043"/>
      <c r="B1530" s="1043"/>
      <c r="C1530" s="1043"/>
      <c r="D1530" s="1043"/>
      <c r="E1530" s="1043"/>
      <c r="F1530" s="1043"/>
      <c r="G1530" s="1043"/>
      <c r="H1530" s="1043"/>
      <c r="I1530" s="1043"/>
      <c r="J1530" s="292"/>
      <c r="K1530" s="292"/>
      <c r="L1530" s="292"/>
      <c r="M1530" s="60"/>
      <c r="N1530" s="61"/>
      <c r="O1530" s="1044"/>
      <c r="P1530" s="1044"/>
      <c r="Q1530" s="63"/>
    </row>
    <row r="1531" spans="1:17" ht="15" x14ac:dyDescent="0.25">
      <c r="A1531" s="471"/>
      <c r="B1531" s="471"/>
      <c r="C1531" s="471"/>
      <c r="D1531" s="471"/>
      <c r="E1531" s="471"/>
      <c r="F1531" s="471"/>
      <c r="G1531" s="471"/>
      <c r="H1531" s="471"/>
      <c r="I1531" s="471"/>
      <c r="J1531" s="60"/>
      <c r="K1531" s="60"/>
      <c r="L1531" s="60"/>
      <c r="M1531" s="60"/>
      <c r="N1531" s="61"/>
      <c r="O1531" s="61"/>
      <c r="P1531" s="212"/>
      <c r="Q1531" s="63"/>
    </row>
    <row r="1532" spans="1:17" ht="15" x14ac:dyDescent="0.25">
      <c r="A1532" s="1032" t="s">
        <v>2280</v>
      </c>
      <c r="B1532" s="1032"/>
      <c r="C1532" s="1032"/>
      <c r="D1532" s="1032"/>
      <c r="E1532" s="1032"/>
      <c r="F1532" s="1032"/>
      <c r="G1532" s="1032"/>
      <c r="H1532" s="1032"/>
      <c r="I1532" s="1032"/>
      <c r="J1532" s="1032"/>
      <c r="K1532" s="1032"/>
      <c r="L1532" s="62" t="s">
        <v>220</v>
      </c>
      <c r="M1532" s="62"/>
      <c r="N1532" s="470"/>
      <c r="O1532" s="470"/>
      <c r="P1532" s="62"/>
      <c r="Q1532" s="212"/>
    </row>
    <row r="1533" spans="1:17" ht="15" x14ac:dyDescent="0.25">
      <c r="A1533" s="1032" t="s">
        <v>2281</v>
      </c>
      <c r="B1533" s="1032"/>
      <c r="C1533" s="1032"/>
      <c r="D1533" s="1032"/>
      <c r="E1533" s="1032"/>
      <c r="F1533" s="1032"/>
      <c r="G1533" s="1032"/>
      <c r="H1533" s="1032"/>
      <c r="I1533" s="1032"/>
      <c r="J1533" s="1032"/>
      <c r="K1533" s="1032"/>
      <c r="L1533" s="62" t="s">
        <v>220</v>
      </c>
      <c r="M1533" s="62"/>
      <c r="N1533" s="470"/>
      <c r="O1533" s="470"/>
      <c r="P1533" s="62"/>
      <c r="Q1533" s="212"/>
    </row>
    <row r="1534" spans="1:17" ht="15" x14ac:dyDescent="0.25">
      <c r="A1534" s="1032" t="s">
        <v>2282</v>
      </c>
      <c r="B1534" s="1032"/>
      <c r="C1534" s="1032"/>
      <c r="D1534" s="1032"/>
      <c r="E1534" s="1032"/>
      <c r="F1534" s="1032"/>
      <c r="G1534" s="1032"/>
      <c r="H1534" s="1032"/>
      <c r="I1534" s="1032"/>
      <c r="J1534" s="1032"/>
      <c r="K1534" s="1032"/>
      <c r="L1534" s="62" t="s">
        <v>220</v>
      </c>
      <c r="M1534" s="62"/>
      <c r="N1534" s="470"/>
      <c r="O1534" s="470"/>
      <c r="P1534" s="62"/>
      <c r="Q1534" s="212"/>
    </row>
    <row r="1535" spans="1:17" ht="15" x14ac:dyDescent="0.25">
      <c r="A1535" s="479" t="s">
        <v>279</v>
      </c>
      <c r="B1535" s="1047" t="s">
        <v>280</v>
      </c>
      <c r="C1535" s="1047"/>
      <c r="D1535" s="1047"/>
      <c r="E1535" s="1047"/>
      <c r="F1535" s="1047"/>
      <c r="G1535" s="1047"/>
      <c r="H1535" s="1047"/>
      <c r="I1535" s="1047"/>
      <c r="J1535" s="1047"/>
      <c r="K1535" s="1047" t="s">
        <v>2283</v>
      </c>
      <c r="L1535" s="1047"/>
      <c r="M1535" s="62"/>
      <c r="N1535" s="470"/>
      <c r="O1535" s="470"/>
      <c r="P1535" s="62"/>
      <c r="Q1535" s="212"/>
    </row>
    <row r="1536" spans="1:17" ht="15" x14ac:dyDescent="0.25">
      <c r="A1536" s="676">
        <f>1</f>
        <v>1</v>
      </c>
      <c r="B1536" s="1048" t="s">
        <v>281</v>
      </c>
      <c r="C1536" s="1048"/>
      <c r="D1536" s="1048"/>
      <c r="E1536" s="1048"/>
      <c r="F1536" s="1048"/>
      <c r="G1536" s="1048"/>
      <c r="H1536" s="1048"/>
      <c r="I1536" s="1048"/>
      <c r="J1536" s="1048"/>
      <c r="K1536" s="1048"/>
      <c r="L1536" s="1048"/>
      <c r="M1536" s="62"/>
      <c r="N1536" s="470"/>
      <c r="O1536" s="470"/>
      <c r="P1536" s="62"/>
      <c r="Q1536" s="212"/>
    </row>
    <row r="1537" spans="1:17" ht="15" x14ac:dyDescent="0.25">
      <c r="A1537" s="676">
        <f>A1536+1</f>
        <v>2</v>
      </c>
      <c r="B1537" s="1048" t="s">
        <v>282</v>
      </c>
      <c r="C1537" s="1048"/>
      <c r="D1537" s="1048"/>
      <c r="E1537" s="1048"/>
      <c r="F1537" s="1048"/>
      <c r="G1537" s="1048"/>
      <c r="H1537" s="1048"/>
      <c r="I1537" s="1048"/>
      <c r="J1537" s="1048"/>
      <c r="K1537" s="1049"/>
      <c r="L1537" s="1049"/>
      <c r="M1537" s="62"/>
      <c r="N1537" s="470"/>
      <c r="O1537" s="470"/>
      <c r="P1537" s="62"/>
      <c r="Q1537" s="212"/>
    </row>
    <row r="1538" spans="1:17" ht="15" x14ac:dyDescent="0.25">
      <c r="A1538" s="676">
        <f>A1537+1</f>
        <v>3</v>
      </c>
      <c r="B1538" s="1048" t="s">
        <v>2257</v>
      </c>
      <c r="C1538" s="1048"/>
      <c r="D1538" s="1048"/>
      <c r="E1538" s="1048"/>
      <c r="F1538" s="1048"/>
      <c r="G1538" s="1048"/>
      <c r="H1538" s="1048"/>
      <c r="I1538" s="1048"/>
      <c r="J1538" s="1048"/>
      <c r="K1538" s="1048"/>
      <c r="L1538" s="1048"/>
      <c r="M1538" s="62"/>
      <c r="N1538" s="470"/>
      <c r="O1538" s="470"/>
      <c r="P1538" s="62"/>
      <c r="Q1538" s="212"/>
    </row>
    <row r="1539" spans="1:17" ht="15" x14ac:dyDescent="0.25">
      <c r="A1539" s="676">
        <f>A1538+1</f>
        <v>4</v>
      </c>
      <c r="B1539" s="1048" t="s">
        <v>283</v>
      </c>
      <c r="C1539" s="1048"/>
      <c r="D1539" s="1048"/>
      <c r="E1539" s="1048"/>
      <c r="F1539" s="1048"/>
      <c r="G1539" s="1048"/>
      <c r="H1539" s="1048"/>
      <c r="I1539" s="1048"/>
      <c r="J1539" s="1048"/>
      <c r="K1539" s="1048"/>
      <c r="L1539" s="1048"/>
      <c r="M1539" s="62"/>
      <c r="N1539" s="470"/>
      <c r="O1539" s="470"/>
      <c r="P1539" s="62"/>
      <c r="Q1539" s="212"/>
    </row>
    <row r="1540" spans="1:17" ht="15.75" thickBot="1" x14ac:dyDescent="0.3">
      <c r="A1540" s="833"/>
      <c r="B1540" s="68"/>
      <c r="C1540" s="68"/>
      <c r="D1540" s="68"/>
      <c r="E1540" s="68"/>
      <c r="F1540" s="68"/>
      <c r="G1540" s="68"/>
      <c r="H1540" s="68"/>
      <c r="I1540" s="68"/>
      <c r="J1540" s="68"/>
      <c r="K1540" s="68"/>
      <c r="L1540" s="68"/>
      <c r="M1540" s="62"/>
      <c r="N1540" s="822"/>
      <c r="O1540" s="822"/>
      <c r="P1540" s="62"/>
      <c r="Q1540" s="212"/>
    </row>
    <row r="1541" spans="1:17" x14ac:dyDescent="0.2">
      <c r="A1541" s="14"/>
      <c r="B1541" s="15"/>
      <c r="C1541" s="15"/>
      <c r="D1541" s="15"/>
      <c r="E1541" s="15"/>
      <c r="F1541" s="15"/>
      <c r="G1541" s="15"/>
      <c r="H1541" s="16"/>
      <c r="I1541" s="14"/>
      <c r="J1541" s="15"/>
      <c r="K1541" s="15"/>
      <c r="L1541" s="15"/>
      <c r="M1541" s="15"/>
      <c r="N1541" s="17"/>
      <c r="O1541" s="17"/>
      <c r="P1541" s="226"/>
      <c r="Q1541" s="18"/>
    </row>
    <row r="1542" spans="1:17" x14ac:dyDescent="0.2">
      <c r="A1542" s="20"/>
      <c r="B1542" s="21"/>
      <c r="C1542" s="21"/>
      <c r="D1542" s="21"/>
      <c r="E1542" s="21"/>
      <c r="F1542" s="21"/>
      <c r="G1542" s="21"/>
      <c r="H1542" s="22"/>
      <c r="I1542" s="947" t="s">
        <v>2270</v>
      </c>
      <c r="J1542" s="948"/>
      <c r="K1542" s="948"/>
      <c r="L1542" s="948"/>
      <c r="M1542" s="948"/>
      <c r="N1542" s="948"/>
      <c r="O1542" s="949"/>
      <c r="P1542" s="227"/>
      <c r="Q1542" s="23"/>
    </row>
    <row r="1543" spans="1:17" x14ac:dyDescent="0.2">
      <c r="A1543" s="20"/>
      <c r="B1543" s="21"/>
      <c r="C1543" s="21"/>
      <c r="D1543" s="21"/>
      <c r="E1543" s="21"/>
      <c r="F1543" s="21"/>
      <c r="G1543" s="21"/>
      <c r="H1543" s="22"/>
      <c r="I1543" s="947" t="s">
        <v>2271</v>
      </c>
      <c r="J1543" s="948"/>
      <c r="K1543" s="948"/>
      <c r="L1543" s="948"/>
      <c r="M1543" s="948"/>
      <c r="N1543" s="948"/>
      <c r="O1543" s="949"/>
      <c r="P1543" s="227"/>
      <c r="Q1543" s="23"/>
    </row>
    <row r="1544" spans="1:17" ht="13.5" thickBot="1" x14ac:dyDescent="0.25">
      <c r="A1544" s="20"/>
      <c r="B1544" s="21"/>
      <c r="C1544" s="21"/>
      <c r="D1544" s="21"/>
      <c r="E1544" s="21"/>
      <c r="F1544" s="21"/>
      <c r="G1544" s="21"/>
      <c r="H1544" s="22"/>
      <c r="I1544" s="24"/>
      <c r="J1544" s="25"/>
      <c r="K1544" s="25"/>
      <c r="L1544" s="25"/>
      <c r="M1544" s="25"/>
      <c r="N1544" s="26"/>
      <c r="O1544" s="26"/>
      <c r="P1544" s="227"/>
      <c r="Q1544" s="23"/>
    </row>
    <row r="1545" spans="1:17" x14ac:dyDescent="0.2">
      <c r="A1545" s="27"/>
      <c r="B1545" s="28"/>
      <c r="C1545" s="28"/>
      <c r="D1545" s="28"/>
      <c r="E1545" s="28"/>
      <c r="F1545" s="28"/>
      <c r="G1545" s="28"/>
      <c r="H1545" s="29"/>
      <c r="I1545" s="950" t="s">
        <v>217</v>
      </c>
      <c r="J1545" s="951"/>
      <c r="K1545" s="951"/>
      <c r="L1545" s="951"/>
      <c r="M1545" s="951"/>
      <c r="N1545" s="951"/>
      <c r="O1545" s="952"/>
      <c r="P1545" s="27"/>
      <c r="Q1545" s="29"/>
    </row>
    <row r="1546" spans="1:17" ht="13.5" thickBot="1" x14ac:dyDescent="0.25">
      <c r="A1546" s="30"/>
      <c r="B1546" s="31"/>
      <c r="C1546" s="31"/>
      <c r="D1546" s="31"/>
      <c r="E1546" s="31"/>
      <c r="F1546" s="31"/>
      <c r="G1546" s="31"/>
      <c r="H1546" s="32"/>
      <c r="I1546" s="953" t="s">
        <v>218</v>
      </c>
      <c r="J1546" s="954"/>
      <c r="K1546" s="954"/>
      <c r="L1546" s="954"/>
      <c r="M1546" s="954"/>
      <c r="N1546" s="954"/>
      <c r="O1546" s="955"/>
      <c r="P1546" s="30"/>
      <c r="Q1546" s="32"/>
    </row>
    <row r="1547" spans="1:17" x14ac:dyDescent="0.2">
      <c r="A1547" s="956"/>
      <c r="B1547" s="957"/>
      <c r="C1547" s="957"/>
      <c r="D1547" s="957"/>
      <c r="E1547" s="957"/>
      <c r="F1547" s="957"/>
      <c r="G1547" s="957"/>
      <c r="H1547" s="957"/>
      <c r="I1547" s="240"/>
      <c r="J1547" s="241"/>
      <c r="K1547" s="242"/>
      <c r="L1547" s="241"/>
      <c r="M1547" s="241"/>
      <c r="N1547" s="243"/>
      <c r="O1547" s="244"/>
      <c r="P1547" s="245"/>
      <c r="Q1547" s="246"/>
    </row>
    <row r="1548" spans="1:17" x14ac:dyDescent="0.2">
      <c r="A1548" s="945"/>
      <c r="B1548" s="946"/>
      <c r="C1548" s="946"/>
      <c r="D1548" s="946"/>
      <c r="E1548" s="946"/>
      <c r="F1548" s="946"/>
      <c r="G1548" s="946"/>
      <c r="H1548" s="946"/>
      <c r="I1548" s="53"/>
      <c r="J1548" s="247"/>
      <c r="K1548" s="248"/>
      <c r="L1548" s="247"/>
      <c r="M1548" s="247"/>
      <c r="N1548" s="249"/>
      <c r="O1548" s="250"/>
      <c r="P1548" s="224"/>
      <c r="Q1548" s="251"/>
    </row>
    <row r="1549" spans="1:17" x14ac:dyDescent="0.2">
      <c r="A1549" s="945" t="s">
        <v>219</v>
      </c>
      <c r="B1549" s="946"/>
      <c r="C1549" s="946"/>
      <c r="D1549" s="946"/>
      <c r="E1549" s="946"/>
      <c r="F1549" s="946"/>
      <c r="G1549" s="946"/>
      <c r="H1549" s="946"/>
      <c r="I1549" s="287" t="s">
        <v>220</v>
      </c>
      <c r="J1549" s="247">
        <v>1</v>
      </c>
      <c r="K1549" s="959" t="s">
        <v>221</v>
      </c>
      <c r="L1549" s="959"/>
      <c r="M1549" s="959"/>
      <c r="N1549" s="252"/>
      <c r="O1549" s="250"/>
      <c r="P1549" s="224"/>
      <c r="Q1549" s="251"/>
    </row>
    <row r="1550" spans="1:17" x14ac:dyDescent="0.2">
      <c r="A1550" s="960" t="s">
        <v>222</v>
      </c>
      <c r="B1550" s="961"/>
      <c r="C1550" s="961"/>
      <c r="D1550" s="961"/>
      <c r="E1550" s="961"/>
      <c r="F1550" s="961"/>
      <c r="G1550" s="961"/>
      <c r="H1550" s="961"/>
      <c r="I1550" s="250" t="s">
        <v>220</v>
      </c>
      <c r="J1550" s="253" t="s">
        <v>2249</v>
      </c>
      <c r="K1550" s="959" t="s">
        <v>2250</v>
      </c>
      <c r="L1550" s="959"/>
      <c r="M1550" s="959"/>
      <c r="N1550" s="959"/>
      <c r="O1550" s="959"/>
      <c r="P1550" s="959"/>
      <c r="Q1550" s="254"/>
    </row>
    <row r="1551" spans="1:17" ht="15" customHeight="1" x14ac:dyDescent="0.2">
      <c r="A1551" s="945" t="s">
        <v>224</v>
      </c>
      <c r="B1551" s="946"/>
      <c r="C1551" s="946"/>
      <c r="D1551" s="946"/>
      <c r="E1551" s="946"/>
      <c r="F1551" s="946"/>
      <c r="G1551" s="946"/>
      <c r="H1551" s="946"/>
      <c r="I1551" s="250" t="s">
        <v>220</v>
      </c>
      <c r="J1551" s="255" t="s">
        <v>2497</v>
      </c>
      <c r="K1551" s="959" t="s">
        <v>2498</v>
      </c>
      <c r="L1551" s="959"/>
      <c r="M1551" s="959"/>
      <c r="N1551" s="959"/>
      <c r="O1551" s="959"/>
      <c r="P1551" s="959"/>
      <c r="Q1551" s="1273"/>
    </row>
    <row r="1552" spans="1:17" x14ac:dyDescent="0.2">
      <c r="A1552" s="945" t="s">
        <v>226</v>
      </c>
      <c r="B1552" s="946"/>
      <c r="C1552" s="946"/>
      <c r="D1552" s="946"/>
      <c r="E1552" s="946"/>
      <c r="F1552" s="946"/>
      <c r="G1552" s="946"/>
      <c r="H1552" s="946"/>
      <c r="I1552" s="250" t="s">
        <v>220</v>
      </c>
      <c r="J1552" s="247" t="s">
        <v>227</v>
      </c>
      <c r="K1552" s="256"/>
      <c r="L1552" s="664"/>
      <c r="M1552" s="664"/>
      <c r="N1552" s="252"/>
      <c r="O1552" s="250"/>
      <c r="P1552" s="224"/>
      <c r="Q1552" s="251"/>
    </row>
    <row r="1553" spans="1:17" x14ac:dyDescent="0.2">
      <c r="A1553" s="945" t="s">
        <v>228</v>
      </c>
      <c r="B1553" s="946"/>
      <c r="C1553" s="946"/>
      <c r="D1553" s="946"/>
      <c r="E1553" s="946"/>
      <c r="F1553" s="946"/>
      <c r="G1553" s="946"/>
      <c r="H1553" s="946"/>
      <c r="I1553" s="250" t="s">
        <v>220</v>
      </c>
      <c r="J1553" s="247" t="s">
        <v>229</v>
      </c>
      <c r="K1553" s="256"/>
      <c r="L1553" s="664"/>
      <c r="M1553" s="664"/>
      <c r="N1553" s="252"/>
      <c r="O1553" s="250"/>
      <c r="P1553" s="224"/>
      <c r="Q1553" s="251"/>
    </row>
    <row r="1554" spans="1:17" x14ac:dyDescent="0.2">
      <c r="A1554" s="945" t="s">
        <v>230</v>
      </c>
      <c r="B1554" s="946"/>
      <c r="C1554" s="946"/>
      <c r="D1554" s="946"/>
      <c r="E1554" s="946"/>
      <c r="F1554" s="946"/>
      <c r="G1554" s="946"/>
      <c r="H1554" s="946"/>
      <c r="I1554" s="250" t="s">
        <v>220</v>
      </c>
      <c r="J1554" s="1238">
        <f xml:space="preserve"> Q1572</f>
        <v>20000000</v>
      </c>
      <c r="K1554" s="1238"/>
      <c r="L1554" s="1238"/>
      <c r="M1554" s="664"/>
      <c r="N1554" s="252"/>
      <c r="O1554" s="250"/>
      <c r="P1554" s="224"/>
      <c r="Q1554" s="251"/>
    </row>
    <row r="1555" spans="1:17" x14ac:dyDescent="0.2">
      <c r="A1555" s="945" t="s">
        <v>231</v>
      </c>
      <c r="B1555" s="946"/>
      <c r="C1555" s="946"/>
      <c r="D1555" s="946"/>
      <c r="E1555" s="946"/>
      <c r="F1555" s="946"/>
      <c r="G1555" s="946"/>
      <c r="H1555" s="946"/>
      <c r="I1555" s="250" t="s">
        <v>220</v>
      </c>
      <c r="J1555" s="247" t="s">
        <v>229</v>
      </c>
      <c r="K1555" s="256"/>
      <c r="L1555" s="664"/>
      <c r="M1555" s="664"/>
      <c r="N1555" s="252"/>
      <c r="O1555" s="250"/>
      <c r="P1555" s="224"/>
      <c r="Q1555" s="251"/>
    </row>
    <row r="1556" spans="1:17" x14ac:dyDescent="0.2">
      <c r="A1556" s="663" t="s">
        <v>232</v>
      </c>
      <c r="B1556" s="664"/>
      <c r="C1556" s="664"/>
      <c r="D1556" s="664"/>
      <c r="E1556" s="664"/>
      <c r="F1556" s="664"/>
      <c r="G1556" s="664"/>
      <c r="H1556" s="664"/>
      <c r="I1556" s="250" t="s">
        <v>220</v>
      </c>
      <c r="J1556" s="247" t="s">
        <v>233</v>
      </c>
      <c r="K1556" s="256"/>
      <c r="L1556" s="664"/>
      <c r="M1556" s="664"/>
      <c r="N1556" s="252"/>
      <c r="O1556" s="250"/>
      <c r="P1556" s="224"/>
      <c r="Q1556" s="251"/>
    </row>
    <row r="1557" spans="1:17" ht="13.5" thickBot="1" x14ac:dyDescent="0.25">
      <c r="A1557" s="962" t="s">
        <v>234</v>
      </c>
      <c r="B1557" s="963"/>
      <c r="C1557" s="963"/>
      <c r="D1557" s="963"/>
      <c r="E1557" s="963"/>
      <c r="F1557" s="963"/>
      <c r="G1557" s="963"/>
      <c r="H1557" s="963"/>
      <c r="I1557" s="963"/>
      <c r="J1557" s="963"/>
      <c r="K1557" s="963"/>
      <c r="L1557" s="963"/>
      <c r="M1557" s="963"/>
      <c r="N1557" s="963"/>
      <c r="O1557" s="963"/>
      <c r="P1557" s="963"/>
      <c r="Q1557" s="964"/>
    </row>
    <row r="1558" spans="1:17" ht="13.5" thickBot="1" x14ac:dyDescent="0.25">
      <c r="A1558" s="958" t="s">
        <v>235</v>
      </c>
      <c r="B1558" s="958"/>
      <c r="C1558" s="958"/>
      <c r="D1558" s="958"/>
      <c r="E1558" s="958"/>
      <c r="F1558" s="958"/>
      <c r="G1558" s="662"/>
      <c r="H1558" s="958" t="s">
        <v>236</v>
      </c>
      <c r="I1558" s="958"/>
      <c r="J1558" s="958"/>
      <c r="K1558" s="958"/>
      <c r="L1558" s="958"/>
      <c r="M1558" s="958"/>
      <c r="N1558" s="958" t="s">
        <v>237</v>
      </c>
      <c r="O1558" s="958"/>
      <c r="P1558" s="958"/>
      <c r="Q1558" s="958"/>
    </row>
    <row r="1559" spans="1:17" ht="24.75" customHeight="1" x14ac:dyDescent="0.2">
      <c r="A1559" s="223" t="s">
        <v>238</v>
      </c>
      <c r="B1559" s="33"/>
      <c r="C1559" s="33"/>
      <c r="D1559" s="33"/>
      <c r="E1559" s="33"/>
      <c r="F1559" s="34"/>
      <c r="G1559" s="34"/>
      <c r="H1559" s="965" t="s">
        <v>239</v>
      </c>
      <c r="I1559" s="965"/>
      <c r="J1559" s="965"/>
      <c r="K1559" s="965"/>
      <c r="L1559" s="965"/>
      <c r="M1559" s="965"/>
      <c r="N1559" s="966" t="s">
        <v>240</v>
      </c>
      <c r="O1559" s="967"/>
      <c r="P1559" s="967"/>
      <c r="Q1559" s="968"/>
    </row>
    <row r="1560" spans="1:17" x14ac:dyDescent="0.2">
      <c r="A1560" s="969" t="s">
        <v>241</v>
      </c>
      <c r="B1560" s="970"/>
      <c r="C1560" s="970"/>
      <c r="D1560" s="970"/>
      <c r="E1560" s="970"/>
      <c r="F1560" s="971"/>
      <c r="G1560" s="660"/>
      <c r="H1560" s="972" t="s">
        <v>242</v>
      </c>
      <c r="I1560" s="970"/>
      <c r="J1560" s="970"/>
      <c r="K1560" s="970"/>
      <c r="L1560" s="970"/>
      <c r="M1560" s="971"/>
      <c r="N1560" s="973">
        <f>Q1572</f>
        <v>20000000</v>
      </c>
      <c r="O1560" s="974"/>
      <c r="P1560" s="974"/>
      <c r="Q1560" s="975"/>
    </row>
    <row r="1561" spans="1:17" ht="35.25" customHeight="1" x14ac:dyDescent="0.2">
      <c r="A1561" s="976" t="s">
        <v>243</v>
      </c>
      <c r="B1561" s="977"/>
      <c r="C1561" s="977"/>
      <c r="D1561" s="977"/>
      <c r="E1561" s="977"/>
      <c r="F1561" s="978"/>
      <c r="G1561" s="661"/>
      <c r="H1561" s="238" t="s">
        <v>2272</v>
      </c>
      <c r="I1561" s="1062" t="s">
        <v>2587</v>
      </c>
      <c r="J1561" s="1062"/>
      <c r="K1561" s="1062"/>
      <c r="L1561" s="1062"/>
      <c r="M1561" s="1063"/>
      <c r="N1561" s="981" t="s">
        <v>1368</v>
      </c>
      <c r="O1561" s="982"/>
      <c r="P1561" s="982"/>
      <c r="Q1561" s="983"/>
    </row>
    <row r="1562" spans="1:17" ht="23.25" customHeight="1" thickBot="1" x14ac:dyDescent="0.25">
      <c r="A1562" s="976" t="s">
        <v>245</v>
      </c>
      <c r="B1562" s="977"/>
      <c r="C1562" s="977"/>
      <c r="D1562" s="977"/>
      <c r="E1562" s="977"/>
      <c r="F1562" s="978"/>
      <c r="G1562" s="661"/>
      <c r="H1562" s="239" t="s">
        <v>2272</v>
      </c>
      <c r="I1562" s="1296" t="s">
        <v>2499</v>
      </c>
      <c r="J1562" s="1296"/>
      <c r="K1562" s="1296"/>
      <c r="L1562" s="1296"/>
      <c r="M1562" s="1297"/>
      <c r="N1562" s="981" t="s">
        <v>1368</v>
      </c>
      <c r="O1562" s="982"/>
      <c r="P1562" s="982"/>
      <c r="Q1562" s="983"/>
    </row>
    <row r="1563" spans="1:17" x14ac:dyDescent="0.2">
      <c r="A1563" s="986" t="s">
        <v>435</v>
      </c>
      <c r="B1563" s="987"/>
      <c r="C1563" s="987"/>
      <c r="D1563" s="987"/>
      <c r="E1563" s="987"/>
      <c r="F1563" s="987"/>
      <c r="G1563" s="987"/>
      <c r="H1563" s="987"/>
      <c r="I1563" s="987"/>
      <c r="J1563" s="987"/>
      <c r="K1563" s="987"/>
      <c r="L1563" s="987"/>
      <c r="M1563" s="987"/>
      <c r="N1563" s="987"/>
      <c r="O1563" s="987"/>
      <c r="P1563" s="987"/>
      <c r="Q1563" s="988"/>
    </row>
    <row r="1564" spans="1:17" ht="13.5" thickBot="1" x14ac:dyDescent="0.25">
      <c r="A1564" s="989"/>
      <c r="B1564" s="990"/>
      <c r="C1564" s="990"/>
      <c r="D1564" s="990"/>
      <c r="E1564" s="990"/>
      <c r="F1564" s="990"/>
      <c r="G1564" s="990"/>
      <c r="H1564" s="990"/>
      <c r="I1564" s="990"/>
      <c r="J1564" s="990"/>
      <c r="K1564" s="990"/>
      <c r="L1564" s="990"/>
      <c r="M1564" s="990"/>
      <c r="N1564" s="990"/>
      <c r="O1564" s="990"/>
      <c r="P1564" s="990"/>
      <c r="Q1564" s="991"/>
    </row>
    <row r="1565" spans="1:17" x14ac:dyDescent="0.2">
      <c r="A1565" s="950" t="s">
        <v>246</v>
      </c>
      <c r="B1565" s="951"/>
      <c r="C1565" s="951"/>
      <c r="D1565" s="951"/>
      <c r="E1565" s="951"/>
      <c r="F1565" s="951"/>
      <c r="G1565" s="951"/>
      <c r="H1565" s="951"/>
      <c r="I1565" s="951"/>
      <c r="J1565" s="951"/>
      <c r="K1565" s="951"/>
      <c r="L1565" s="951"/>
      <c r="M1565" s="951"/>
      <c r="N1565" s="951"/>
      <c r="O1565" s="951"/>
      <c r="P1565" s="951"/>
      <c r="Q1565" s="952"/>
    </row>
    <row r="1566" spans="1:17" ht="13.5" thickBot="1" x14ac:dyDescent="0.25">
      <c r="A1566" s="953" t="s">
        <v>247</v>
      </c>
      <c r="B1566" s="954"/>
      <c r="C1566" s="954"/>
      <c r="D1566" s="954"/>
      <c r="E1566" s="954"/>
      <c r="F1566" s="954"/>
      <c r="G1566" s="954"/>
      <c r="H1566" s="954"/>
      <c r="I1566" s="954"/>
      <c r="J1566" s="954"/>
      <c r="K1566" s="954"/>
      <c r="L1566" s="954"/>
      <c r="M1566" s="954"/>
      <c r="N1566" s="954"/>
      <c r="O1566" s="954"/>
      <c r="P1566" s="954"/>
      <c r="Q1566" s="955"/>
    </row>
    <row r="1567" spans="1:17" x14ac:dyDescent="0.2">
      <c r="A1567" s="35"/>
      <c r="B1567" s="36"/>
      <c r="C1567" s="36"/>
      <c r="D1567" s="36"/>
      <c r="E1567" s="36"/>
      <c r="F1567" s="992" t="s">
        <v>248</v>
      </c>
      <c r="G1567" s="993"/>
      <c r="H1567" s="993"/>
      <c r="I1567" s="993"/>
      <c r="J1567" s="993"/>
      <c r="K1567" s="993"/>
      <c r="L1567" s="994"/>
      <c r="M1567" s="1001" t="s">
        <v>249</v>
      </c>
      <c r="N1567" s="1004" t="s">
        <v>250</v>
      </c>
      <c r="O1567" s="1005"/>
      <c r="P1567" s="1005"/>
      <c r="Q1567" s="1006"/>
    </row>
    <row r="1568" spans="1:17" ht="13.5" thickBot="1" x14ac:dyDescent="0.25">
      <c r="A1568" s="1010" t="s">
        <v>251</v>
      </c>
      <c r="B1568" s="1011"/>
      <c r="C1568" s="1011"/>
      <c r="D1568" s="1011"/>
      <c r="E1568" s="1012"/>
      <c r="F1568" s="995"/>
      <c r="G1568" s="996"/>
      <c r="H1568" s="996"/>
      <c r="I1568" s="996"/>
      <c r="J1568" s="996"/>
      <c r="K1568" s="996"/>
      <c r="L1568" s="997"/>
      <c r="M1568" s="1002"/>
      <c r="N1568" s="1007"/>
      <c r="O1568" s="1008"/>
      <c r="P1568" s="1008"/>
      <c r="Q1568" s="1009"/>
    </row>
    <row r="1569" spans="1:17" x14ac:dyDescent="0.2">
      <c r="A1569" s="1010" t="s">
        <v>252</v>
      </c>
      <c r="B1569" s="1011"/>
      <c r="C1569" s="1011"/>
      <c r="D1569" s="1011"/>
      <c r="E1569" s="1012"/>
      <c r="F1569" s="995"/>
      <c r="G1569" s="996"/>
      <c r="H1569" s="996"/>
      <c r="I1569" s="996"/>
      <c r="J1569" s="996"/>
      <c r="K1569" s="996"/>
      <c r="L1569" s="997"/>
      <c r="M1569" s="1002"/>
      <c r="N1569" s="1013" t="s">
        <v>253</v>
      </c>
      <c r="O1569" s="1015" t="s">
        <v>254</v>
      </c>
      <c r="P1569" s="37" t="s">
        <v>255</v>
      </c>
      <c r="Q1569" s="1017" t="s">
        <v>256</v>
      </c>
    </row>
    <row r="1570" spans="1:17" ht="13.5" thickBot="1" x14ac:dyDescent="0.25">
      <c r="A1570" s="38"/>
      <c r="B1570" s="39"/>
      <c r="C1570" s="39"/>
      <c r="D1570" s="39"/>
      <c r="E1570" s="40"/>
      <c r="F1570" s="998"/>
      <c r="G1570" s="999"/>
      <c r="H1570" s="999"/>
      <c r="I1570" s="999"/>
      <c r="J1570" s="999"/>
      <c r="K1570" s="999"/>
      <c r="L1570" s="1000"/>
      <c r="M1570" s="1003"/>
      <c r="N1570" s="1014"/>
      <c r="O1570" s="1016"/>
      <c r="P1570" s="41" t="s">
        <v>257</v>
      </c>
      <c r="Q1570" s="1018"/>
    </row>
    <row r="1571" spans="1:17" ht="13.5" thickBot="1" x14ac:dyDescent="0.25">
      <c r="A1571" s="1019">
        <v>1</v>
      </c>
      <c r="B1571" s="1020"/>
      <c r="C1571" s="1020"/>
      <c r="D1571" s="1020"/>
      <c r="E1571" s="1021"/>
      <c r="F1571" s="1022">
        <v>2</v>
      </c>
      <c r="G1571" s="1020"/>
      <c r="H1571" s="1020"/>
      <c r="I1571" s="1020"/>
      <c r="J1571" s="1020"/>
      <c r="K1571" s="1020"/>
      <c r="L1571" s="1023"/>
      <c r="M1571" s="658">
        <v>3</v>
      </c>
      <c r="N1571" s="42">
        <v>4</v>
      </c>
      <c r="O1571" s="42">
        <v>5</v>
      </c>
      <c r="P1571" s="228">
        <v>6</v>
      </c>
      <c r="Q1571" s="43" t="s">
        <v>258</v>
      </c>
    </row>
    <row r="1572" spans="1:17" x14ac:dyDescent="0.2">
      <c r="A1572" s="259">
        <v>5</v>
      </c>
      <c r="B1572" s="44"/>
      <c r="C1572" s="44"/>
      <c r="D1572" s="44"/>
      <c r="E1572" s="44"/>
      <c r="F1572" s="1024" t="s">
        <v>259</v>
      </c>
      <c r="G1572" s="1025"/>
      <c r="H1572" s="1025"/>
      <c r="I1572" s="1025"/>
      <c r="J1572" s="1025"/>
      <c r="K1572" s="1025"/>
      <c r="L1572" s="1026"/>
      <c r="M1572" s="44"/>
      <c r="N1572" s="44"/>
      <c r="O1572" s="44"/>
      <c r="P1572" s="260"/>
      <c r="Q1572" s="261">
        <f>Q1600</f>
        <v>20000000</v>
      </c>
    </row>
    <row r="1573" spans="1:17" x14ac:dyDescent="0.2">
      <c r="A1573" s="262">
        <v>5</v>
      </c>
      <c r="B1573" s="263">
        <v>2</v>
      </c>
      <c r="C1573" s="263"/>
      <c r="D1573" s="263"/>
      <c r="E1573" s="263"/>
      <c r="F1573" s="1027" t="s">
        <v>302</v>
      </c>
      <c r="G1573" s="1028"/>
      <c r="H1573" s="1028"/>
      <c r="I1573" s="1028"/>
      <c r="J1573" s="1028"/>
      <c r="K1573" s="1028"/>
      <c r="L1573" s="1029"/>
      <c r="M1573" s="263"/>
      <c r="N1573" s="263"/>
      <c r="O1573" s="263"/>
      <c r="P1573" s="264"/>
      <c r="Q1573" s="265">
        <f>Q1572</f>
        <v>20000000</v>
      </c>
    </row>
    <row r="1574" spans="1:17" ht="15" x14ac:dyDescent="0.25">
      <c r="A1574" s="266">
        <v>5</v>
      </c>
      <c r="B1574" s="659">
        <v>2</v>
      </c>
      <c r="C1574" s="659">
        <v>1</v>
      </c>
      <c r="D1574" s="1030"/>
      <c r="E1574" s="1031"/>
      <c r="F1574" s="1027" t="s">
        <v>303</v>
      </c>
      <c r="G1574" s="1028"/>
      <c r="H1574" s="1028"/>
      <c r="I1574" s="1028"/>
      <c r="J1574" s="1028"/>
      <c r="K1574" s="1028"/>
      <c r="L1574" s="1029"/>
      <c r="M1574" s="55"/>
      <c r="N1574" s="659"/>
      <c r="O1574" s="659"/>
      <c r="P1574" s="229"/>
      <c r="Q1574" s="56">
        <f>Q1600</f>
        <v>20000000</v>
      </c>
    </row>
    <row r="1575" spans="1:17" ht="27.75" customHeight="1" x14ac:dyDescent="0.2">
      <c r="A1575" s="268">
        <v>5</v>
      </c>
      <c r="B1575" s="269">
        <v>2</v>
      </c>
      <c r="C1575" s="269">
        <v>1</v>
      </c>
      <c r="D1575" s="270">
        <v>1</v>
      </c>
      <c r="E1575" s="270" t="s">
        <v>262</v>
      </c>
      <c r="F1575" s="1033" t="s">
        <v>322</v>
      </c>
      <c r="G1575" s="1034"/>
      <c r="H1575" s="1034"/>
      <c r="I1575" s="1034"/>
      <c r="J1575" s="1034"/>
      <c r="K1575" s="1034"/>
      <c r="L1575" s="1035"/>
      <c r="M1575" s="271"/>
      <c r="N1575" s="46"/>
      <c r="O1575" s="46"/>
      <c r="P1575" s="230"/>
      <c r="Q1575" s="56">
        <f>SUM(Q1576:Q1577)</f>
        <v>1150000</v>
      </c>
    </row>
    <row r="1576" spans="1:17" ht="16.5" customHeight="1" x14ac:dyDescent="0.2">
      <c r="A1576" s="288"/>
      <c r="B1576" s="289"/>
      <c r="C1576" s="289"/>
      <c r="D1576" s="290"/>
      <c r="E1576" s="290"/>
      <c r="F1576" s="82" t="s">
        <v>262</v>
      </c>
      <c r="G1576" s="665"/>
      <c r="H1576" s="1274" t="s">
        <v>2500</v>
      </c>
      <c r="I1576" s="1274"/>
      <c r="J1576" s="1274"/>
      <c r="K1576" s="1274"/>
      <c r="L1576" s="1275"/>
      <c r="M1576" s="271"/>
      <c r="N1576" s="484">
        <v>1</v>
      </c>
      <c r="O1576" s="401" t="s">
        <v>2469</v>
      </c>
      <c r="P1576" s="291">
        <v>1000000</v>
      </c>
      <c r="Q1576" s="275">
        <f>N1576*P1576</f>
        <v>1000000</v>
      </c>
    </row>
    <row r="1577" spans="1:17" ht="16.5" customHeight="1" x14ac:dyDescent="0.2">
      <c r="A1577" s="288"/>
      <c r="B1577" s="289"/>
      <c r="C1577" s="289"/>
      <c r="D1577" s="290"/>
      <c r="E1577" s="290"/>
      <c r="F1577" s="82" t="s">
        <v>266</v>
      </c>
      <c r="G1577" s="665"/>
      <c r="H1577" s="961" t="s">
        <v>2501</v>
      </c>
      <c r="I1577" s="961"/>
      <c r="J1577" s="961"/>
      <c r="K1577" s="961"/>
      <c r="L1577" s="1270"/>
      <c r="M1577" s="271"/>
      <c r="N1577" s="484">
        <v>30</v>
      </c>
      <c r="O1577" s="401" t="s">
        <v>486</v>
      </c>
      <c r="P1577" s="291">
        <v>5000</v>
      </c>
      <c r="Q1577" s="275">
        <f>N1577*P1577</f>
        <v>150000</v>
      </c>
    </row>
    <row r="1578" spans="1:17" ht="26.25" customHeight="1" x14ac:dyDescent="0.2">
      <c r="A1578" s="268">
        <v>5</v>
      </c>
      <c r="B1578" s="269">
        <v>2</v>
      </c>
      <c r="C1578" s="269">
        <v>1</v>
      </c>
      <c r="D1578" s="270"/>
      <c r="E1578" s="270" t="s">
        <v>431</v>
      </c>
      <c r="F1578" s="1191" t="s">
        <v>2502</v>
      </c>
      <c r="G1578" s="1192"/>
      <c r="H1578" s="1192"/>
      <c r="I1578" s="1192"/>
      <c r="J1578" s="1192"/>
      <c r="K1578" s="1192"/>
      <c r="L1578" s="1193"/>
      <c r="M1578" s="271"/>
      <c r="N1578" s="46"/>
      <c r="O1578" s="272"/>
      <c r="P1578" s="291"/>
      <c r="Q1578" s="56">
        <f>SUM(Q1579:Q1586)</f>
        <v>4225000</v>
      </c>
    </row>
    <row r="1579" spans="1:17" ht="16.5" customHeight="1" x14ac:dyDescent="0.2">
      <c r="A1579" s="288"/>
      <c r="B1579" s="289"/>
      <c r="C1579" s="289"/>
      <c r="D1579" s="290"/>
      <c r="E1579" s="290"/>
      <c r="F1579" s="672" t="s">
        <v>262</v>
      </c>
      <c r="G1579" s="673"/>
      <c r="H1579" s="1350" t="s">
        <v>2503</v>
      </c>
      <c r="I1579" s="1350"/>
      <c r="J1579" s="1350"/>
      <c r="K1579" s="1350"/>
      <c r="L1579" s="1351"/>
      <c r="M1579" s="271"/>
      <c r="N1579" s="46">
        <v>1828</v>
      </c>
      <c r="O1579" s="272" t="s">
        <v>274</v>
      </c>
      <c r="P1579" s="291">
        <v>250</v>
      </c>
      <c r="Q1579" s="275">
        <f>N1579*P1579</f>
        <v>457000</v>
      </c>
    </row>
    <row r="1580" spans="1:17" ht="16.5" customHeight="1" x14ac:dyDescent="0.2">
      <c r="A1580" s="288"/>
      <c r="B1580" s="289"/>
      <c r="C1580" s="289"/>
      <c r="D1580" s="290"/>
      <c r="E1580" s="290"/>
      <c r="F1580" s="672" t="s">
        <v>266</v>
      </c>
      <c r="G1580" s="673"/>
      <c r="H1580" s="1352" t="s">
        <v>2504</v>
      </c>
      <c r="I1580" s="1352"/>
      <c r="J1580" s="1352"/>
      <c r="K1580" s="1352"/>
      <c r="L1580" s="1353"/>
      <c r="M1580" s="271"/>
      <c r="N1580" s="46">
        <v>5</v>
      </c>
      <c r="O1580" s="272" t="s">
        <v>2046</v>
      </c>
      <c r="P1580" s="291">
        <v>120000</v>
      </c>
      <c r="Q1580" s="275">
        <f t="shared" ref="Q1580:Q1586" si="24">N1580*P1580</f>
        <v>600000</v>
      </c>
    </row>
    <row r="1581" spans="1:17" ht="16.5" customHeight="1" x14ac:dyDescent="0.2">
      <c r="A1581" s="288"/>
      <c r="B1581" s="289"/>
      <c r="C1581" s="289"/>
      <c r="D1581" s="290"/>
      <c r="E1581" s="290"/>
      <c r="F1581" s="672" t="s">
        <v>271</v>
      </c>
      <c r="G1581" s="673"/>
      <c r="H1581" s="1350" t="s">
        <v>2505</v>
      </c>
      <c r="I1581" s="1350"/>
      <c r="J1581" s="1350"/>
      <c r="K1581" s="1350"/>
      <c r="L1581" s="1351"/>
      <c r="M1581" s="271"/>
      <c r="N1581" s="46">
        <v>10</v>
      </c>
      <c r="O1581" s="272" t="s">
        <v>2046</v>
      </c>
      <c r="P1581" s="291">
        <v>60000</v>
      </c>
      <c r="Q1581" s="275">
        <f t="shared" si="24"/>
        <v>600000</v>
      </c>
    </row>
    <row r="1582" spans="1:17" ht="16.5" customHeight="1" x14ac:dyDescent="0.2">
      <c r="A1582" s="288"/>
      <c r="B1582" s="289"/>
      <c r="C1582" s="289"/>
      <c r="D1582" s="290"/>
      <c r="E1582" s="290"/>
      <c r="F1582" s="672" t="s">
        <v>268</v>
      </c>
      <c r="G1582" s="673"/>
      <c r="H1582" s="1350" t="s">
        <v>2506</v>
      </c>
      <c r="I1582" s="1350"/>
      <c r="J1582" s="1350"/>
      <c r="K1582" s="1350"/>
      <c r="L1582" s="1351"/>
      <c r="M1582" s="271"/>
      <c r="N1582" s="46">
        <v>10</v>
      </c>
      <c r="O1582" s="272" t="s">
        <v>2046</v>
      </c>
      <c r="P1582" s="291">
        <v>10000</v>
      </c>
      <c r="Q1582" s="275">
        <f t="shared" si="24"/>
        <v>100000</v>
      </c>
    </row>
    <row r="1583" spans="1:17" ht="16.5" customHeight="1" x14ac:dyDescent="0.2">
      <c r="A1583" s="288"/>
      <c r="B1583" s="289"/>
      <c r="C1583" s="289"/>
      <c r="D1583" s="290"/>
      <c r="E1583" s="290"/>
      <c r="F1583" s="672" t="s">
        <v>431</v>
      </c>
      <c r="G1583" s="673"/>
      <c r="H1583" s="1350" t="s">
        <v>2507</v>
      </c>
      <c r="I1583" s="1350"/>
      <c r="J1583" s="1350"/>
      <c r="K1583" s="1350"/>
      <c r="L1583" s="1351"/>
      <c r="M1583" s="271"/>
      <c r="N1583" s="46">
        <v>10</v>
      </c>
      <c r="O1583" s="272" t="s">
        <v>274</v>
      </c>
      <c r="P1583" s="291">
        <v>20000</v>
      </c>
      <c r="Q1583" s="275">
        <f t="shared" si="24"/>
        <v>200000</v>
      </c>
    </row>
    <row r="1584" spans="1:17" ht="16.5" customHeight="1" x14ac:dyDescent="0.2">
      <c r="A1584" s="288"/>
      <c r="B1584" s="289"/>
      <c r="C1584" s="289"/>
      <c r="D1584" s="290"/>
      <c r="E1584" s="290"/>
      <c r="F1584" s="672" t="s">
        <v>2331</v>
      </c>
      <c r="G1584" s="673"/>
      <c r="H1584" s="1350" t="s">
        <v>2508</v>
      </c>
      <c r="I1584" s="1350"/>
      <c r="J1584" s="1350"/>
      <c r="K1584" s="1350"/>
      <c r="L1584" s="1351"/>
      <c r="M1584" s="271"/>
      <c r="N1584" s="46">
        <v>96</v>
      </c>
      <c r="O1584" s="272" t="s">
        <v>274</v>
      </c>
      <c r="P1584" s="291">
        <v>17000</v>
      </c>
      <c r="Q1584" s="275">
        <f t="shared" si="24"/>
        <v>1632000</v>
      </c>
    </row>
    <row r="1585" spans="1:21" ht="16.5" customHeight="1" x14ac:dyDescent="0.2">
      <c r="A1585" s="288"/>
      <c r="B1585" s="289"/>
      <c r="C1585" s="289"/>
      <c r="D1585" s="290"/>
      <c r="E1585" s="290"/>
      <c r="F1585" s="672" t="s">
        <v>2353</v>
      </c>
      <c r="G1585" s="673"/>
      <c r="H1585" s="1350" t="s">
        <v>2509</v>
      </c>
      <c r="I1585" s="1350"/>
      <c r="J1585" s="1350"/>
      <c r="K1585" s="1350"/>
      <c r="L1585" s="1351"/>
      <c r="M1585" s="271"/>
      <c r="N1585" s="46">
        <v>8</v>
      </c>
      <c r="O1585" s="272" t="s">
        <v>274</v>
      </c>
      <c r="P1585" s="291">
        <v>17000</v>
      </c>
      <c r="Q1585" s="275">
        <f t="shared" si="24"/>
        <v>136000</v>
      </c>
    </row>
    <row r="1586" spans="1:21" ht="26.25" customHeight="1" x14ac:dyDescent="0.2">
      <c r="A1586" s="288"/>
      <c r="B1586" s="289"/>
      <c r="C1586" s="289"/>
      <c r="D1586" s="290"/>
      <c r="E1586" s="290"/>
      <c r="F1586" s="672" t="s">
        <v>2348</v>
      </c>
      <c r="G1586" s="673"/>
      <c r="H1586" s="1350" t="s">
        <v>2510</v>
      </c>
      <c r="I1586" s="1350"/>
      <c r="J1586" s="1350"/>
      <c r="K1586" s="1350"/>
      <c r="L1586" s="1351"/>
      <c r="M1586" s="271"/>
      <c r="N1586" s="46">
        <v>2000</v>
      </c>
      <c r="O1586" s="272" t="s">
        <v>274</v>
      </c>
      <c r="P1586" s="291">
        <v>250</v>
      </c>
      <c r="Q1586" s="275">
        <f t="shared" si="24"/>
        <v>500000</v>
      </c>
    </row>
    <row r="1587" spans="1:21" ht="16.5" customHeight="1" x14ac:dyDescent="0.2">
      <c r="A1587" s="268">
        <v>5</v>
      </c>
      <c r="B1587" s="269">
        <v>2</v>
      </c>
      <c r="C1587" s="269">
        <v>1</v>
      </c>
      <c r="D1587" s="270"/>
      <c r="E1587" s="270" t="s">
        <v>2331</v>
      </c>
      <c r="F1587" s="1354" t="s">
        <v>2435</v>
      </c>
      <c r="G1587" s="1355"/>
      <c r="H1587" s="1355"/>
      <c r="I1587" s="1355"/>
      <c r="J1587" s="1355"/>
      <c r="K1587" s="1355"/>
      <c r="L1587" s="1356"/>
      <c r="M1587" s="271"/>
      <c r="N1587" s="46"/>
      <c r="O1587" s="272"/>
      <c r="P1587" s="291"/>
      <c r="Q1587" s="56">
        <f>SUM(Q1588:Q1590)</f>
        <v>9475000</v>
      </c>
    </row>
    <row r="1588" spans="1:21" ht="16.5" customHeight="1" x14ac:dyDescent="0.2">
      <c r="A1588" s="288"/>
      <c r="B1588" s="289"/>
      <c r="C1588" s="289"/>
      <c r="D1588" s="290"/>
      <c r="E1588" s="290"/>
      <c r="F1588" s="672" t="s">
        <v>262</v>
      </c>
      <c r="G1588" s="673"/>
      <c r="H1588" s="1330" t="s">
        <v>2286</v>
      </c>
      <c r="I1588" s="1330"/>
      <c r="J1588" s="1330"/>
      <c r="K1588" s="1330"/>
      <c r="L1588" s="1331"/>
      <c r="M1588" s="271"/>
      <c r="N1588" s="46">
        <v>500</v>
      </c>
      <c r="O1588" s="272" t="s">
        <v>697</v>
      </c>
      <c r="P1588" s="291">
        <v>2000</v>
      </c>
      <c r="Q1588" s="275">
        <f>N1588*P1588</f>
        <v>1000000</v>
      </c>
    </row>
    <row r="1589" spans="1:21" ht="16.5" customHeight="1" x14ac:dyDescent="0.2">
      <c r="A1589" s="288"/>
      <c r="B1589" s="289"/>
      <c r="C1589" s="289"/>
      <c r="D1589" s="290"/>
      <c r="E1589" s="290"/>
      <c r="F1589" s="672" t="s">
        <v>266</v>
      </c>
      <c r="G1589" s="673"/>
      <c r="H1589" s="1330" t="s">
        <v>2240</v>
      </c>
      <c r="I1589" s="1330"/>
      <c r="J1589" s="1330"/>
      <c r="K1589" s="1330"/>
      <c r="L1589" s="1331"/>
      <c r="M1589" s="271"/>
      <c r="N1589" s="46">
        <v>500</v>
      </c>
      <c r="O1589" s="272" t="s">
        <v>697</v>
      </c>
      <c r="P1589" s="291">
        <v>15000</v>
      </c>
      <c r="Q1589" s="275">
        <f t="shared" ref="Q1589:Q1590" si="25">N1589*P1589</f>
        <v>7500000</v>
      </c>
    </row>
    <row r="1590" spans="1:21" ht="16.5" customHeight="1" x14ac:dyDescent="0.2">
      <c r="A1590" s="288"/>
      <c r="B1590" s="289"/>
      <c r="C1590" s="289"/>
      <c r="D1590" s="290"/>
      <c r="E1590" s="290"/>
      <c r="F1590" s="672" t="s">
        <v>271</v>
      </c>
      <c r="G1590" s="673"/>
      <c r="H1590" s="1330" t="s">
        <v>2234</v>
      </c>
      <c r="I1590" s="1330"/>
      <c r="J1590" s="1330"/>
      <c r="K1590" s="1330"/>
      <c r="L1590" s="1331"/>
      <c r="M1590" s="271"/>
      <c r="N1590" s="46">
        <v>39</v>
      </c>
      <c r="O1590" s="272" t="s">
        <v>1015</v>
      </c>
      <c r="P1590" s="291">
        <v>25000</v>
      </c>
      <c r="Q1590" s="275">
        <f t="shared" si="25"/>
        <v>975000</v>
      </c>
    </row>
    <row r="1591" spans="1:21" ht="16.5" customHeight="1" x14ac:dyDescent="0.2">
      <c r="A1591" s="268">
        <v>5</v>
      </c>
      <c r="B1591" s="269">
        <v>2</v>
      </c>
      <c r="C1591" s="269">
        <v>2</v>
      </c>
      <c r="D1591" s="270"/>
      <c r="E1591" s="270"/>
      <c r="F1591" s="1354" t="s">
        <v>335</v>
      </c>
      <c r="G1591" s="1355"/>
      <c r="H1591" s="1355"/>
      <c r="I1591" s="1355"/>
      <c r="J1591" s="1355"/>
      <c r="K1591" s="1355"/>
      <c r="L1591" s="1356"/>
      <c r="M1591" s="271"/>
      <c r="N1591" s="46"/>
      <c r="O1591" s="272"/>
      <c r="P1591" s="291"/>
      <c r="Q1591" s="275"/>
    </row>
    <row r="1592" spans="1:21" ht="38.25" customHeight="1" x14ac:dyDescent="0.2">
      <c r="A1592" s="268">
        <v>5</v>
      </c>
      <c r="B1592" s="269">
        <v>2</v>
      </c>
      <c r="C1592" s="269">
        <v>2</v>
      </c>
      <c r="D1592" s="270"/>
      <c r="E1592" s="270" t="s">
        <v>262</v>
      </c>
      <c r="F1592" s="1354" t="s">
        <v>336</v>
      </c>
      <c r="G1592" s="1355"/>
      <c r="H1592" s="1355"/>
      <c r="I1592" s="1355"/>
      <c r="J1592" s="1355"/>
      <c r="K1592" s="1355"/>
      <c r="L1592" s="1356"/>
      <c r="M1592" s="271"/>
      <c r="N1592" s="46"/>
      <c r="O1592" s="272"/>
      <c r="P1592" s="291"/>
      <c r="Q1592" s="56">
        <f>Q1593</f>
        <v>5000000</v>
      </c>
    </row>
    <row r="1593" spans="1:21" ht="27.75" customHeight="1" x14ac:dyDescent="0.2">
      <c r="A1593" s="288"/>
      <c r="B1593" s="289"/>
      <c r="C1593" s="289"/>
      <c r="D1593" s="290"/>
      <c r="E1593" s="290"/>
      <c r="F1593" s="672" t="s">
        <v>262</v>
      </c>
      <c r="G1593" s="673"/>
      <c r="H1593" s="1330" t="s">
        <v>2512</v>
      </c>
      <c r="I1593" s="1330"/>
      <c r="J1593" s="1330"/>
      <c r="K1593" s="1330"/>
      <c r="L1593" s="1331"/>
      <c r="M1593" s="271"/>
      <c r="N1593" s="46">
        <v>1</v>
      </c>
      <c r="O1593" s="272" t="s">
        <v>2469</v>
      </c>
      <c r="P1593" s="291">
        <v>5000000</v>
      </c>
      <c r="Q1593" s="275">
        <f>N1593*P1593</f>
        <v>5000000</v>
      </c>
    </row>
    <row r="1594" spans="1:21" ht="16.5" customHeight="1" x14ac:dyDescent="0.2">
      <c r="A1594" s="268">
        <v>5</v>
      </c>
      <c r="B1594" s="269">
        <v>2</v>
      </c>
      <c r="C1594" s="269">
        <v>3</v>
      </c>
      <c r="D1594" s="270"/>
      <c r="E1594" s="270"/>
      <c r="F1594" s="1354" t="s">
        <v>342</v>
      </c>
      <c r="G1594" s="1355"/>
      <c r="H1594" s="1355"/>
      <c r="I1594" s="1355"/>
      <c r="J1594" s="1355"/>
      <c r="K1594" s="1355"/>
      <c r="L1594" s="1356"/>
      <c r="M1594" s="271"/>
      <c r="N1594" s="46"/>
      <c r="O1594" s="272"/>
      <c r="P1594" s="291"/>
      <c r="Q1594" s="275"/>
      <c r="T1594" s="71"/>
    </row>
    <row r="1595" spans="1:21" ht="30.75" customHeight="1" x14ac:dyDescent="0.2">
      <c r="A1595" s="268">
        <v>5</v>
      </c>
      <c r="B1595" s="269">
        <v>2</v>
      </c>
      <c r="C1595" s="269">
        <v>3</v>
      </c>
      <c r="D1595" s="270"/>
      <c r="E1595" s="270" t="s">
        <v>266</v>
      </c>
      <c r="F1595" s="1354" t="s">
        <v>343</v>
      </c>
      <c r="G1595" s="1355"/>
      <c r="H1595" s="1355"/>
      <c r="I1595" s="1355"/>
      <c r="J1595" s="1355"/>
      <c r="K1595" s="1355"/>
      <c r="L1595" s="1356"/>
      <c r="M1595" s="271"/>
      <c r="N1595" s="46"/>
      <c r="O1595" s="272"/>
      <c r="P1595" s="291"/>
      <c r="Q1595" s="56">
        <f>Q1596</f>
        <v>150000</v>
      </c>
      <c r="S1595" s="71"/>
      <c r="U1595" s="71"/>
    </row>
    <row r="1596" spans="1:21" ht="16.5" customHeight="1" x14ac:dyDescent="0.2">
      <c r="A1596" s="288"/>
      <c r="B1596" s="289"/>
      <c r="C1596" s="289"/>
      <c r="D1596" s="290"/>
      <c r="E1596" s="290"/>
      <c r="F1596" s="672" t="s">
        <v>262</v>
      </c>
      <c r="G1596" s="673"/>
      <c r="H1596" s="961" t="s">
        <v>2513</v>
      </c>
      <c r="I1596" s="961"/>
      <c r="J1596" s="961"/>
      <c r="K1596" s="961"/>
      <c r="L1596" s="1270"/>
      <c r="M1596" s="271"/>
      <c r="N1596" s="46">
        <v>2</v>
      </c>
      <c r="O1596" s="272" t="s">
        <v>2438</v>
      </c>
      <c r="P1596" s="291">
        <v>75000</v>
      </c>
      <c r="Q1596" s="275">
        <f>N1596*P1596</f>
        <v>150000</v>
      </c>
    </row>
    <row r="1597" spans="1:21" ht="16.5" hidden="1" customHeight="1" x14ac:dyDescent="0.2">
      <c r="A1597" s="268">
        <v>5</v>
      </c>
      <c r="B1597" s="269">
        <v>2</v>
      </c>
      <c r="C1597" s="269">
        <v>4</v>
      </c>
      <c r="D1597" s="270"/>
      <c r="E1597" s="270"/>
      <c r="F1597" s="1354" t="s">
        <v>346</v>
      </c>
      <c r="G1597" s="1355"/>
      <c r="H1597" s="1355"/>
      <c r="I1597" s="1355"/>
      <c r="J1597" s="1355"/>
      <c r="K1597" s="1355"/>
      <c r="L1597" s="1356"/>
      <c r="M1597" s="271"/>
      <c r="N1597" s="46"/>
      <c r="O1597" s="272"/>
      <c r="P1597" s="291"/>
      <c r="Q1597" s="275"/>
    </row>
    <row r="1598" spans="1:21" ht="25.5" hidden="1" customHeight="1" x14ac:dyDescent="0.2">
      <c r="A1598" s="268">
        <v>5</v>
      </c>
      <c r="B1598" s="269">
        <v>2</v>
      </c>
      <c r="C1598" s="269">
        <v>4</v>
      </c>
      <c r="D1598" s="270"/>
      <c r="E1598" s="270" t="s">
        <v>271</v>
      </c>
      <c r="F1598" s="1354" t="s">
        <v>349</v>
      </c>
      <c r="G1598" s="1355"/>
      <c r="H1598" s="1355"/>
      <c r="I1598" s="1355"/>
      <c r="J1598" s="1355"/>
      <c r="K1598" s="1355"/>
      <c r="L1598" s="1356"/>
      <c r="M1598" s="271"/>
      <c r="N1598" s="46"/>
      <c r="O1598" s="272"/>
      <c r="P1598" s="291"/>
      <c r="Q1598" s="56">
        <f>Q1599</f>
        <v>2000000</v>
      </c>
    </row>
    <row r="1599" spans="1:21" ht="16.5" hidden="1" customHeight="1" x14ac:dyDescent="0.2">
      <c r="A1599" s="288"/>
      <c r="B1599" s="289"/>
      <c r="C1599" s="289"/>
      <c r="D1599" s="290"/>
      <c r="E1599" s="290"/>
      <c r="F1599" s="672" t="s">
        <v>262</v>
      </c>
      <c r="G1599" s="673"/>
      <c r="H1599" s="1330" t="s">
        <v>2511</v>
      </c>
      <c r="I1599" s="1330"/>
      <c r="J1599" s="1330"/>
      <c r="K1599" s="1330"/>
      <c r="L1599" s="1331"/>
      <c r="M1599" s="271"/>
      <c r="N1599" s="46">
        <v>1</v>
      </c>
      <c r="O1599" s="272" t="s">
        <v>2469</v>
      </c>
      <c r="P1599" s="291">
        <v>2000000</v>
      </c>
      <c r="Q1599" s="275">
        <f>N1599*P1599</f>
        <v>2000000</v>
      </c>
    </row>
    <row r="1600" spans="1:21" ht="13.5" thickBot="1" x14ac:dyDescent="0.25">
      <c r="A1600" s="1255" t="s">
        <v>215</v>
      </c>
      <c r="B1600" s="1256"/>
      <c r="C1600" s="1256"/>
      <c r="D1600" s="1256"/>
      <c r="E1600" s="1256"/>
      <c r="F1600" s="1256"/>
      <c r="G1600" s="1256"/>
      <c r="H1600" s="1256"/>
      <c r="I1600" s="1256"/>
      <c r="J1600" s="1256"/>
      <c r="K1600" s="1256"/>
      <c r="L1600" s="1256"/>
      <c r="M1600" s="1256"/>
      <c r="N1600" s="1256"/>
      <c r="O1600" s="1256"/>
      <c r="P1600" s="1257"/>
      <c r="Q1600" s="58">
        <f>Q1595+Q1592+Q1587+Q1578+Q1575</f>
        <v>20000000</v>
      </c>
    </row>
    <row r="1601" spans="1:17" x14ac:dyDescent="0.2">
      <c r="A1601" s="286"/>
      <c r="B1601" s="286"/>
      <c r="C1601" s="286"/>
      <c r="D1601" s="286"/>
      <c r="E1601" s="286"/>
      <c r="F1601" s="286"/>
      <c r="G1601" s="286"/>
      <c r="H1601" s="286"/>
      <c r="I1601" s="286"/>
      <c r="J1601" s="286"/>
      <c r="K1601" s="286"/>
      <c r="L1601" s="286"/>
      <c r="M1601" s="221"/>
      <c r="N1601" s="221"/>
      <c r="O1601" s="221"/>
      <c r="P1601" s="232"/>
      <c r="Q1601" s="197"/>
    </row>
    <row r="1602" spans="1:17" ht="15" x14ac:dyDescent="0.25">
      <c r="A1602" s="1040" t="s">
        <v>2277</v>
      </c>
      <c r="B1602" s="1040"/>
      <c r="C1602" s="1040"/>
      <c r="D1602" s="1040"/>
      <c r="E1602" s="1040"/>
      <c r="F1602" s="1040"/>
      <c r="G1602" s="1040"/>
      <c r="H1602" s="1040"/>
      <c r="I1602" s="1040"/>
      <c r="J1602" s="1040"/>
      <c r="K1602" s="1040"/>
      <c r="L1602" s="1040"/>
      <c r="M1602" s="1041" t="s">
        <v>2274</v>
      </c>
      <c r="N1602" s="1041"/>
      <c r="O1602" s="1041"/>
      <c r="P1602" s="1041"/>
      <c r="Q1602" s="1041"/>
    </row>
    <row r="1603" spans="1:17" ht="15" x14ac:dyDescent="0.25">
      <c r="A1603" s="1040" t="s">
        <v>2278</v>
      </c>
      <c r="B1603" s="1040"/>
      <c r="C1603" s="1040"/>
      <c r="D1603" s="1040"/>
      <c r="E1603" s="1040"/>
      <c r="F1603" s="1040"/>
      <c r="G1603" s="1040"/>
      <c r="H1603" s="1040"/>
      <c r="I1603" s="1040"/>
      <c r="J1603" s="1040"/>
      <c r="K1603" s="1040"/>
      <c r="L1603" s="1040"/>
      <c r="M1603" s="1041" t="s">
        <v>2275</v>
      </c>
      <c r="N1603" s="1041"/>
      <c r="O1603" s="1041"/>
      <c r="P1603" s="1041"/>
      <c r="Q1603" s="1041"/>
    </row>
    <row r="1604" spans="1:17" ht="15" x14ac:dyDescent="0.25">
      <c r="A1604" s="21"/>
      <c r="B1604" s="21"/>
      <c r="C1604" s="292"/>
      <c r="D1604" s="292"/>
      <c r="E1604" s="292"/>
      <c r="F1604" s="292"/>
      <c r="G1604" s="292"/>
      <c r="H1604" s="292"/>
      <c r="I1604" s="292"/>
      <c r="J1604" s="292"/>
      <c r="K1604" s="292"/>
      <c r="L1604" s="292"/>
      <c r="M1604" s="60"/>
      <c r="N1604" s="61"/>
      <c r="O1604" s="61"/>
      <c r="P1604" s="62"/>
      <c r="Q1604" s="63"/>
    </row>
    <row r="1605" spans="1:17" ht="15" x14ac:dyDescent="0.25">
      <c r="A1605" s="21"/>
      <c r="B1605" s="21"/>
      <c r="C1605" s="292"/>
      <c r="D1605" s="292"/>
      <c r="E1605" s="292"/>
      <c r="F1605" s="292"/>
      <c r="G1605" s="292"/>
      <c r="H1605" s="292"/>
      <c r="I1605" s="292"/>
      <c r="J1605" s="292"/>
      <c r="K1605" s="292"/>
      <c r="L1605" s="292"/>
      <c r="M1605" s="60"/>
      <c r="N1605" s="61"/>
      <c r="O1605" s="61"/>
      <c r="P1605" s="62"/>
      <c r="Q1605" s="63"/>
    </row>
    <row r="1606" spans="1:17" ht="15" x14ac:dyDescent="0.25">
      <c r="A1606" s="21"/>
      <c r="B1606" s="21"/>
      <c r="C1606" s="292"/>
      <c r="D1606" s="292"/>
      <c r="E1606" s="292"/>
      <c r="F1606" s="292"/>
      <c r="G1606" s="292"/>
      <c r="H1606" s="292"/>
      <c r="I1606" s="292"/>
      <c r="J1606" s="292"/>
      <c r="K1606" s="292"/>
      <c r="L1606" s="292"/>
      <c r="M1606" s="60"/>
      <c r="N1606" s="61"/>
      <c r="O1606" s="61"/>
      <c r="P1606" s="62"/>
      <c r="Q1606" s="63"/>
    </row>
    <row r="1607" spans="1:17" ht="15" x14ac:dyDescent="0.25">
      <c r="A1607" s="1040" t="s">
        <v>2279</v>
      </c>
      <c r="B1607" s="1040"/>
      <c r="C1607" s="1040"/>
      <c r="D1607" s="1040"/>
      <c r="E1607" s="1040"/>
      <c r="F1607" s="1040"/>
      <c r="G1607" s="1040"/>
      <c r="H1607" s="1040"/>
      <c r="I1607" s="1040"/>
      <c r="J1607" s="1040"/>
      <c r="K1607" s="1040"/>
      <c r="L1607" s="1040"/>
      <c r="M1607" s="1042" t="s">
        <v>2276</v>
      </c>
      <c r="N1607" s="1042"/>
      <c r="O1607" s="1042"/>
      <c r="P1607" s="1042"/>
      <c r="Q1607" s="1042"/>
    </row>
    <row r="1608" spans="1:17" ht="15" x14ac:dyDescent="0.25">
      <c r="A1608" s="1043"/>
      <c r="B1608" s="1043"/>
      <c r="C1608" s="1043"/>
      <c r="D1608" s="1043"/>
      <c r="E1608" s="1043"/>
      <c r="F1608" s="1043"/>
      <c r="G1608" s="1043"/>
      <c r="H1608" s="1043"/>
      <c r="I1608" s="1043"/>
      <c r="J1608" s="292"/>
      <c r="K1608" s="292"/>
      <c r="L1608" s="292"/>
      <c r="M1608" s="60"/>
      <c r="N1608" s="61"/>
      <c r="O1608" s="1044"/>
      <c r="P1608" s="1044"/>
      <c r="Q1608" s="63"/>
    </row>
    <row r="1609" spans="1:17" ht="15" x14ac:dyDescent="0.25">
      <c r="A1609" s="657"/>
      <c r="B1609" s="657"/>
      <c r="C1609" s="657"/>
      <c r="D1609" s="657"/>
      <c r="E1609" s="657"/>
      <c r="F1609" s="657"/>
      <c r="G1609" s="657"/>
      <c r="H1609" s="657"/>
      <c r="I1609" s="657"/>
      <c r="J1609" s="60"/>
      <c r="K1609" s="60"/>
      <c r="L1609" s="60"/>
      <c r="M1609" s="60"/>
      <c r="N1609" s="61"/>
      <c r="O1609" s="61"/>
      <c r="P1609" s="212"/>
      <c r="Q1609" s="63"/>
    </row>
    <row r="1610" spans="1:17" ht="15" x14ac:dyDescent="0.25">
      <c r="A1610" s="1032" t="s">
        <v>2280</v>
      </c>
      <c r="B1610" s="1032"/>
      <c r="C1610" s="1032"/>
      <c r="D1610" s="1032"/>
      <c r="E1610" s="1032"/>
      <c r="F1610" s="1032"/>
      <c r="G1610" s="1032"/>
      <c r="H1610" s="1032"/>
      <c r="I1610" s="1032"/>
      <c r="J1610" s="1032"/>
      <c r="K1610" s="1032"/>
      <c r="L1610" s="62" t="s">
        <v>220</v>
      </c>
      <c r="M1610" s="62"/>
      <c r="N1610" s="656"/>
      <c r="O1610" s="656"/>
      <c r="P1610" s="62"/>
      <c r="Q1610" s="212"/>
    </row>
    <row r="1611" spans="1:17" ht="15" x14ac:dyDescent="0.25">
      <c r="A1611" s="1032" t="s">
        <v>2281</v>
      </c>
      <c r="B1611" s="1032"/>
      <c r="C1611" s="1032"/>
      <c r="D1611" s="1032"/>
      <c r="E1611" s="1032"/>
      <c r="F1611" s="1032"/>
      <c r="G1611" s="1032"/>
      <c r="H1611" s="1032"/>
      <c r="I1611" s="1032"/>
      <c r="J1611" s="1032"/>
      <c r="K1611" s="1032"/>
      <c r="L1611" s="62" t="s">
        <v>220</v>
      </c>
      <c r="M1611" s="62"/>
      <c r="N1611" s="656"/>
      <c r="O1611" s="656"/>
      <c r="P1611" s="62"/>
      <c r="Q1611" s="212"/>
    </row>
    <row r="1612" spans="1:17" ht="15" x14ac:dyDescent="0.25">
      <c r="A1612" s="1032" t="s">
        <v>2282</v>
      </c>
      <c r="B1612" s="1032"/>
      <c r="C1612" s="1032"/>
      <c r="D1612" s="1032"/>
      <c r="E1612" s="1032"/>
      <c r="F1612" s="1032"/>
      <c r="G1612" s="1032"/>
      <c r="H1612" s="1032"/>
      <c r="I1612" s="1032"/>
      <c r="J1612" s="1032"/>
      <c r="K1612" s="1032"/>
      <c r="L1612" s="62" t="s">
        <v>220</v>
      </c>
      <c r="M1612" s="62"/>
      <c r="N1612" s="656"/>
      <c r="O1612" s="656"/>
      <c r="P1612" s="62"/>
      <c r="Q1612" s="212"/>
    </row>
    <row r="1613" spans="1:17" ht="15" x14ac:dyDescent="0.25">
      <c r="A1613" s="62"/>
      <c r="B1613" s="62"/>
      <c r="C1613" s="62"/>
      <c r="D1613" s="64"/>
      <c r="E1613" s="62"/>
      <c r="F1613" s="62"/>
      <c r="G1613" s="62"/>
      <c r="H1613" s="65"/>
      <c r="I1613" s="66"/>
      <c r="J1613" s="62"/>
      <c r="K1613" s="62"/>
      <c r="L1613" s="62"/>
      <c r="M1613" s="62"/>
      <c r="N1613" s="656"/>
      <c r="O1613" s="656"/>
      <c r="P1613" s="62"/>
      <c r="Q1613" s="212"/>
    </row>
    <row r="1614" spans="1:17" ht="15" x14ac:dyDescent="0.25">
      <c r="A1614" s="655" t="s">
        <v>279</v>
      </c>
      <c r="B1614" s="1047" t="s">
        <v>280</v>
      </c>
      <c r="C1614" s="1047"/>
      <c r="D1614" s="1047"/>
      <c r="E1614" s="1047"/>
      <c r="F1614" s="1047"/>
      <c r="G1614" s="1047"/>
      <c r="H1614" s="1047"/>
      <c r="I1614" s="1047"/>
      <c r="J1614" s="1047"/>
      <c r="K1614" s="1047" t="s">
        <v>2283</v>
      </c>
      <c r="L1614" s="1047"/>
      <c r="M1614" s="62"/>
      <c r="N1614" s="656"/>
      <c r="O1614" s="656"/>
      <c r="P1614" s="62"/>
      <c r="Q1614" s="212"/>
    </row>
    <row r="1615" spans="1:17" ht="15" x14ac:dyDescent="0.25">
      <c r="A1615" s="293">
        <f>1</f>
        <v>1</v>
      </c>
      <c r="B1615" s="1048" t="s">
        <v>281</v>
      </c>
      <c r="C1615" s="1048"/>
      <c r="D1615" s="1048"/>
      <c r="E1615" s="1048"/>
      <c r="F1615" s="1048"/>
      <c r="G1615" s="1048"/>
      <c r="H1615" s="1048"/>
      <c r="I1615" s="1048"/>
      <c r="J1615" s="1048"/>
      <c r="K1615" s="1048"/>
      <c r="L1615" s="1048"/>
      <c r="M1615" s="62"/>
      <c r="N1615" s="656"/>
      <c r="O1615" s="656"/>
      <c r="P1615" s="62"/>
      <c r="Q1615" s="212"/>
    </row>
    <row r="1616" spans="1:17" ht="15" x14ac:dyDescent="0.25">
      <c r="A1616" s="293">
        <f>A1615+1</f>
        <v>2</v>
      </c>
      <c r="B1616" s="1048" t="s">
        <v>282</v>
      </c>
      <c r="C1616" s="1048"/>
      <c r="D1616" s="1048"/>
      <c r="E1616" s="1048"/>
      <c r="F1616" s="1048"/>
      <c r="G1616" s="1048"/>
      <c r="H1616" s="1048"/>
      <c r="I1616" s="1048"/>
      <c r="J1616" s="1048"/>
      <c r="K1616" s="1049"/>
      <c r="L1616" s="1049"/>
      <c r="M1616" s="62"/>
      <c r="N1616" s="656"/>
      <c r="O1616" s="656"/>
      <c r="P1616" s="62"/>
      <c r="Q1616" s="212"/>
    </row>
    <row r="1617" spans="1:17" ht="15" x14ac:dyDescent="0.25">
      <c r="A1617" s="654">
        <f>A1616+1</f>
        <v>3</v>
      </c>
      <c r="B1617" s="1048" t="s">
        <v>2257</v>
      </c>
      <c r="C1617" s="1048"/>
      <c r="D1617" s="1048"/>
      <c r="E1617" s="1048"/>
      <c r="F1617" s="1048"/>
      <c r="G1617" s="1048"/>
      <c r="H1617" s="1048"/>
      <c r="I1617" s="1048"/>
      <c r="J1617" s="1048"/>
      <c r="K1617" s="1048"/>
      <c r="L1617" s="1048"/>
      <c r="M1617" s="62"/>
      <c r="N1617" s="656"/>
      <c r="O1617" s="656"/>
      <c r="P1617" s="62"/>
      <c r="Q1617" s="212"/>
    </row>
    <row r="1618" spans="1:17" ht="15" x14ac:dyDescent="0.25">
      <c r="A1618" s="293">
        <f>A1617+1</f>
        <v>4</v>
      </c>
      <c r="B1618" s="1048" t="s">
        <v>283</v>
      </c>
      <c r="C1618" s="1048"/>
      <c r="D1618" s="1048"/>
      <c r="E1618" s="1048"/>
      <c r="F1618" s="1048"/>
      <c r="G1618" s="1048"/>
      <c r="H1618" s="1048"/>
      <c r="I1618" s="1048"/>
      <c r="J1618" s="1048"/>
      <c r="K1618" s="1048"/>
      <c r="L1618" s="1048"/>
      <c r="M1618" s="62"/>
      <c r="N1618" s="656"/>
      <c r="O1618" s="656"/>
      <c r="P1618" s="62"/>
      <c r="Q1618" s="212"/>
    </row>
    <row r="1619" spans="1:17" ht="15" x14ac:dyDescent="0.25">
      <c r="A1619" s="67"/>
      <c r="B1619" s="68"/>
      <c r="C1619" s="68"/>
      <c r="D1619" s="68"/>
      <c r="E1619" s="68"/>
      <c r="F1619" s="68"/>
      <c r="G1619" s="68"/>
      <c r="H1619" s="68"/>
      <c r="I1619" s="68"/>
      <c r="J1619" s="68"/>
      <c r="K1619" s="68"/>
      <c r="L1619" s="68"/>
      <c r="M1619" s="62"/>
      <c r="N1619" s="656"/>
      <c r="O1619" s="656"/>
      <c r="P1619" s="62"/>
      <c r="Q1619" s="212"/>
    </row>
    <row r="1645" spans="1:17" ht="13.5" thickBot="1" x14ac:dyDescent="0.25"/>
    <row r="1646" spans="1:17" x14ac:dyDescent="0.2">
      <c r="A1646" s="14"/>
      <c r="B1646" s="15"/>
      <c r="C1646" s="15"/>
      <c r="D1646" s="15"/>
      <c r="E1646" s="15"/>
      <c r="F1646" s="15"/>
      <c r="G1646" s="15"/>
      <c r="H1646" s="16"/>
      <c r="I1646" s="14"/>
      <c r="J1646" s="15"/>
      <c r="K1646" s="15"/>
      <c r="L1646" s="15"/>
      <c r="M1646" s="15"/>
      <c r="N1646" s="17"/>
      <c r="O1646" s="17"/>
      <c r="P1646" s="226"/>
      <c r="Q1646" s="18"/>
    </row>
    <row r="1647" spans="1:17" x14ac:dyDescent="0.2">
      <c r="A1647" s="20"/>
      <c r="B1647" s="21"/>
      <c r="C1647" s="21"/>
      <c r="D1647" s="21"/>
      <c r="E1647" s="21"/>
      <c r="F1647" s="21"/>
      <c r="G1647" s="21"/>
      <c r="H1647" s="22"/>
      <c r="I1647" s="947" t="s">
        <v>2270</v>
      </c>
      <c r="J1647" s="948"/>
      <c r="K1647" s="948"/>
      <c r="L1647" s="948"/>
      <c r="M1647" s="948"/>
      <c r="N1647" s="948"/>
      <c r="O1647" s="949"/>
      <c r="P1647" s="227"/>
      <c r="Q1647" s="23"/>
    </row>
    <row r="1648" spans="1:17" x14ac:dyDescent="0.2">
      <c r="A1648" s="20"/>
      <c r="B1648" s="21"/>
      <c r="C1648" s="21"/>
      <c r="D1648" s="21"/>
      <c r="E1648" s="21"/>
      <c r="F1648" s="21"/>
      <c r="G1648" s="21"/>
      <c r="H1648" s="22"/>
      <c r="I1648" s="947" t="s">
        <v>2271</v>
      </c>
      <c r="J1648" s="948"/>
      <c r="K1648" s="948"/>
      <c r="L1648" s="948"/>
      <c r="M1648" s="948"/>
      <c r="N1648" s="948"/>
      <c r="O1648" s="949"/>
      <c r="P1648" s="227"/>
      <c r="Q1648" s="23"/>
    </row>
    <row r="1649" spans="1:17" ht="13.5" thickBot="1" x14ac:dyDescent="0.25">
      <c r="A1649" s="20"/>
      <c r="B1649" s="21"/>
      <c r="C1649" s="21"/>
      <c r="D1649" s="21"/>
      <c r="E1649" s="21"/>
      <c r="F1649" s="21"/>
      <c r="G1649" s="21"/>
      <c r="H1649" s="22"/>
      <c r="I1649" s="24"/>
      <c r="J1649" s="25"/>
      <c r="K1649" s="25"/>
      <c r="L1649" s="25"/>
      <c r="M1649" s="25"/>
      <c r="N1649" s="26"/>
      <c r="O1649" s="26"/>
      <c r="P1649" s="227"/>
      <c r="Q1649" s="23"/>
    </row>
    <row r="1650" spans="1:17" x14ac:dyDescent="0.2">
      <c r="A1650" s="27"/>
      <c r="B1650" s="28"/>
      <c r="C1650" s="28"/>
      <c r="D1650" s="28"/>
      <c r="E1650" s="28"/>
      <c r="F1650" s="28"/>
      <c r="G1650" s="28"/>
      <c r="H1650" s="29"/>
      <c r="I1650" s="950" t="s">
        <v>217</v>
      </c>
      <c r="J1650" s="951"/>
      <c r="K1650" s="951"/>
      <c r="L1650" s="951"/>
      <c r="M1650" s="951"/>
      <c r="N1650" s="951"/>
      <c r="O1650" s="952"/>
      <c r="P1650" s="27"/>
      <c r="Q1650" s="29"/>
    </row>
    <row r="1651" spans="1:17" ht="13.5" thickBot="1" x14ac:dyDescent="0.25">
      <c r="A1651" s="30"/>
      <c r="B1651" s="31"/>
      <c r="C1651" s="31"/>
      <c r="D1651" s="31"/>
      <c r="E1651" s="31"/>
      <c r="F1651" s="31"/>
      <c r="G1651" s="31"/>
      <c r="H1651" s="32"/>
      <c r="I1651" s="953" t="s">
        <v>218</v>
      </c>
      <c r="J1651" s="954"/>
      <c r="K1651" s="954"/>
      <c r="L1651" s="954"/>
      <c r="M1651" s="954"/>
      <c r="N1651" s="954"/>
      <c r="O1651" s="955"/>
      <c r="P1651" s="30"/>
      <c r="Q1651" s="32"/>
    </row>
    <row r="1652" spans="1:17" x14ac:dyDescent="0.2">
      <c r="A1652" s="956"/>
      <c r="B1652" s="957"/>
      <c r="C1652" s="957"/>
      <c r="D1652" s="957"/>
      <c r="E1652" s="957"/>
      <c r="F1652" s="957"/>
      <c r="G1652" s="957"/>
      <c r="H1652" s="957"/>
      <c r="I1652" s="240"/>
      <c r="J1652" s="241"/>
      <c r="K1652" s="242"/>
      <c r="L1652" s="241"/>
      <c r="M1652" s="241"/>
      <c r="N1652" s="243"/>
      <c r="O1652" s="244"/>
      <c r="P1652" s="245"/>
      <c r="Q1652" s="246"/>
    </row>
    <row r="1653" spans="1:17" x14ac:dyDescent="0.2">
      <c r="A1653" s="945"/>
      <c r="B1653" s="946"/>
      <c r="C1653" s="946"/>
      <c r="D1653" s="946"/>
      <c r="E1653" s="946"/>
      <c r="F1653" s="946"/>
      <c r="G1653" s="946"/>
      <c r="H1653" s="946"/>
      <c r="I1653" s="53"/>
      <c r="J1653" s="247"/>
      <c r="K1653" s="248"/>
      <c r="L1653" s="247"/>
      <c r="M1653" s="247"/>
      <c r="N1653" s="249"/>
      <c r="O1653" s="250"/>
      <c r="P1653" s="224"/>
      <c r="Q1653" s="251"/>
    </row>
    <row r="1654" spans="1:17" x14ac:dyDescent="0.2">
      <c r="A1654" s="945" t="s">
        <v>219</v>
      </c>
      <c r="B1654" s="946"/>
      <c r="C1654" s="946"/>
      <c r="D1654" s="946"/>
      <c r="E1654" s="946"/>
      <c r="F1654" s="946"/>
      <c r="G1654" s="946"/>
      <c r="H1654" s="946"/>
      <c r="I1654" s="287" t="s">
        <v>220</v>
      </c>
      <c r="J1654" s="247">
        <v>1</v>
      </c>
      <c r="K1654" s="959" t="s">
        <v>221</v>
      </c>
      <c r="L1654" s="959"/>
      <c r="M1654" s="959"/>
      <c r="N1654" s="252"/>
      <c r="O1654" s="250"/>
      <c r="P1654" s="224"/>
      <c r="Q1654" s="251"/>
    </row>
    <row r="1655" spans="1:17" x14ac:dyDescent="0.2">
      <c r="A1655" s="960" t="s">
        <v>222</v>
      </c>
      <c r="B1655" s="961"/>
      <c r="C1655" s="961"/>
      <c r="D1655" s="961"/>
      <c r="E1655" s="961"/>
      <c r="F1655" s="961"/>
      <c r="G1655" s="961"/>
      <c r="H1655" s="961"/>
      <c r="I1655" s="250" t="s">
        <v>220</v>
      </c>
      <c r="J1655" s="253" t="s">
        <v>2249</v>
      </c>
      <c r="K1655" s="959" t="s">
        <v>2250</v>
      </c>
      <c r="L1655" s="959"/>
      <c r="M1655" s="959"/>
      <c r="N1655" s="959"/>
      <c r="O1655" s="959"/>
      <c r="P1655" s="959"/>
      <c r="Q1655" s="254"/>
    </row>
    <row r="1656" spans="1:17" ht="22.5" customHeight="1" x14ac:dyDescent="0.2">
      <c r="A1656" s="1154" t="s">
        <v>224</v>
      </c>
      <c r="B1656" s="1155"/>
      <c r="C1656" s="1155"/>
      <c r="D1656" s="1155"/>
      <c r="E1656" s="1155"/>
      <c r="F1656" s="1155"/>
      <c r="G1656" s="1155"/>
      <c r="H1656" s="1155"/>
      <c r="I1656" s="548" t="s">
        <v>220</v>
      </c>
      <c r="J1656" s="554" t="s">
        <v>2432</v>
      </c>
      <c r="K1656" s="1177" t="s">
        <v>2433</v>
      </c>
      <c r="L1656" s="1177"/>
      <c r="M1656" s="1177"/>
      <c r="N1656" s="1177"/>
      <c r="O1656" s="1177"/>
      <c r="P1656" s="1177"/>
      <c r="Q1656" s="1178"/>
    </row>
    <row r="1657" spans="1:17" x14ac:dyDescent="0.2">
      <c r="A1657" s="945" t="s">
        <v>226</v>
      </c>
      <c r="B1657" s="946"/>
      <c r="C1657" s="946"/>
      <c r="D1657" s="946"/>
      <c r="E1657" s="946"/>
      <c r="F1657" s="946"/>
      <c r="G1657" s="946"/>
      <c r="H1657" s="946"/>
      <c r="I1657" s="250" t="s">
        <v>220</v>
      </c>
      <c r="J1657" s="247" t="s">
        <v>227</v>
      </c>
      <c r="K1657" s="256"/>
      <c r="L1657" s="478"/>
      <c r="M1657" s="478"/>
      <c r="N1657" s="252"/>
      <c r="O1657" s="250"/>
      <c r="P1657" s="224"/>
      <c r="Q1657" s="251"/>
    </row>
    <row r="1658" spans="1:17" x14ac:dyDescent="0.2">
      <c r="A1658" s="945" t="s">
        <v>228</v>
      </c>
      <c r="B1658" s="946"/>
      <c r="C1658" s="946"/>
      <c r="D1658" s="946"/>
      <c r="E1658" s="946"/>
      <c r="F1658" s="946"/>
      <c r="G1658" s="946"/>
      <c r="H1658" s="946"/>
      <c r="I1658" s="250" t="s">
        <v>220</v>
      </c>
      <c r="J1658" s="247" t="s">
        <v>229</v>
      </c>
      <c r="K1658" s="256"/>
      <c r="L1658" s="478"/>
      <c r="M1658" s="478"/>
      <c r="N1658" s="252"/>
      <c r="O1658" s="250"/>
      <c r="P1658" s="224"/>
      <c r="Q1658" s="251"/>
    </row>
    <row r="1659" spans="1:17" x14ac:dyDescent="0.2">
      <c r="A1659" s="945" t="s">
        <v>230</v>
      </c>
      <c r="B1659" s="946"/>
      <c r="C1659" s="946"/>
      <c r="D1659" s="946"/>
      <c r="E1659" s="946"/>
      <c r="F1659" s="946"/>
      <c r="G1659" s="946"/>
      <c r="H1659" s="946"/>
      <c r="I1659" s="250" t="s">
        <v>220</v>
      </c>
      <c r="J1659" s="1238">
        <f xml:space="preserve"> Q1677</f>
        <v>150000000</v>
      </c>
      <c r="K1659" s="1238"/>
      <c r="L1659" s="1238"/>
      <c r="M1659" s="478"/>
      <c r="N1659" s="252"/>
      <c r="O1659" s="250"/>
      <c r="P1659" s="224"/>
      <c r="Q1659" s="251"/>
    </row>
    <row r="1660" spans="1:17" x14ac:dyDescent="0.2">
      <c r="A1660" s="945" t="s">
        <v>231</v>
      </c>
      <c r="B1660" s="946"/>
      <c r="C1660" s="946"/>
      <c r="D1660" s="946"/>
      <c r="E1660" s="946"/>
      <c r="F1660" s="946"/>
      <c r="G1660" s="946"/>
      <c r="H1660" s="946"/>
      <c r="I1660" s="250" t="s">
        <v>220</v>
      </c>
      <c r="J1660" s="247" t="s">
        <v>229</v>
      </c>
      <c r="K1660" s="256"/>
      <c r="L1660" s="478"/>
      <c r="M1660" s="478"/>
      <c r="N1660" s="252"/>
      <c r="O1660" s="250"/>
      <c r="P1660" s="224"/>
      <c r="Q1660" s="251"/>
    </row>
    <row r="1661" spans="1:17" x14ac:dyDescent="0.2">
      <c r="A1661" s="477" t="s">
        <v>232</v>
      </c>
      <c r="B1661" s="478"/>
      <c r="C1661" s="478"/>
      <c r="D1661" s="478"/>
      <c r="E1661" s="478"/>
      <c r="F1661" s="478"/>
      <c r="G1661" s="478"/>
      <c r="H1661" s="478"/>
      <c r="I1661" s="250" t="s">
        <v>220</v>
      </c>
      <c r="J1661" s="247" t="s">
        <v>233</v>
      </c>
      <c r="K1661" s="256"/>
      <c r="L1661" s="478"/>
      <c r="M1661" s="478"/>
      <c r="N1661" s="252"/>
      <c r="O1661" s="250"/>
      <c r="P1661" s="224"/>
      <c r="Q1661" s="251"/>
    </row>
    <row r="1662" spans="1:17" ht="13.5" thickBot="1" x14ac:dyDescent="0.25">
      <c r="A1662" s="962" t="s">
        <v>234</v>
      </c>
      <c r="B1662" s="963"/>
      <c r="C1662" s="963"/>
      <c r="D1662" s="963"/>
      <c r="E1662" s="963"/>
      <c r="F1662" s="963"/>
      <c r="G1662" s="963"/>
      <c r="H1662" s="963"/>
      <c r="I1662" s="963"/>
      <c r="J1662" s="963"/>
      <c r="K1662" s="963"/>
      <c r="L1662" s="963"/>
      <c r="M1662" s="963"/>
      <c r="N1662" s="963"/>
      <c r="O1662" s="963"/>
      <c r="P1662" s="963"/>
      <c r="Q1662" s="964"/>
    </row>
    <row r="1663" spans="1:17" ht="13.5" thickBot="1" x14ac:dyDescent="0.25">
      <c r="A1663" s="1301" t="s">
        <v>235</v>
      </c>
      <c r="B1663" s="1302"/>
      <c r="C1663" s="1302"/>
      <c r="D1663" s="1302"/>
      <c r="E1663" s="1302"/>
      <c r="F1663" s="1303"/>
      <c r="G1663" s="482"/>
      <c r="H1663" s="1301" t="s">
        <v>236</v>
      </c>
      <c r="I1663" s="1302"/>
      <c r="J1663" s="1302"/>
      <c r="K1663" s="1302"/>
      <c r="L1663" s="1302"/>
      <c r="M1663" s="1303"/>
      <c r="N1663" s="1301" t="s">
        <v>237</v>
      </c>
      <c r="O1663" s="1302"/>
      <c r="P1663" s="1302"/>
      <c r="Q1663" s="1303"/>
    </row>
    <row r="1664" spans="1:17" ht="21" customHeight="1" x14ac:dyDescent="0.2">
      <c r="A1664" s="223" t="s">
        <v>238</v>
      </c>
      <c r="B1664" s="33"/>
      <c r="C1664" s="33"/>
      <c r="D1664" s="33"/>
      <c r="E1664" s="33"/>
      <c r="F1664" s="34"/>
      <c r="G1664" s="34"/>
      <c r="H1664" s="1304" t="s">
        <v>239</v>
      </c>
      <c r="I1664" s="1305"/>
      <c r="J1664" s="1305"/>
      <c r="K1664" s="1305"/>
      <c r="L1664" s="1305"/>
      <c r="M1664" s="1306"/>
      <c r="N1664" s="1307" t="s">
        <v>240</v>
      </c>
      <c r="O1664" s="1308"/>
      <c r="P1664" s="1308"/>
      <c r="Q1664" s="1309"/>
    </row>
    <row r="1665" spans="1:17" x14ac:dyDescent="0.2">
      <c r="A1665" s="969" t="s">
        <v>241</v>
      </c>
      <c r="B1665" s="970"/>
      <c r="C1665" s="970"/>
      <c r="D1665" s="970"/>
      <c r="E1665" s="970"/>
      <c r="F1665" s="971"/>
      <c r="G1665" s="476"/>
      <c r="H1665" s="972" t="s">
        <v>242</v>
      </c>
      <c r="I1665" s="970"/>
      <c r="J1665" s="970"/>
      <c r="K1665" s="970"/>
      <c r="L1665" s="970"/>
      <c r="M1665" s="971"/>
      <c r="N1665" s="973">
        <f>Q1677</f>
        <v>150000000</v>
      </c>
      <c r="O1665" s="974"/>
      <c r="P1665" s="974"/>
      <c r="Q1665" s="975"/>
    </row>
    <row r="1666" spans="1:17" ht="43.5" customHeight="1" x14ac:dyDescent="0.2">
      <c r="A1666" s="969" t="s">
        <v>243</v>
      </c>
      <c r="B1666" s="970"/>
      <c r="C1666" s="970"/>
      <c r="D1666" s="970"/>
      <c r="E1666" s="970"/>
      <c r="F1666" s="971"/>
      <c r="G1666" s="481"/>
      <c r="H1666" s="238" t="s">
        <v>2272</v>
      </c>
      <c r="I1666" s="1062" t="str">
        <f>CONCATENATE("Kegiatan",K1656)</f>
        <v>KegiatanPenyelenggaraan Lomba Antar Kewilayahan dan Pengiriman Kontingen Dalam Mengikuti Lomba Desa</v>
      </c>
      <c r="J1666" s="1062"/>
      <c r="K1666" s="1062"/>
      <c r="L1666" s="1062"/>
      <c r="M1666" s="1063"/>
      <c r="N1666" s="1290" t="s">
        <v>2589</v>
      </c>
      <c r="O1666" s="1291"/>
      <c r="P1666" s="1291"/>
      <c r="Q1666" s="1292"/>
    </row>
    <row r="1667" spans="1:17" ht="13.5" customHeight="1" thickBot="1" x14ac:dyDescent="0.25">
      <c r="A1667" s="1293" t="s">
        <v>245</v>
      </c>
      <c r="B1667" s="1294"/>
      <c r="C1667" s="1294"/>
      <c r="D1667" s="1294"/>
      <c r="E1667" s="1294"/>
      <c r="F1667" s="1295"/>
      <c r="G1667" s="481"/>
      <c r="H1667" s="239" t="s">
        <v>2272</v>
      </c>
      <c r="I1667" s="1296" t="s">
        <v>2588</v>
      </c>
      <c r="J1667" s="1296"/>
      <c r="K1667" s="1296"/>
      <c r="L1667" s="1296"/>
      <c r="M1667" s="1297"/>
      <c r="N1667" s="1298" t="s">
        <v>2589</v>
      </c>
      <c r="O1667" s="1299"/>
      <c r="P1667" s="1299"/>
      <c r="Q1667" s="1300"/>
    </row>
    <row r="1668" spans="1:17" ht="12.75" customHeight="1" x14ac:dyDescent="0.2">
      <c r="A1668" s="986" t="s">
        <v>435</v>
      </c>
      <c r="B1668" s="987"/>
      <c r="C1668" s="987"/>
      <c r="D1668" s="987"/>
      <c r="E1668" s="987"/>
      <c r="F1668" s="987"/>
      <c r="G1668" s="987"/>
      <c r="H1668" s="987"/>
      <c r="I1668" s="987"/>
      <c r="J1668" s="987"/>
      <c r="K1668" s="987"/>
      <c r="L1668" s="987"/>
      <c r="M1668" s="987"/>
      <c r="N1668" s="987"/>
      <c r="O1668" s="987"/>
      <c r="P1668" s="987"/>
      <c r="Q1668" s="988"/>
    </row>
    <row r="1669" spans="1:17" ht="13.5" customHeight="1" thickBot="1" x14ac:dyDescent="0.25">
      <c r="A1669" s="989"/>
      <c r="B1669" s="990"/>
      <c r="C1669" s="990"/>
      <c r="D1669" s="990"/>
      <c r="E1669" s="990"/>
      <c r="F1669" s="990"/>
      <c r="G1669" s="990"/>
      <c r="H1669" s="990"/>
      <c r="I1669" s="990"/>
      <c r="J1669" s="990"/>
      <c r="K1669" s="990"/>
      <c r="L1669" s="990"/>
      <c r="M1669" s="990"/>
      <c r="N1669" s="990"/>
      <c r="O1669" s="990"/>
      <c r="P1669" s="990"/>
      <c r="Q1669" s="991"/>
    </row>
    <row r="1670" spans="1:17" x14ac:dyDescent="0.2">
      <c r="A1670" s="950" t="s">
        <v>246</v>
      </c>
      <c r="B1670" s="951"/>
      <c r="C1670" s="951"/>
      <c r="D1670" s="951"/>
      <c r="E1670" s="951"/>
      <c r="F1670" s="951"/>
      <c r="G1670" s="951"/>
      <c r="H1670" s="951"/>
      <c r="I1670" s="951"/>
      <c r="J1670" s="951"/>
      <c r="K1670" s="951"/>
      <c r="L1670" s="951"/>
      <c r="M1670" s="951"/>
      <c r="N1670" s="951"/>
      <c r="O1670" s="951"/>
      <c r="P1670" s="951"/>
      <c r="Q1670" s="952"/>
    </row>
    <row r="1671" spans="1:17" ht="13.5" thickBot="1" x14ac:dyDescent="0.25">
      <c r="A1671" s="953" t="s">
        <v>247</v>
      </c>
      <c r="B1671" s="954"/>
      <c r="C1671" s="954"/>
      <c r="D1671" s="954"/>
      <c r="E1671" s="954"/>
      <c r="F1671" s="954"/>
      <c r="G1671" s="954"/>
      <c r="H1671" s="954"/>
      <c r="I1671" s="954"/>
      <c r="J1671" s="954"/>
      <c r="K1671" s="954"/>
      <c r="L1671" s="954"/>
      <c r="M1671" s="954"/>
      <c r="N1671" s="954"/>
      <c r="O1671" s="954"/>
      <c r="P1671" s="954"/>
      <c r="Q1671" s="955"/>
    </row>
    <row r="1672" spans="1:17" ht="12.75" customHeight="1" x14ac:dyDescent="0.2">
      <c r="A1672" s="35"/>
      <c r="B1672" s="36"/>
      <c r="C1672" s="36"/>
      <c r="D1672" s="36"/>
      <c r="E1672" s="36"/>
      <c r="F1672" s="992" t="s">
        <v>248</v>
      </c>
      <c r="G1672" s="993"/>
      <c r="H1672" s="993"/>
      <c r="I1672" s="993"/>
      <c r="J1672" s="993"/>
      <c r="K1672" s="993"/>
      <c r="L1672" s="994"/>
      <c r="M1672" s="1001" t="s">
        <v>249</v>
      </c>
      <c r="N1672" s="1004" t="s">
        <v>250</v>
      </c>
      <c r="O1672" s="1005"/>
      <c r="P1672" s="1005"/>
      <c r="Q1672" s="1006"/>
    </row>
    <row r="1673" spans="1:17" ht="13.5" thickBot="1" x14ac:dyDescent="0.25">
      <c r="A1673" s="1010" t="s">
        <v>251</v>
      </c>
      <c r="B1673" s="1011"/>
      <c r="C1673" s="1011"/>
      <c r="D1673" s="1011"/>
      <c r="E1673" s="1012"/>
      <c r="F1673" s="995"/>
      <c r="G1673" s="996"/>
      <c r="H1673" s="996"/>
      <c r="I1673" s="996"/>
      <c r="J1673" s="996"/>
      <c r="K1673" s="996"/>
      <c r="L1673" s="997"/>
      <c r="M1673" s="1002"/>
      <c r="N1673" s="1310"/>
      <c r="O1673" s="1311"/>
      <c r="P1673" s="1311"/>
      <c r="Q1673" s="1312"/>
    </row>
    <row r="1674" spans="1:17" x14ac:dyDescent="0.2">
      <c r="A1674" s="1010" t="s">
        <v>252</v>
      </c>
      <c r="B1674" s="1011"/>
      <c r="C1674" s="1011"/>
      <c r="D1674" s="1011"/>
      <c r="E1674" s="1012"/>
      <c r="F1674" s="995"/>
      <c r="G1674" s="996"/>
      <c r="H1674" s="996"/>
      <c r="I1674" s="996"/>
      <c r="J1674" s="996"/>
      <c r="K1674" s="996"/>
      <c r="L1674" s="997"/>
      <c r="M1674" s="1002"/>
      <c r="N1674" s="1013" t="s">
        <v>253</v>
      </c>
      <c r="O1674" s="1313" t="s">
        <v>254</v>
      </c>
      <c r="P1674" s="37" t="s">
        <v>255</v>
      </c>
      <c r="Q1674" s="1017" t="s">
        <v>256</v>
      </c>
    </row>
    <row r="1675" spans="1:17" ht="13.5" thickBot="1" x14ac:dyDescent="0.25">
      <c r="A1675" s="38"/>
      <c r="B1675" s="39"/>
      <c r="C1675" s="39"/>
      <c r="D1675" s="39"/>
      <c r="E1675" s="40"/>
      <c r="F1675" s="998"/>
      <c r="G1675" s="999"/>
      <c r="H1675" s="999"/>
      <c r="I1675" s="999"/>
      <c r="J1675" s="999"/>
      <c r="K1675" s="999"/>
      <c r="L1675" s="1000"/>
      <c r="M1675" s="1003"/>
      <c r="N1675" s="1014"/>
      <c r="O1675" s="1314"/>
      <c r="P1675" s="41" t="s">
        <v>257</v>
      </c>
      <c r="Q1675" s="1349"/>
    </row>
    <row r="1676" spans="1:17" ht="13.5" thickBot="1" x14ac:dyDescent="0.25">
      <c r="A1676" s="1019">
        <v>1</v>
      </c>
      <c r="B1676" s="1020"/>
      <c r="C1676" s="1020"/>
      <c r="D1676" s="1020"/>
      <c r="E1676" s="1021"/>
      <c r="F1676" s="1022">
        <v>2</v>
      </c>
      <c r="G1676" s="1020"/>
      <c r="H1676" s="1020"/>
      <c r="I1676" s="1020"/>
      <c r="J1676" s="1020"/>
      <c r="K1676" s="1020"/>
      <c r="L1676" s="1023"/>
      <c r="M1676" s="472">
        <v>3</v>
      </c>
      <c r="N1676" s="42">
        <v>4</v>
      </c>
      <c r="O1676" s="42">
        <v>5</v>
      </c>
      <c r="P1676" s="228">
        <v>6</v>
      </c>
      <c r="Q1676" s="43" t="s">
        <v>258</v>
      </c>
    </row>
    <row r="1677" spans="1:17" x14ac:dyDescent="0.2">
      <c r="A1677" s="259">
        <v>5</v>
      </c>
      <c r="B1677" s="44"/>
      <c r="C1677" s="44"/>
      <c r="D1677" s="44"/>
      <c r="E1677" s="44"/>
      <c r="F1677" s="1024" t="s">
        <v>259</v>
      </c>
      <c r="G1677" s="1025"/>
      <c r="H1677" s="1025"/>
      <c r="I1677" s="1025"/>
      <c r="J1677" s="1025"/>
      <c r="K1677" s="1025"/>
      <c r="L1677" s="1026"/>
      <c r="M1677" s="44"/>
      <c r="N1677" s="44"/>
      <c r="O1677" s="44"/>
      <c r="P1677" s="260"/>
      <c r="Q1677" s="261">
        <f>Q1679</f>
        <v>150000000</v>
      </c>
    </row>
    <row r="1678" spans="1:17" x14ac:dyDescent="0.2">
      <c r="A1678" s="262">
        <v>5</v>
      </c>
      <c r="B1678" s="263">
        <v>2</v>
      </c>
      <c r="C1678" s="263"/>
      <c r="D1678" s="263"/>
      <c r="E1678" s="263"/>
      <c r="F1678" s="1027" t="s">
        <v>302</v>
      </c>
      <c r="G1678" s="1028"/>
      <c r="H1678" s="1028"/>
      <c r="I1678" s="1028"/>
      <c r="J1678" s="1028"/>
      <c r="K1678" s="1028"/>
      <c r="L1678" s="1029"/>
      <c r="M1678" s="263"/>
      <c r="N1678" s="263"/>
      <c r="O1678" s="263"/>
      <c r="P1678" s="264"/>
      <c r="Q1678" s="265"/>
    </row>
    <row r="1679" spans="1:17" x14ac:dyDescent="0.2">
      <c r="A1679" s="266">
        <v>5</v>
      </c>
      <c r="B1679" s="480">
        <v>2</v>
      </c>
      <c r="C1679" s="480">
        <v>1</v>
      </c>
      <c r="D1679" s="1276"/>
      <c r="E1679" s="1277"/>
      <c r="F1679" s="1027" t="s">
        <v>303</v>
      </c>
      <c r="G1679" s="1028"/>
      <c r="H1679" s="1028"/>
      <c r="I1679" s="1028"/>
      <c r="J1679" s="1028"/>
      <c r="K1679" s="1028"/>
      <c r="L1679" s="1029"/>
      <c r="M1679" s="55"/>
      <c r="N1679" s="480"/>
      <c r="O1679" s="480"/>
      <c r="P1679" s="229"/>
      <c r="Q1679" s="56">
        <v>150000000</v>
      </c>
    </row>
    <row r="1680" spans="1:17" ht="12.75" customHeight="1" x14ac:dyDescent="0.2">
      <c r="A1680" s="268">
        <v>5</v>
      </c>
      <c r="B1680" s="269">
        <v>2</v>
      </c>
      <c r="C1680" s="269">
        <v>1</v>
      </c>
      <c r="D1680" s="270">
        <v>1</v>
      </c>
      <c r="E1680" s="270" t="s">
        <v>262</v>
      </c>
      <c r="F1680" s="1033" t="s">
        <v>322</v>
      </c>
      <c r="G1680" s="1034"/>
      <c r="H1680" s="1034"/>
      <c r="I1680" s="1034"/>
      <c r="J1680" s="1034"/>
      <c r="K1680" s="1034"/>
      <c r="L1680" s="1035"/>
      <c r="M1680" s="271"/>
      <c r="N1680" s="46"/>
      <c r="O1680" s="46"/>
      <c r="P1680" s="230"/>
      <c r="Q1680" s="56"/>
    </row>
    <row r="1681" spans="1:17" ht="12.75" customHeight="1" x14ac:dyDescent="0.2">
      <c r="A1681" s="268">
        <v>5</v>
      </c>
      <c r="B1681" s="269">
        <v>2</v>
      </c>
      <c r="C1681" s="269">
        <v>1</v>
      </c>
      <c r="D1681" s="270">
        <v>1</v>
      </c>
      <c r="E1681" s="270" t="s">
        <v>266</v>
      </c>
      <c r="F1681" s="1239" t="s">
        <v>2434</v>
      </c>
      <c r="G1681" s="1240"/>
      <c r="H1681" s="1240"/>
      <c r="I1681" s="1240"/>
      <c r="J1681" s="1240"/>
      <c r="K1681" s="1240"/>
      <c r="L1681" s="1241"/>
      <c r="M1681" s="271"/>
      <c r="N1681" s="484"/>
      <c r="O1681" s="401"/>
      <c r="P1681" s="291"/>
      <c r="Q1681" s="275"/>
    </row>
    <row r="1682" spans="1:17" ht="12.75" customHeight="1" x14ac:dyDescent="0.2">
      <c r="A1682" s="268">
        <v>5</v>
      </c>
      <c r="B1682" s="269">
        <v>2</v>
      </c>
      <c r="C1682" s="269">
        <v>1</v>
      </c>
      <c r="D1682" s="270">
        <v>1</v>
      </c>
      <c r="E1682" s="270" t="s">
        <v>271</v>
      </c>
      <c r="F1682" s="1191" t="s">
        <v>2435</v>
      </c>
      <c r="G1682" s="1192"/>
      <c r="H1682" s="1192"/>
      <c r="I1682" s="1192"/>
      <c r="J1682" s="1192"/>
      <c r="K1682" s="1192"/>
      <c r="L1682" s="1193"/>
      <c r="M1682" s="271"/>
      <c r="N1682" s="46"/>
      <c r="O1682" s="272"/>
      <c r="P1682" s="291"/>
      <c r="Q1682" s="56"/>
    </row>
    <row r="1683" spans="1:17" x14ac:dyDescent="0.2">
      <c r="A1683" s="288"/>
      <c r="B1683" s="289"/>
      <c r="C1683" s="289"/>
      <c r="D1683" s="290"/>
      <c r="E1683" s="290"/>
      <c r="F1683" s="82"/>
      <c r="G1683" s="465"/>
      <c r="H1683" s="485"/>
      <c r="I1683" s="465"/>
      <c r="J1683" s="465"/>
      <c r="K1683" s="465"/>
      <c r="L1683" s="466"/>
      <c r="M1683" s="271"/>
      <c r="N1683" s="46"/>
      <c r="O1683" s="272"/>
      <c r="P1683" s="291"/>
      <c r="Q1683" s="275"/>
    </row>
    <row r="1684" spans="1:17" ht="13.5" thickBot="1" x14ac:dyDescent="0.25">
      <c r="A1684" s="1255" t="s">
        <v>215</v>
      </c>
      <c r="B1684" s="1256"/>
      <c r="C1684" s="1256"/>
      <c r="D1684" s="1256"/>
      <c r="E1684" s="1256"/>
      <c r="F1684" s="1256"/>
      <c r="G1684" s="1256"/>
      <c r="H1684" s="1256"/>
      <c r="I1684" s="1256"/>
      <c r="J1684" s="1256"/>
      <c r="K1684" s="1256"/>
      <c r="L1684" s="1256"/>
      <c r="M1684" s="1256"/>
      <c r="N1684" s="1256"/>
      <c r="O1684" s="1256"/>
      <c r="P1684" s="1257"/>
      <c r="Q1684" s="58">
        <f>Q1679</f>
        <v>150000000</v>
      </c>
    </row>
    <row r="1685" spans="1:17" x14ac:dyDescent="0.2">
      <c r="A1685" s="286"/>
      <c r="B1685" s="286"/>
      <c r="C1685" s="286"/>
      <c r="D1685" s="286"/>
      <c r="E1685" s="286"/>
      <c r="F1685" s="286"/>
      <c r="G1685" s="286"/>
      <c r="H1685" s="286"/>
      <c r="I1685" s="286"/>
      <c r="J1685" s="286"/>
      <c r="K1685" s="286"/>
      <c r="L1685" s="286"/>
      <c r="M1685" s="221"/>
      <c r="N1685" s="221"/>
      <c r="O1685" s="221"/>
      <c r="P1685" s="232"/>
      <c r="Q1685" s="197"/>
    </row>
    <row r="1686" spans="1:17" ht="15" x14ac:dyDescent="0.25">
      <c r="A1686" s="1040" t="s">
        <v>2277</v>
      </c>
      <c r="B1686" s="1040"/>
      <c r="C1686" s="1040"/>
      <c r="D1686" s="1040"/>
      <c r="E1686" s="1040"/>
      <c r="F1686" s="1040"/>
      <c r="G1686" s="1040"/>
      <c r="H1686" s="1040"/>
      <c r="I1686" s="1040"/>
      <c r="J1686" s="1040"/>
      <c r="K1686" s="1040"/>
      <c r="L1686" s="1040"/>
      <c r="M1686" s="1041" t="s">
        <v>2274</v>
      </c>
      <c r="N1686" s="1041"/>
      <c r="O1686" s="1041"/>
      <c r="P1686" s="1041"/>
      <c r="Q1686" s="1041"/>
    </row>
    <row r="1687" spans="1:17" ht="15" x14ac:dyDescent="0.25">
      <c r="A1687" s="1040" t="s">
        <v>2278</v>
      </c>
      <c r="B1687" s="1040"/>
      <c r="C1687" s="1040"/>
      <c r="D1687" s="1040"/>
      <c r="E1687" s="1040"/>
      <c r="F1687" s="1040"/>
      <c r="G1687" s="1040"/>
      <c r="H1687" s="1040"/>
      <c r="I1687" s="1040"/>
      <c r="J1687" s="1040"/>
      <c r="K1687" s="1040"/>
      <c r="L1687" s="1040"/>
      <c r="M1687" s="1041" t="s">
        <v>2275</v>
      </c>
      <c r="N1687" s="1041"/>
      <c r="O1687" s="1041"/>
      <c r="P1687" s="1041"/>
      <c r="Q1687" s="1041"/>
    </row>
    <row r="1688" spans="1:17" ht="15" x14ac:dyDescent="0.25">
      <c r="A1688" s="21"/>
      <c r="B1688" s="21"/>
      <c r="C1688" s="292"/>
      <c r="D1688" s="292"/>
      <c r="E1688" s="292"/>
      <c r="F1688" s="292"/>
      <c r="G1688" s="292"/>
      <c r="H1688" s="292"/>
      <c r="I1688" s="292"/>
      <c r="J1688" s="292"/>
      <c r="K1688" s="292"/>
      <c r="L1688" s="292"/>
      <c r="M1688" s="60"/>
      <c r="N1688" s="61"/>
      <c r="O1688" s="61"/>
      <c r="P1688" s="62"/>
      <c r="Q1688" s="63"/>
    </row>
    <row r="1689" spans="1:17" ht="15" x14ac:dyDescent="0.25">
      <c r="A1689" s="21"/>
      <c r="B1689" s="21"/>
      <c r="C1689" s="292"/>
      <c r="D1689" s="292"/>
      <c r="E1689" s="292"/>
      <c r="F1689" s="292"/>
      <c r="G1689" s="292"/>
      <c r="H1689" s="292"/>
      <c r="I1689" s="292"/>
      <c r="J1689" s="292"/>
      <c r="K1689" s="292"/>
      <c r="L1689" s="292"/>
      <c r="M1689" s="60"/>
      <c r="N1689" s="61"/>
      <c r="O1689" s="61"/>
      <c r="P1689" s="62"/>
      <c r="Q1689" s="63"/>
    </row>
    <row r="1690" spans="1:17" ht="15" x14ac:dyDescent="0.25">
      <c r="A1690" s="21"/>
      <c r="B1690" s="21"/>
      <c r="C1690" s="292"/>
      <c r="D1690" s="292"/>
      <c r="E1690" s="292"/>
      <c r="F1690" s="292"/>
      <c r="G1690" s="292"/>
      <c r="H1690" s="292"/>
      <c r="I1690" s="292"/>
      <c r="J1690" s="292"/>
      <c r="K1690" s="292"/>
      <c r="L1690" s="292"/>
      <c r="M1690" s="60"/>
      <c r="N1690" s="61"/>
      <c r="O1690" s="61"/>
      <c r="P1690" s="62"/>
      <c r="Q1690" s="63"/>
    </row>
    <row r="1691" spans="1:17" ht="15" x14ac:dyDescent="0.25">
      <c r="A1691" s="1040" t="s">
        <v>2279</v>
      </c>
      <c r="B1691" s="1040"/>
      <c r="C1691" s="1040"/>
      <c r="D1691" s="1040"/>
      <c r="E1691" s="1040"/>
      <c r="F1691" s="1040"/>
      <c r="G1691" s="1040"/>
      <c r="H1691" s="1040"/>
      <c r="I1691" s="1040"/>
      <c r="J1691" s="1040"/>
      <c r="K1691" s="1040"/>
      <c r="L1691" s="1040"/>
      <c r="M1691" s="1042" t="s">
        <v>2276</v>
      </c>
      <c r="N1691" s="1042"/>
      <c r="O1691" s="1042"/>
      <c r="P1691" s="1042"/>
      <c r="Q1691" s="1042"/>
    </row>
    <row r="1692" spans="1:17" ht="15" x14ac:dyDescent="0.25">
      <c r="A1692" s="1043"/>
      <c r="B1692" s="1043"/>
      <c r="C1692" s="1043"/>
      <c r="D1692" s="1043"/>
      <c r="E1692" s="1043"/>
      <c r="F1692" s="1043"/>
      <c r="G1692" s="1043"/>
      <c r="H1692" s="1043"/>
      <c r="I1692" s="1043"/>
      <c r="J1692" s="292"/>
      <c r="K1692" s="292"/>
      <c r="L1692" s="292"/>
      <c r="M1692" s="60"/>
      <c r="N1692" s="61"/>
      <c r="O1692" s="1044"/>
      <c r="P1692" s="1044"/>
      <c r="Q1692" s="63"/>
    </row>
    <row r="1693" spans="1:17" ht="15" x14ac:dyDescent="0.25">
      <c r="A1693" s="471"/>
      <c r="B1693" s="471"/>
      <c r="C1693" s="471"/>
      <c r="D1693" s="471"/>
      <c r="E1693" s="471"/>
      <c r="F1693" s="471"/>
      <c r="G1693" s="471"/>
      <c r="H1693" s="471"/>
      <c r="I1693" s="471"/>
      <c r="J1693" s="60"/>
      <c r="K1693" s="60"/>
      <c r="L1693" s="60"/>
      <c r="M1693" s="60"/>
      <c r="N1693" s="61"/>
      <c r="O1693" s="61"/>
      <c r="P1693" s="212"/>
      <c r="Q1693" s="63"/>
    </row>
    <row r="1694" spans="1:17" ht="15" x14ac:dyDescent="0.25">
      <c r="A1694" s="1032" t="s">
        <v>2280</v>
      </c>
      <c r="B1694" s="1032"/>
      <c r="C1694" s="1032"/>
      <c r="D1694" s="1032"/>
      <c r="E1694" s="1032"/>
      <c r="F1694" s="1032"/>
      <c r="G1694" s="1032"/>
      <c r="H1694" s="1032"/>
      <c r="I1694" s="1032"/>
      <c r="J1694" s="1032"/>
      <c r="K1694" s="1032"/>
      <c r="L1694" s="62" t="s">
        <v>220</v>
      </c>
      <c r="M1694" s="62"/>
      <c r="N1694" s="470"/>
      <c r="O1694" s="470"/>
      <c r="P1694" s="62"/>
      <c r="Q1694" s="212"/>
    </row>
    <row r="1695" spans="1:17" ht="15" x14ac:dyDescent="0.25">
      <c r="A1695" s="1032" t="s">
        <v>2281</v>
      </c>
      <c r="B1695" s="1032"/>
      <c r="C1695" s="1032"/>
      <c r="D1695" s="1032"/>
      <c r="E1695" s="1032"/>
      <c r="F1695" s="1032"/>
      <c r="G1695" s="1032"/>
      <c r="H1695" s="1032"/>
      <c r="I1695" s="1032"/>
      <c r="J1695" s="1032"/>
      <c r="K1695" s="1032"/>
      <c r="L1695" s="62" t="s">
        <v>220</v>
      </c>
      <c r="M1695" s="62"/>
      <c r="N1695" s="470"/>
      <c r="O1695" s="470"/>
      <c r="P1695" s="62"/>
      <c r="Q1695" s="212"/>
    </row>
    <row r="1696" spans="1:17" ht="15" x14ac:dyDescent="0.25">
      <c r="A1696" s="1032" t="s">
        <v>2282</v>
      </c>
      <c r="B1696" s="1032"/>
      <c r="C1696" s="1032"/>
      <c r="D1696" s="1032"/>
      <c r="E1696" s="1032"/>
      <c r="F1696" s="1032"/>
      <c r="G1696" s="1032"/>
      <c r="H1696" s="1032"/>
      <c r="I1696" s="1032"/>
      <c r="J1696" s="1032"/>
      <c r="K1696" s="1032"/>
      <c r="L1696" s="62" t="s">
        <v>220</v>
      </c>
      <c r="M1696" s="62"/>
      <c r="N1696" s="470"/>
      <c r="O1696" s="470"/>
      <c r="P1696" s="62"/>
      <c r="Q1696" s="212"/>
    </row>
    <row r="1697" spans="1:17" ht="15" x14ac:dyDescent="0.25">
      <c r="A1697" s="62"/>
      <c r="B1697" s="62"/>
      <c r="C1697" s="62"/>
      <c r="D1697" s="64"/>
      <c r="E1697" s="62"/>
      <c r="F1697" s="62"/>
      <c r="G1697" s="62"/>
      <c r="H1697" s="65"/>
      <c r="I1697" s="66"/>
      <c r="J1697" s="62"/>
      <c r="K1697" s="62"/>
      <c r="L1697" s="62"/>
      <c r="M1697" s="62"/>
      <c r="N1697" s="470"/>
      <c r="O1697" s="470"/>
      <c r="P1697" s="62"/>
      <c r="Q1697" s="212"/>
    </row>
    <row r="1698" spans="1:17" ht="15" x14ac:dyDescent="0.25">
      <c r="A1698" s="479" t="s">
        <v>279</v>
      </c>
      <c r="B1698" s="1047" t="s">
        <v>280</v>
      </c>
      <c r="C1698" s="1047"/>
      <c r="D1698" s="1047"/>
      <c r="E1698" s="1047"/>
      <c r="F1698" s="1047"/>
      <c r="G1698" s="1047"/>
      <c r="H1698" s="1047"/>
      <c r="I1698" s="1047"/>
      <c r="J1698" s="1047"/>
      <c r="K1698" s="1047" t="s">
        <v>2283</v>
      </c>
      <c r="L1698" s="1047"/>
      <c r="M1698" s="62"/>
      <c r="N1698" s="470"/>
      <c r="O1698" s="470"/>
      <c r="P1698" s="62"/>
      <c r="Q1698" s="212"/>
    </row>
    <row r="1699" spans="1:17" ht="15" x14ac:dyDescent="0.25">
      <c r="A1699" s="293">
        <f>1</f>
        <v>1</v>
      </c>
      <c r="B1699" s="1048" t="s">
        <v>281</v>
      </c>
      <c r="C1699" s="1048"/>
      <c r="D1699" s="1048"/>
      <c r="E1699" s="1048"/>
      <c r="F1699" s="1048"/>
      <c r="G1699" s="1048"/>
      <c r="H1699" s="1048"/>
      <c r="I1699" s="1048"/>
      <c r="J1699" s="1048"/>
      <c r="K1699" s="1048"/>
      <c r="L1699" s="1048"/>
      <c r="M1699" s="62"/>
      <c r="N1699" s="470"/>
      <c r="O1699" s="470"/>
      <c r="P1699" s="62"/>
      <c r="Q1699" s="212"/>
    </row>
    <row r="1700" spans="1:17" ht="15" x14ac:dyDescent="0.25">
      <c r="A1700" s="293">
        <f>A1699+1</f>
        <v>2</v>
      </c>
      <c r="B1700" s="1048" t="s">
        <v>282</v>
      </c>
      <c r="C1700" s="1048"/>
      <c r="D1700" s="1048"/>
      <c r="E1700" s="1048"/>
      <c r="F1700" s="1048"/>
      <c r="G1700" s="1048"/>
      <c r="H1700" s="1048"/>
      <c r="I1700" s="1048"/>
      <c r="J1700" s="1048"/>
      <c r="K1700" s="1049"/>
      <c r="L1700" s="1049"/>
      <c r="M1700" s="62"/>
      <c r="N1700" s="470"/>
      <c r="O1700" s="470"/>
      <c r="P1700" s="62"/>
      <c r="Q1700" s="212"/>
    </row>
    <row r="1701" spans="1:17" ht="15" x14ac:dyDescent="0.25">
      <c r="A1701" s="468">
        <f>A1700+1</f>
        <v>3</v>
      </c>
      <c r="B1701" s="1048" t="s">
        <v>2257</v>
      </c>
      <c r="C1701" s="1048"/>
      <c r="D1701" s="1048"/>
      <c r="E1701" s="1048"/>
      <c r="F1701" s="1048"/>
      <c r="G1701" s="1048"/>
      <c r="H1701" s="1048"/>
      <c r="I1701" s="1048"/>
      <c r="J1701" s="1048"/>
      <c r="K1701" s="1048"/>
      <c r="L1701" s="1048"/>
      <c r="M1701" s="62"/>
      <c r="N1701" s="470"/>
      <c r="O1701" s="470"/>
      <c r="P1701" s="62"/>
      <c r="Q1701" s="212"/>
    </row>
    <row r="1702" spans="1:17" ht="15" x14ac:dyDescent="0.25">
      <c r="A1702" s="293">
        <f>A1701+1</f>
        <v>4</v>
      </c>
      <c r="B1702" s="1048" t="s">
        <v>283</v>
      </c>
      <c r="C1702" s="1048"/>
      <c r="D1702" s="1048"/>
      <c r="E1702" s="1048"/>
      <c r="F1702" s="1048"/>
      <c r="G1702" s="1048"/>
      <c r="H1702" s="1048"/>
      <c r="I1702" s="1048"/>
      <c r="J1702" s="1048"/>
      <c r="K1702" s="1048"/>
      <c r="L1702" s="1048"/>
      <c r="M1702" s="62"/>
      <c r="N1702" s="470"/>
      <c r="O1702" s="470"/>
      <c r="P1702" s="62"/>
      <c r="Q1702" s="212"/>
    </row>
  </sheetData>
  <mergeCells count="1380">
    <mergeCell ref="F1038:L1038"/>
    <mergeCell ref="F1039:L1039"/>
    <mergeCell ref="H1040:L1040"/>
    <mergeCell ref="H1041:L1041"/>
    <mergeCell ref="I1143:L1143"/>
    <mergeCell ref="I1144:L1144"/>
    <mergeCell ref="I1145:L1145"/>
    <mergeCell ref="F1146:L1146"/>
    <mergeCell ref="F1147:L1147"/>
    <mergeCell ref="H1148:L1148"/>
    <mergeCell ref="H1149:L1149"/>
    <mergeCell ref="H1164:L1164"/>
    <mergeCell ref="H1165:L1165"/>
    <mergeCell ref="F1134:L1134"/>
    <mergeCell ref="A1120:F1120"/>
    <mergeCell ref="I1120:M1120"/>
    <mergeCell ref="H1157:L1157"/>
    <mergeCell ref="H1158:L1158"/>
    <mergeCell ref="D1159:E1159"/>
    <mergeCell ref="F1159:L1159"/>
    <mergeCell ref="F1160:L1160"/>
    <mergeCell ref="F1154:L1154"/>
    <mergeCell ref="H1155:L1155"/>
    <mergeCell ref="F1142:L1142"/>
    <mergeCell ref="F1150:L1150"/>
    <mergeCell ref="F1151:L1151"/>
    <mergeCell ref="F1152:L1152"/>
    <mergeCell ref="F1153:L1153"/>
    <mergeCell ref="H1137:L1137"/>
    <mergeCell ref="H1138:L1138"/>
    <mergeCell ref="H1139:L1139"/>
    <mergeCell ref="H1156:L1156"/>
    <mergeCell ref="B1616:J1616"/>
    <mergeCell ref="K1616:L1616"/>
    <mergeCell ref="B1617:J1617"/>
    <mergeCell ref="K1617:L1617"/>
    <mergeCell ref="B1618:J1618"/>
    <mergeCell ref="K1618:L1618"/>
    <mergeCell ref="K1551:Q1551"/>
    <mergeCell ref="H1577:L1577"/>
    <mergeCell ref="H1579:L1579"/>
    <mergeCell ref="H1583:L1583"/>
    <mergeCell ref="H1584:L1584"/>
    <mergeCell ref="H1580:L1580"/>
    <mergeCell ref="H1581:L1581"/>
    <mergeCell ref="H1582:L1582"/>
    <mergeCell ref="H1585:L1585"/>
    <mergeCell ref="H1586:L1586"/>
    <mergeCell ref="F1587:L1587"/>
    <mergeCell ref="H1588:L1588"/>
    <mergeCell ref="H1589:L1589"/>
    <mergeCell ref="H1590:L1590"/>
    <mergeCell ref="F1597:L1597"/>
    <mergeCell ref="F1598:L1598"/>
    <mergeCell ref="H1599:L1599"/>
    <mergeCell ref="F1591:L1591"/>
    <mergeCell ref="F1592:L1592"/>
    <mergeCell ref="H1593:L1593"/>
    <mergeCell ref="F1594:L1594"/>
    <mergeCell ref="F1595:L1595"/>
    <mergeCell ref="F1575:L1575"/>
    <mergeCell ref="F1578:L1578"/>
    <mergeCell ref="A1600:P1600"/>
    <mergeCell ref="A1602:L1602"/>
    <mergeCell ref="M1602:Q1602"/>
    <mergeCell ref="A1603:L1603"/>
    <mergeCell ref="M1603:Q1603"/>
    <mergeCell ref="A1607:L1607"/>
    <mergeCell ref="M1607:Q1607"/>
    <mergeCell ref="A1608:I1608"/>
    <mergeCell ref="O1608:P1608"/>
    <mergeCell ref="A1610:K1610"/>
    <mergeCell ref="A1611:K1611"/>
    <mergeCell ref="A1612:K1612"/>
    <mergeCell ref="B1614:J1614"/>
    <mergeCell ref="K1614:L1614"/>
    <mergeCell ref="B1615:J1615"/>
    <mergeCell ref="K1615:L1615"/>
    <mergeCell ref="H1596:L1596"/>
    <mergeCell ref="A1563:Q1564"/>
    <mergeCell ref="A1565:Q1565"/>
    <mergeCell ref="A1566:Q1566"/>
    <mergeCell ref="F1567:L1570"/>
    <mergeCell ref="M1567:M1570"/>
    <mergeCell ref="N1567:Q1568"/>
    <mergeCell ref="A1568:E1568"/>
    <mergeCell ref="A1569:E1569"/>
    <mergeCell ref="N1569:N1570"/>
    <mergeCell ref="O1569:O1570"/>
    <mergeCell ref="Q1569:Q1570"/>
    <mergeCell ref="A1571:E1571"/>
    <mergeCell ref="F1571:L1571"/>
    <mergeCell ref="F1572:L1572"/>
    <mergeCell ref="F1573:L1573"/>
    <mergeCell ref="D1574:E1574"/>
    <mergeCell ref="F1574:L1574"/>
    <mergeCell ref="A1554:H1554"/>
    <mergeCell ref="J1554:L1554"/>
    <mergeCell ref="A1555:H1555"/>
    <mergeCell ref="A1557:Q1557"/>
    <mergeCell ref="A1558:F1558"/>
    <mergeCell ref="H1558:M1558"/>
    <mergeCell ref="N1558:Q1558"/>
    <mergeCell ref="H1559:M1559"/>
    <mergeCell ref="N1559:Q1559"/>
    <mergeCell ref="A1560:F1560"/>
    <mergeCell ref="H1560:M1560"/>
    <mergeCell ref="N1560:Q1560"/>
    <mergeCell ref="A1561:F1561"/>
    <mergeCell ref="I1561:M1561"/>
    <mergeCell ref="N1561:Q1561"/>
    <mergeCell ref="A1562:F1562"/>
    <mergeCell ref="I1562:M1562"/>
    <mergeCell ref="N1562:Q1562"/>
    <mergeCell ref="B1701:J1701"/>
    <mergeCell ref="K1701:L1701"/>
    <mergeCell ref="B1702:J1702"/>
    <mergeCell ref="K1702:L1702"/>
    <mergeCell ref="J1276:K1276"/>
    <mergeCell ref="J1392:K1392"/>
    <mergeCell ref="A1694:K1694"/>
    <mergeCell ref="A1695:K1695"/>
    <mergeCell ref="A1696:K1696"/>
    <mergeCell ref="B1698:J1698"/>
    <mergeCell ref="K1698:L1698"/>
    <mergeCell ref="B1699:J1699"/>
    <mergeCell ref="K1699:L1699"/>
    <mergeCell ref="B1700:J1700"/>
    <mergeCell ref="K1700:L1700"/>
    <mergeCell ref="A1684:P1684"/>
    <mergeCell ref="A1686:L1686"/>
    <mergeCell ref="M1686:Q1686"/>
    <mergeCell ref="A1687:L1687"/>
    <mergeCell ref="M1687:Q1687"/>
    <mergeCell ref="A1691:L1691"/>
    <mergeCell ref="M1691:Q1691"/>
    <mergeCell ref="A1692:I1692"/>
    <mergeCell ref="O1692:P1692"/>
    <mergeCell ref="A1676:E1676"/>
    <mergeCell ref="F1676:L1676"/>
    <mergeCell ref="F1677:L1677"/>
    <mergeCell ref="F1678:L1678"/>
    <mergeCell ref="D1679:E1679"/>
    <mergeCell ref="F1679:L1679"/>
    <mergeCell ref="F1680:L1680"/>
    <mergeCell ref="F1681:L1681"/>
    <mergeCell ref="F1682:L1682"/>
    <mergeCell ref="A1667:F1667"/>
    <mergeCell ref="I1667:M1667"/>
    <mergeCell ref="N1667:Q1667"/>
    <mergeCell ref="A1668:Q1669"/>
    <mergeCell ref="A1670:Q1670"/>
    <mergeCell ref="A1671:Q1671"/>
    <mergeCell ref="F1672:L1675"/>
    <mergeCell ref="M1672:M1675"/>
    <mergeCell ref="N1672:Q1673"/>
    <mergeCell ref="A1673:E1673"/>
    <mergeCell ref="A1674:E1674"/>
    <mergeCell ref="N1674:N1675"/>
    <mergeCell ref="O1674:O1675"/>
    <mergeCell ref="Q1674:Q1675"/>
    <mergeCell ref="A1663:F1663"/>
    <mergeCell ref="H1663:M1663"/>
    <mergeCell ref="N1663:Q1663"/>
    <mergeCell ref="H1664:M1664"/>
    <mergeCell ref="N1664:Q1664"/>
    <mergeCell ref="A1665:F1665"/>
    <mergeCell ref="H1665:M1665"/>
    <mergeCell ref="N1665:Q1665"/>
    <mergeCell ref="A1666:F1666"/>
    <mergeCell ref="I1666:M1666"/>
    <mergeCell ref="N1666:Q1666"/>
    <mergeCell ref="A1655:H1655"/>
    <mergeCell ref="K1655:P1655"/>
    <mergeCell ref="A1656:H1656"/>
    <mergeCell ref="A1657:H1657"/>
    <mergeCell ref="A1658:H1658"/>
    <mergeCell ref="A1659:H1659"/>
    <mergeCell ref="J1659:L1659"/>
    <mergeCell ref="A1660:H1660"/>
    <mergeCell ref="A1662:Q1662"/>
    <mergeCell ref="B1539:J1539"/>
    <mergeCell ref="K1539:L1539"/>
    <mergeCell ref="I1647:O1647"/>
    <mergeCell ref="I1648:O1648"/>
    <mergeCell ref="I1650:O1650"/>
    <mergeCell ref="I1651:O1651"/>
    <mergeCell ref="A1652:H1652"/>
    <mergeCell ref="A1653:H1653"/>
    <mergeCell ref="A1654:H1654"/>
    <mergeCell ref="K1654:M1654"/>
    <mergeCell ref="I1542:O1542"/>
    <mergeCell ref="I1543:O1543"/>
    <mergeCell ref="I1545:O1545"/>
    <mergeCell ref="I1546:O1546"/>
    <mergeCell ref="A1547:H1547"/>
    <mergeCell ref="A1548:H1548"/>
    <mergeCell ref="A1549:H1549"/>
    <mergeCell ref="K1549:M1549"/>
    <mergeCell ref="A1550:H1550"/>
    <mergeCell ref="K1550:P1550"/>
    <mergeCell ref="A1551:H1551"/>
    <mergeCell ref="A1552:H1552"/>
    <mergeCell ref="A1553:H1553"/>
    <mergeCell ref="A1533:K1533"/>
    <mergeCell ref="A1534:K1534"/>
    <mergeCell ref="B1535:J1535"/>
    <mergeCell ref="K1535:L1535"/>
    <mergeCell ref="B1536:J1536"/>
    <mergeCell ref="K1536:L1536"/>
    <mergeCell ref="B1537:J1537"/>
    <mergeCell ref="K1537:L1537"/>
    <mergeCell ref="B1538:J1538"/>
    <mergeCell ref="K1538:L1538"/>
    <mergeCell ref="A1524:L1524"/>
    <mergeCell ref="M1524:Q1524"/>
    <mergeCell ref="A1525:L1525"/>
    <mergeCell ref="M1525:Q1525"/>
    <mergeCell ref="A1529:L1529"/>
    <mergeCell ref="M1529:Q1529"/>
    <mergeCell ref="A1530:I1530"/>
    <mergeCell ref="O1530:P1530"/>
    <mergeCell ref="A1532:K1532"/>
    <mergeCell ref="A1514:E1514"/>
    <mergeCell ref="F1514:L1514"/>
    <mergeCell ref="F1515:L1515"/>
    <mergeCell ref="F1516:L1516"/>
    <mergeCell ref="D1517:E1517"/>
    <mergeCell ref="F1517:L1517"/>
    <mergeCell ref="F1518:L1518"/>
    <mergeCell ref="F1520:L1520"/>
    <mergeCell ref="A1522:P1522"/>
    <mergeCell ref="A1505:F1505"/>
    <mergeCell ref="I1505:M1505"/>
    <mergeCell ref="N1505:Q1505"/>
    <mergeCell ref="A1506:Q1507"/>
    <mergeCell ref="A1508:Q1508"/>
    <mergeCell ref="A1509:Q1509"/>
    <mergeCell ref="F1510:L1513"/>
    <mergeCell ref="M1510:M1513"/>
    <mergeCell ref="N1510:Q1511"/>
    <mergeCell ref="A1511:E1511"/>
    <mergeCell ref="A1512:E1512"/>
    <mergeCell ref="N1512:N1513"/>
    <mergeCell ref="O1512:O1513"/>
    <mergeCell ref="Q1512:Q1513"/>
    <mergeCell ref="A1501:F1501"/>
    <mergeCell ref="H1501:M1501"/>
    <mergeCell ref="N1501:Q1501"/>
    <mergeCell ref="H1502:M1502"/>
    <mergeCell ref="N1502:Q1502"/>
    <mergeCell ref="A1503:F1503"/>
    <mergeCell ref="H1503:M1503"/>
    <mergeCell ref="N1503:Q1503"/>
    <mergeCell ref="A1504:F1504"/>
    <mergeCell ref="I1504:M1504"/>
    <mergeCell ref="N1504:Q1504"/>
    <mergeCell ref="A1493:H1493"/>
    <mergeCell ref="K1493:P1493"/>
    <mergeCell ref="A1494:H1494"/>
    <mergeCell ref="A1495:H1495"/>
    <mergeCell ref="A1496:H1496"/>
    <mergeCell ref="A1497:H1497"/>
    <mergeCell ref="J1497:L1497"/>
    <mergeCell ref="A1498:H1498"/>
    <mergeCell ref="A1500:Q1500"/>
    <mergeCell ref="B1473:J1473"/>
    <mergeCell ref="K1473:L1473"/>
    <mergeCell ref="I1485:O1485"/>
    <mergeCell ref="I1486:O1486"/>
    <mergeCell ref="I1488:O1488"/>
    <mergeCell ref="I1489:O1489"/>
    <mergeCell ref="A1490:H1490"/>
    <mergeCell ref="A1491:H1491"/>
    <mergeCell ref="A1492:H1492"/>
    <mergeCell ref="A1466:K1466"/>
    <mergeCell ref="A1467:K1467"/>
    <mergeCell ref="B1469:J1469"/>
    <mergeCell ref="K1469:L1469"/>
    <mergeCell ref="B1470:J1470"/>
    <mergeCell ref="K1470:L1470"/>
    <mergeCell ref="B1471:J1471"/>
    <mergeCell ref="K1471:L1471"/>
    <mergeCell ref="B1472:J1472"/>
    <mergeCell ref="K1472:L1472"/>
    <mergeCell ref="K1492:Q1492"/>
    <mergeCell ref="A1457:L1457"/>
    <mergeCell ref="M1457:Q1457"/>
    <mergeCell ref="A1458:L1458"/>
    <mergeCell ref="M1458:Q1458"/>
    <mergeCell ref="A1462:L1462"/>
    <mergeCell ref="M1462:Q1462"/>
    <mergeCell ref="A1463:I1463"/>
    <mergeCell ref="O1463:P1463"/>
    <mergeCell ref="A1465:K1465"/>
    <mergeCell ref="H1447:L1447"/>
    <mergeCell ref="H1448:L1448"/>
    <mergeCell ref="F1449:L1449"/>
    <mergeCell ref="F1451:L1451"/>
    <mergeCell ref="H1453:L1453"/>
    <mergeCell ref="A1455:P1455"/>
    <mergeCell ref="H1445:L1445"/>
    <mergeCell ref="H1446:L1446"/>
    <mergeCell ref="H1450:L1450"/>
    <mergeCell ref="H1452:L1452"/>
    <mergeCell ref="H1454:L1454"/>
    <mergeCell ref="F1434:L1434"/>
    <mergeCell ref="F1436:L1436"/>
    <mergeCell ref="H1438:L1438"/>
    <mergeCell ref="F1440:L1440"/>
    <mergeCell ref="F1441:L1441"/>
    <mergeCell ref="F1442:L1442"/>
    <mergeCell ref="D1443:E1443"/>
    <mergeCell ref="F1443:L1443"/>
    <mergeCell ref="F1444:L1444"/>
    <mergeCell ref="H1439:L1439"/>
    <mergeCell ref="H1435:L1435"/>
    <mergeCell ref="H1437:L1437"/>
    <mergeCell ref="H1431:L1431"/>
    <mergeCell ref="H1432:L1432"/>
    <mergeCell ref="H1433:L1433"/>
    <mergeCell ref="F1427:L1427"/>
    <mergeCell ref="D1428:E1428"/>
    <mergeCell ref="F1428:L1428"/>
    <mergeCell ref="F1429:L1429"/>
    <mergeCell ref="H1430:L1430"/>
    <mergeCell ref="H1418:L1418"/>
    <mergeCell ref="F1419:L1419"/>
    <mergeCell ref="F1421:L1421"/>
    <mergeCell ref="H1423:L1423"/>
    <mergeCell ref="H1425:L1425"/>
    <mergeCell ref="F1426:L1426"/>
    <mergeCell ref="H1416:L1416"/>
    <mergeCell ref="H1417:L1417"/>
    <mergeCell ref="A1409:E1409"/>
    <mergeCell ref="F1409:L1409"/>
    <mergeCell ref="H1410:L1410"/>
    <mergeCell ref="F1411:L1411"/>
    <mergeCell ref="F1412:L1412"/>
    <mergeCell ref="D1413:E1413"/>
    <mergeCell ref="F1413:L1413"/>
    <mergeCell ref="F1414:L1414"/>
    <mergeCell ref="H1415:L1415"/>
    <mergeCell ref="H1422:L1422"/>
    <mergeCell ref="H1424:L1424"/>
    <mergeCell ref="A1401:Q1402"/>
    <mergeCell ref="A1403:Q1403"/>
    <mergeCell ref="A1404:Q1404"/>
    <mergeCell ref="F1405:L1408"/>
    <mergeCell ref="M1405:M1408"/>
    <mergeCell ref="N1405:Q1406"/>
    <mergeCell ref="A1406:E1406"/>
    <mergeCell ref="A1407:E1407"/>
    <mergeCell ref="N1407:N1408"/>
    <mergeCell ref="O1407:O1408"/>
    <mergeCell ref="Q1407:Q1408"/>
    <mergeCell ref="H1397:M1397"/>
    <mergeCell ref="N1397:Q1397"/>
    <mergeCell ref="A1398:F1398"/>
    <mergeCell ref="H1398:M1398"/>
    <mergeCell ref="N1398:Q1398"/>
    <mergeCell ref="A1399:F1399"/>
    <mergeCell ref="I1399:M1399"/>
    <mergeCell ref="N1399:Q1399"/>
    <mergeCell ref="A1400:F1400"/>
    <mergeCell ref="I1400:M1400"/>
    <mergeCell ref="N1400:Q1400"/>
    <mergeCell ref="A1389:H1389"/>
    <mergeCell ref="K1389:Q1389"/>
    <mergeCell ref="A1390:H1390"/>
    <mergeCell ref="A1391:H1391"/>
    <mergeCell ref="A1392:H1392"/>
    <mergeCell ref="A1393:H1393"/>
    <mergeCell ref="A1395:Q1395"/>
    <mergeCell ref="A1396:F1396"/>
    <mergeCell ref="H1396:M1396"/>
    <mergeCell ref="N1396:Q1396"/>
    <mergeCell ref="I1380:O1380"/>
    <mergeCell ref="I1381:O1381"/>
    <mergeCell ref="I1383:O1383"/>
    <mergeCell ref="I1384:O1384"/>
    <mergeCell ref="A1385:H1385"/>
    <mergeCell ref="A1386:H1386"/>
    <mergeCell ref="A1387:H1387"/>
    <mergeCell ref="A1388:H1388"/>
    <mergeCell ref="K1388:P1388"/>
    <mergeCell ref="B1322:J1322"/>
    <mergeCell ref="K1322:L1322"/>
    <mergeCell ref="B1323:J1323"/>
    <mergeCell ref="K1323:L1323"/>
    <mergeCell ref="B1324:J1324"/>
    <mergeCell ref="K1324:L1324"/>
    <mergeCell ref="B1325:J1325"/>
    <mergeCell ref="K1325:L1325"/>
    <mergeCell ref="B1326:J1326"/>
    <mergeCell ref="K1326:L1326"/>
    <mergeCell ref="A1306:L1306"/>
    <mergeCell ref="M1306:Q1306"/>
    <mergeCell ref="A1310:L1310"/>
    <mergeCell ref="M1310:Q1310"/>
    <mergeCell ref="A1311:I1311"/>
    <mergeCell ref="O1311:P1311"/>
    <mergeCell ref="A1318:K1318"/>
    <mergeCell ref="A1319:K1319"/>
    <mergeCell ref="A1320:K1320"/>
    <mergeCell ref="F1294:L1294"/>
    <mergeCell ref="F1295:L1295"/>
    <mergeCell ref="D1296:E1296"/>
    <mergeCell ref="F1296:L1296"/>
    <mergeCell ref="F1297:L1297"/>
    <mergeCell ref="F1299:L1299"/>
    <mergeCell ref="H1301:L1301"/>
    <mergeCell ref="A1303:P1303"/>
    <mergeCell ref="A1305:L1305"/>
    <mergeCell ref="M1305:Q1305"/>
    <mergeCell ref="F1289:L1292"/>
    <mergeCell ref="M1289:M1292"/>
    <mergeCell ref="N1289:Q1290"/>
    <mergeCell ref="A1290:E1290"/>
    <mergeCell ref="A1291:E1291"/>
    <mergeCell ref="N1291:N1292"/>
    <mergeCell ref="O1291:O1292"/>
    <mergeCell ref="Q1291:Q1292"/>
    <mergeCell ref="A1293:E1293"/>
    <mergeCell ref="F1293:L1293"/>
    <mergeCell ref="A1283:F1283"/>
    <mergeCell ref="I1283:M1283"/>
    <mergeCell ref="N1283:Q1283"/>
    <mergeCell ref="A1284:F1284"/>
    <mergeCell ref="I1284:M1284"/>
    <mergeCell ref="N1284:Q1284"/>
    <mergeCell ref="A1285:Q1286"/>
    <mergeCell ref="A1287:Q1287"/>
    <mergeCell ref="A1288:Q1288"/>
    <mergeCell ref="A1277:H1277"/>
    <mergeCell ref="A1279:Q1279"/>
    <mergeCell ref="A1280:F1280"/>
    <mergeCell ref="H1280:M1280"/>
    <mergeCell ref="N1280:Q1280"/>
    <mergeCell ref="H1281:M1281"/>
    <mergeCell ref="N1281:Q1281"/>
    <mergeCell ref="A1282:F1282"/>
    <mergeCell ref="H1282:M1282"/>
    <mergeCell ref="N1282:Q1282"/>
    <mergeCell ref="A1270:H1270"/>
    <mergeCell ref="A1271:H1271"/>
    <mergeCell ref="A1272:H1272"/>
    <mergeCell ref="K1272:P1272"/>
    <mergeCell ref="A1273:H1273"/>
    <mergeCell ref="A1274:H1274"/>
    <mergeCell ref="A1275:H1275"/>
    <mergeCell ref="A1276:H1276"/>
    <mergeCell ref="K1273:Q1273"/>
    <mergeCell ref="B1208:J1208"/>
    <mergeCell ref="K1208:L1208"/>
    <mergeCell ref="B1209:J1209"/>
    <mergeCell ref="K1209:L1209"/>
    <mergeCell ref="I1264:O1264"/>
    <mergeCell ref="I1265:O1265"/>
    <mergeCell ref="I1267:O1267"/>
    <mergeCell ref="I1268:O1268"/>
    <mergeCell ref="A1269:H1269"/>
    <mergeCell ref="A1201:K1201"/>
    <mergeCell ref="A1202:K1202"/>
    <mergeCell ref="A1203:K1203"/>
    <mergeCell ref="B1205:J1205"/>
    <mergeCell ref="K1205:L1205"/>
    <mergeCell ref="B1206:J1206"/>
    <mergeCell ref="K1206:L1206"/>
    <mergeCell ref="B1207:J1207"/>
    <mergeCell ref="K1207:L1207"/>
    <mergeCell ref="H1185:L1185"/>
    <mergeCell ref="A1186:P1186"/>
    <mergeCell ref="A1188:L1188"/>
    <mergeCell ref="M1188:Q1188"/>
    <mergeCell ref="A1189:L1189"/>
    <mergeCell ref="M1189:Q1189"/>
    <mergeCell ref="A1193:L1193"/>
    <mergeCell ref="M1193:Q1193"/>
    <mergeCell ref="A1194:I1194"/>
    <mergeCell ref="O1194:P1194"/>
    <mergeCell ref="H1178:L1178"/>
    <mergeCell ref="D1179:E1179"/>
    <mergeCell ref="F1179:L1179"/>
    <mergeCell ref="F1180:L1180"/>
    <mergeCell ref="F1182:L1182"/>
    <mergeCell ref="H1184:L1184"/>
    <mergeCell ref="H1176:L1176"/>
    <mergeCell ref="H1177:L1177"/>
    <mergeCell ref="F1162:L1162"/>
    <mergeCell ref="H1168:L1168"/>
    <mergeCell ref="H1169:L1169"/>
    <mergeCell ref="F1170:L1170"/>
    <mergeCell ref="F1171:L1171"/>
    <mergeCell ref="F1172:L1172"/>
    <mergeCell ref="F1173:L1173"/>
    <mergeCell ref="F1174:L1174"/>
    <mergeCell ref="H1175:L1175"/>
    <mergeCell ref="H1183:L1183"/>
    <mergeCell ref="H1181:L1181"/>
    <mergeCell ref="F1166:L1166"/>
    <mergeCell ref="F1167:L1167"/>
    <mergeCell ref="A1106:H1106"/>
    <mergeCell ref="K1110:Q1110"/>
    <mergeCell ref="F1135:L1135"/>
    <mergeCell ref="H1136:L1136"/>
    <mergeCell ref="F1126:L1129"/>
    <mergeCell ref="M1126:M1129"/>
    <mergeCell ref="N1126:Q1127"/>
    <mergeCell ref="A1127:E1127"/>
    <mergeCell ref="A1128:E1128"/>
    <mergeCell ref="N1128:N1129"/>
    <mergeCell ref="O1128:O1129"/>
    <mergeCell ref="Q1128:Q1129"/>
    <mergeCell ref="A1130:E1130"/>
    <mergeCell ref="F1130:L1130"/>
    <mergeCell ref="F1140:L1140"/>
    <mergeCell ref="A1122:Q1123"/>
    <mergeCell ref="A1124:Q1124"/>
    <mergeCell ref="A1125:Q1125"/>
    <mergeCell ref="A1114:H1114"/>
    <mergeCell ref="A1116:Q1116"/>
    <mergeCell ref="A1117:F1117"/>
    <mergeCell ref="H1117:M1117"/>
    <mergeCell ref="N1117:Q1117"/>
    <mergeCell ref="H1118:M1118"/>
    <mergeCell ref="N1118:Q1118"/>
    <mergeCell ref="A1119:F1119"/>
    <mergeCell ref="H1119:M1119"/>
    <mergeCell ref="N1119:Q1119"/>
    <mergeCell ref="F1131:L1131"/>
    <mergeCell ref="F1132:L1132"/>
    <mergeCell ref="F1133:L1133"/>
    <mergeCell ref="H1024:L1024"/>
    <mergeCell ref="D1025:E1025"/>
    <mergeCell ref="F1025:L1025"/>
    <mergeCell ref="F1026:L1026"/>
    <mergeCell ref="F1028:L1028"/>
    <mergeCell ref="A1052:K1052"/>
    <mergeCell ref="A1053:K1053"/>
    <mergeCell ref="A1054:K1054"/>
    <mergeCell ref="B1056:J1056"/>
    <mergeCell ref="K1056:L1056"/>
    <mergeCell ref="N1120:Q1120"/>
    <mergeCell ref="A1121:F1121"/>
    <mergeCell ref="I1121:M1121"/>
    <mergeCell ref="N1121:Q1121"/>
    <mergeCell ref="A1107:H1107"/>
    <mergeCell ref="A1108:H1108"/>
    <mergeCell ref="A1109:H1109"/>
    <mergeCell ref="K1109:P1109"/>
    <mergeCell ref="A1110:H1110"/>
    <mergeCell ref="A1111:H1111"/>
    <mergeCell ref="A1112:H1112"/>
    <mergeCell ref="A1113:H1113"/>
    <mergeCell ref="J1113:K1113"/>
    <mergeCell ref="B1059:J1059"/>
    <mergeCell ref="K1059:L1059"/>
    <mergeCell ref="B1060:J1060"/>
    <mergeCell ref="I1034:L1034"/>
    <mergeCell ref="K1060:L1060"/>
    <mergeCell ref="I1101:O1101"/>
    <mergeCell ref="I1102:O1102"/>
    <mergeCell ref="I1104:O1104"/>
    <mergeCell ref="I1105:O1105"/>
    <mergeCell ref="B1057:J1057"/>
    <mergeCell ref="K1057:L1057"/>
    <mergeCell ref="B1058:J1058"/>
    <mergeCell ref="K1058:L1058"/>
    <mergeCell ref="A1042:P1042"/>
    <mergeCell ref="A1044:L1044"/>
    <mergeCell ref="I1029:L1029"/>
    <mergeCell ref="H1022:L1022"/>
    <mergeCell ref="H1023:L1023"/>
    <mergeCell ref="A1015:E1015"/>
    <mergeCell ref="F1015:L1015"/>
    <mergeCell ref="F1016:L1016"/>
    <mergeCell ref="F1017:L1017"/>
    <mergeCell ref="F1018:L1018"/>
    <mergeCell ref="D1019:E1019"/>
    <mergeCell ref="F1019:L1019"/>
    <mergeCell ref="F1020:L1020"/>
    <mergeCell ref="H1021:L1021"/>
    <mergeCell ref="I1030:L1030"/>
    <mergeCell ref="I1031:L1031"/>
    <mergeCell ref="F1032:L1032"/>
    <mergeCell ref="F1033:L1033"/>
    <mergeCell ref="M1044:Q1044"/>
    <mergeCell ref="A1045:L1045"/>
    <mergeCell ref="M1045:Q1045"/>
    <mergeCell ref="A1049:L1049"/>
    <mergeCell ref="M1049:Q1049"/>
    <mergeCell ref="A1050:I1050"/>
    <mergeCell ref="I1035:L1035"/>
    <mergeCell ref="I1036:L1036"/>
    <mergeCell ref="I1037:L1037"/>
    <mergeCell ref="O1050:P1050"/>
    <mergeCell ref="A1007:Q1008"/>
    <mergeCell ref="A1009:Q1009"/>
    <mergeCell ref="A1010:Q1010"/>
    <mergeCell ref="F1011:L1014"/>
    <mergeCell ref="M1011:M1014"/>
    <mergeCell ref="N1011:Q1012"/>
    <mergeCell ref="A1012:E1012"/>
    <mergeCell ref="A1013:E1013"/>
    <mergeCell ref="N1013:N1014"/>
    <mergeCell ref="O1013:O1014"/>
    <mergeCell ref="Q1013:Q1014"/>
    <mergeCell ref="A1004:F1004"/>
    <mergeCell ref="H1004:M1004"/>
    <mergeCell ref="N1004:Q1004"/>
    <mergeCell ref="A1005:F1005"/>
    <mergeCell ref="I1005:M1005"/>
    <mergeCell ref="N1005:Q1005"/>
    <mergeCell ref="A1006:F1006"/>
    <mergeCell ref="I1006:M1006"/>
    <mergeCell ref="N1006:Q1006"/>
    <mergeCell ref="A998:H998"/>
    <mergeCell ref="J998:K998"/>
    <mergeCell ref="A999:H999"/>
    <mergeCell ref="A1001:Q1001"/>
    <mergeCell ref="A1002:F1002"/>
    <mergeCell ref="H1002:M1002"/>
    <mergeCell ref="N1002:Q1002"/>
    <mergeCell ref="H1003:M1003"/>
    <mergeCell ref="N1003:Q1003"/>
    <mergeCell ref="A992:H992"/>
    <mergeCell ref="A993:H993"/>
    <mergeCell ref="K993:M993"/>
    <mergeCell ref="A994:H994"/>
    <mergeCell ref="K994:P994"/>
    <mergeCell ref="A995:H995"/>
    <mergeCell ref="A996:H996"/>
    <mergeCell ref="A997:H997"/>
    <mergeCell ref="B938:J938"/>
    <mergeCell ref="K938:L938"/>
    <mergeCell ref="B939:J939"/>
    <mergeCell ref="K939:L939"/>
    <mergeCell ref="I986:O986"/>
    <mergeCell ref="I987:O987"/>
    <mergeCell ref="I989:O989"/>
    <mergeCell ref="I990:O990"/>
    <mergeCell ref="A991:H991"/>
    <mergeCell ref="A931:K931"/>
    <mergeCell ref="A932:K932"/>
    <mergeCell ref="A933:K933"/>
    <mergeCell ref="B935:J935"/>
    <mergeCell ref="K935:L935"/>
    <mergeCell ref="B936:J936"/>
    <mergeCell ref="K936:L936"/>
    <mergeCell ref="B937:J937"/>
    <mergeCell ref="K937:L937"/>
    <mergeCell ref="A915:P915"/>
    <mergeCell ref="A917:L917"/>
    <mergeCell ref="M917:Q917"/>
    <mergeCell ref="A918:L918"/>
    <mergeCell ref="M918:Q918"/>
    <mergeCell ref="A922:L922"/>
    <mergeCell ref="M922:Q922"/>
    <mergeCell ref="A923:I923"/>
    <mergeCell ref="O923:P923"/>
    <mergeCell ref="A905:E905"/>
    <mergeCell ref="F905:L905"/>
    <mergeCell ref="F906:L906"/>
    <mergeCell ref="F907:L907"/>
    <mergeCell ref="D908:E908"/>
    <mergeCell ref="F908:L908"/>
    <mergeCell ref="F909:L909"/>
    <mergeCell ref="F911:L911"/>
    <mergeCell ref="A897:Q898"/>
    <mergeCell ref="A899:Q899"/>
    <mergeCell ref="A900:Q900"/>
    <mergeCell ref="F901:L904"/>
    <mergeCell ref="M901:M904"/>
    <mergeCell ref="N901:Q902"/>
    <mergeCell ref="A902:E902"/>
    <mergeCell ref="A903:E903"/>
    <mergeCell ref="N903:N904"/>
    <mergeCell ref="O903:O904"/>
    <mergeCell ref="Q903:Q904"/>
    <mergeCell ref="H893:M893"/>
    <mergeCell ref="N893:Q893"/>
    <mergeCell ref="A894:F894"/>
    <mergeCell ref="H894:M894"/>
    <mergeCell ref="N894:Q894"/>
    <mergeCell ref="A895:F895"/>
    <mergeCell ref="I895:M895"/>
    <mergeCell ref="N895:Q895"/>
    <mergeCell ref="A896:F896"/>
    <mergeCell ref="I896:M896"/>
    <mergeCell ref="N896:Q896"/>
    <mergeCell ref="A885:H885"/>
    <mergeCell ref="A886:H886"/>
    <mergeCell ref="A887:H887"/>
    <mergeCell ref="A888:H888"/>
    <mergeCell ref="J888:K888"/>
    <mergeCell ref="A889:H889"/>
    <mergeCell ref="A891:Q891"/>
    <mergeCell ref="A892:F892"/>
    <mergeCell ref="H892:M892"/>
    <mergeCell ref="N892:Q892"/>
    <mergeCell ref="K885:Q885"/>
    <mergeCell ref="I876:O876"/>
    <mergeCell ref="I877:O877"/>
    <mergeCell ref="I879:O879"/>
    <mergeCell ref="I880:O880"/>
    <mergeCell ref="A881:H881"/>
    <mergeCell ref="A882:H882"/>
    <mergeCell ref="A883:H883"/>
    <mergeCell ref="K883:M883"/>
    <mergeCell ref="A884:H884"/>
    <mergeCell ref="K884:P884"/>
    <mergeCell ref="B833:J833"/>
    <mergeCell ref="K833:L833"/>
    <mergeCell ref="B834:J834"/>
    <mergeCell ref="K834:L834"/>
    <mergeCell ref="B835:J835"/>
    <mergeCell ref="K835:L835"/>
    <mergeCell ref="B836:J836"/>
    <mergeCell ref="K836:L836"/>
    <mergeCell ref="B837:J837"/>
    <mergeCell ref="K837:L837"/>
    <mergeCell ref="A822:L822"/>
    <mergeCell ref="M822:Q822"/>
    <mergeCell ref="A826:L826"/>
    <mergeCell ref="M826:Q826"/>
    <mergeCell ref="A827:I827"/>
    <mergeCell ref="O827:P827"/>
    <mergeCell ref="A829:K829"/>
    <mergeCell ref="A830:K830"/>
    <mergeCell ref="A831:K831"/>
    <mergeCell ref="F808:L808"/>
    <mergeCell ref="F810:L810"/>
    <mergeCell ref="A814:P814"/>
    <mergeCell ref="A821:L821"/>
    <mergeCell ref="M821:Q821"/>
    <mergeCell ref="H805:L805"/>
    <mergeCell ref="H806:L806"/>
    <mergeCell ref="H807:L807"/>
    <mergeCell ref="A799:E799"/>
    <mergeCell ref="F799:L799"/>
    <mergeCell ref="F800:L800"/>
    <mergeCell ref="F801:L801"/>
    <mergeCell ref="D802:E802"/>
    <mergeCell ref="F802:L802"/>
    <mergeCell ref="F803:L803"/>
    <mergeCell ref="H804:L804"/>
    <mergeCell ref="H813:L813"/>
    <mergeCell ref="A791:Q792"/>
    <mergeCell ref="A793:Q793"/>
    <mergeCell ref="A794:Q794"/>
    <mergeCell ref="F795:L798"/>
    <mergeCell ref="M795:M798"/>
    <mergeCell ref="N795:Q796"/>
    <mergeCell ref="A796:E796"/>
    <mergeCell ref="A797:E797"/>
    <mergeCell ref="N797:N798"/>
    <mergeCell ref="O797:O798"/>
    <mergeCell ref="Q797:Q798"/>
    <mergeCell ref="A788:F788"/>
    <mergeCell ref="H788:M788"/>
    <mergeCell ref="N788:Q788"/>
    <mergeCell ref="A789:F789"/>
    <mergeCell ref="I789:M789"/>
    <mergeCell ref="N789:Q789"/>
    <mergeCell ref="A790:F790"/>
    <mergeCell ref="I790:M790"/>
    <mergeCell ref="N790:Q790"/>
    <mergeCell ref="A782:H782"/>
    <mergeCell ref="J782:K782"/>
    <mergeCell ref="A783:H783"/>
    <mergeCell ref="A785:Q785"/>
    <mergeCell ref="A786:F786"/>
    <mergeCell ref="H786:M786"/>
    <mergeCell ref="N786:Q786"/>
    <mergeCell ref="H787:M787"/>
    <mergeCell ref="N787:Q787"/>
    <mergeCell ref="A776:H776"/>
    <mergeCell ref="A777:H777"/>
    <mergeCell ref="A778:H778"/>
    <mergeCell ref="K778:P778"/>
    <mergeCell ref="A779:H779"/>
    <mergeCell ref="K779:Q779"/>
    <mergeCell ref="A780:H780"/>
    <mergeCell ref="A781:H781"/>
    <mergeCell ref="B746:J746"/>
    <mergeCell ref="K746:L746"/>
    <mergeCell ref="B747:J747"/>
    <mergeCell ref="K747:L747"/>
    <mergeCell ref="I770:O770"/>
    <mergeCell ref="I771:O771"/>
    <mergeCell ref="I773:O773"/>
    <mergeCell ref="I774:O774"/>
    <mergeCell ref="A775:H775"/>
    <mergeCell ref="K777:Q777"/>
    <mergeCell ref="A739:K739"/>
    <mergeCell ref="A740:K740"/>
    <mergeCell ref="A741:K741"/>
    <mergeCell ref="B743:J743"/>
    <mergeCell ref="K743:L743"/>
    <mergeCell ref="B744:J744"/>
    <mergeCell ref="K744:L744"/>
    <mergeCell ref="B745:J745"/>
    <mergeCell ref="K745:L745"/>
    <mergeCell ref="H728:L728"/>
    <mergeCell ref="A729:P729"/>
    <mergeCell ref="A731:L731"/>
    <mergeCell ref="M731:Q731"/>
    <mergeCell ref="A732:L732"/>
    <mergeCell ref="M732:Q732"/>
    <mergeCell ref="A736:L736"/>
    <mergeCell ref="M736:Q736"/>
    <mergeCell ref="A737:I737"/>
    <mergeCell ref="O737:P737"/>
    <mergeCell ref="H716:L716"/>
    <mergeCell ref="H717:L717"/>
    <mergeCell ref="H718:L718"/>
    <mergeCell ref="H719:L719"/>
    <mergeCell ref="H720:L720"/>
    <mergeCell ref="F723:L723"/>
    <mergeCell ref="F725:L725"/>
    <mergeCell ref="F726:L726"/>
    <mergeCell ref="H727:L727"/>
    <mergeCell ref="H707:L707"/>
    <mergeCell ref="H708:L708"/>
    <mergeCell ref="H709:L709"/>
    <mergeCell ref="H710:L710"/>
    <mergeCell ref="H711:L711"/>
    <mergeCell ref="H712:L712"/>
    <mergeCell ref="H713:L713"/>
    <mergeCell ref="H714:L714"/>
    <mergeCell ref="H715:L715"/>
    <mergeCell ref="H721:L721"/>
    <mergeCell ref="H722:L722"/>
    <mergeCell ref="A700:E700"/>
    <mergeCell ref="F700:L700"/>
    <mergeCell ref="F701:L701"/>
    <mergeCell ref="F702:L702"/>
    <mergeCell ref="D703:E703"/>
    <mergeCell ref="F703:L703"/>
    <mergeCell ref="F704:L704"/>
    <mergeCell ref="H705:L705"/>
    <mergeCell ref="H706:L706"/>
    <mergeCell ref="A692:Q693"/>
    <mergeCell ref="A694:Q694"/>
    <mergeCell ref="A695:Q695"/>
    <mergeCell ref="F696:L699"/>
    <mergeCell ref="M696:M699"/>
    <mergeCell ref="N696:Q697"/>
    <mergeCell ref="A697:E697"/>
    <mergeCell ref="A698:E698"/>
    <mergeCell ref="N698:N699"/>
    <mergeCell ref="O698:O699"/>
    <mergeCell ref="Q698:Q699"/>
    <mergeCell ref="H688:M688"/>
    <mergeCell ref="N688:Q688"/>
    <mergeCell ref="A689:F689"/>
    <mergeCell ref="H689:M689"/>
    <mergeCell ref="N689:Q689"/>
    <mergeCell ref="A690:F690"/>
    <mergeCell ref="I690:M690"/>
    <mergeCell ref="N690:Q690"/>
    <mergeCell ref="A691:F691"/>
    <mergeCell ref="I691:M691"/>
    <mergeCell ref="N691:Q691"/>
    <mergeCell ref="A680:H680"/>
    <mergeCell ref="A681:H681"/>
    <mergeCell ref="A682:H682"/>
    <mergeCell ref="A683:H683"/>
    <mergeCell ref="J683:K683"/>
    <mergeCell ref="A684:H684"/>
    <mergeCell ref="A686:Q686"/>
    <mergeCell ref="A687:F687"/>
    <mergeCell ref="H687:M687"/>
    <mergeCell ref="N687:Q687"/>
    <mergeCell ref="I671:O671"/>
    <mergeCell ref="I672:O672"/>
    <mergeCell ref="I674:O674"/>
    <mergeCell ref="I675:O675"/>
    <mergeCell ref="A676:H676"/>
    <mergeCell ref="A677:H677"/>
    <mergeCell ref="A678:H678"/>
    <mergeCell ref="A679:H679"/>
    <mergeCell ref="K679:P679"/>
    <mergeCell ref="K680:Q680"/>
    <mergeCell ref="K678:Q678"/>
    <mergeCell ref="B620:J620"/>
    <mergeCell ref="K620:L620"/>
    <mergeCell ref="B621:J621"/>
    <mergeCell ref="K621:L621"/>
    <mergeCell ref="B622:J622"/>
    <mergeCell ref="K622:L622"/>
    <mergeCell ref="B623:J623"/>
    <mergeCell ref="K623:L623"/>
    <mergeCell ref="B624:J624"/>
    <mergeCell ref="K624:L624"/>
    <mergeCell ref="A601:L601"/>
    <mergeCell ref="M601:Q601"/>
    <mergeCell ref="A605:L605"/>
    <mergeCell ref="M605:Q605"/>
    <mergeCell ref="A606:I606"/>
    <mergeCell ref="O606:P606"/>
    <mergeCell ref="A616:K616"/>
    <mergeCell ref="A617:K617"/>
    <mergeCell ref="A618:K618"/>
    <mergeCell ref="F590:L590"/>
    <mergeCell ref="F591:L591"/>
    <mergeCell ref="D592:E592"/>
    <mergeCell ref="F592:L592"/>
    <mergeCell ref="F593:L593"/>
    <mergeCell ref="F595:L595"/>
    <mergeCell ref="A598:P598"/>
    <mergeCell ref="A600:L600"/>
    <mergeCell ref="M600:Q600"/>
    <mergeCell ref="F585:L588"/>
    <mergeCell ref="M585:M588"/>
    <mergeCell ref="N585:Q586"/>
    <mergeCell ref="A586:E586"/>
    <mergeCell ref="A587:E587"/>
    <mergeCell ref="N587:N588"/>
    <mergeCell ref="O587:O588"/>
    <mergeCell ref="Q587:Q588"/>
    <mergeCell ref="A589:E589"/>
    <mergeCell ref="F589:L589"/>
    <mergeCell ref="A579:F579"/>
    <mergeCell ref="I579:M579"/>
    <mergeCell ref="N579:Q579"/>
    <mergeCell ref="A580:F580"/>
    <mergeCell ref="I580:M580"/>
    <mergeCell ref="N580:Q580"/>
    <mergeCell ref="A581:Q582"/>
    <mergeCell ref="A583:Q583"/>
    <mergeCell ref="A584:Q584"/>
    <mergeCell ref="A573:H573"/>
    <mergeCell ref="A575:Q575"/>
    <mergeCell ref="A576:F576"/>
    <mergeCell ref="H576:M576"/>
    <mergeCell ref="N576:Q576"/>
    <mergeCell ref="H577:M577"/>
    <mergeCell ref="N577:Q577"/>
    <mergeCell ref="A578:F578"/>
    <mergeCell ref="H578:M578"/>
    <mergeCell ref="N578:Q578"/>
    <mergeCell ref="A567:H567"/>
    <mergeCell ref="A568:H568"/>
    <mergeCell ref="K568:P568"/>
    <mergeCell ref="A569:H569"/>
    <mergeCell ref="K569:N569"/>
    <mergeCell ref="A570:H570"/>
    <mergeCell ref="A571:H571"/>
    <mergeCell ref="A572:H572"/>
    <mergeCell ref="J572:K572"/>
    <mergeCell ref="B522:J522"/>
    <mergeCell ref="K522:L522"/>
    <mergeCell ref="H502:L502"/>
    <mergeCell ref="I560:O560"/>
    <mergeCell ref="I561:O561"/>
    <mergeCell ref="I563:O563"/>
    <mergeCell ref="I564:O564"/>
    <mergeCell ref="A565:H565"/>
    <mergeCell ref="A566:H566"/>
    <mergeCell ref="A515:K515"/>
    <mergeCell ref="A516:K516"/>
    <mergeCell ref="B518:J518"/>
    <mergeCell ref="K518:L518"/>
    <mergeCell ref="B519:J519"/>
    <mergeCell ref="K519:L519"/>
    <mergeCell ref="B520:J520"/>
    <mergeCell ref="K520:L520"/>
    <mergeCell ref="B521:J521"/>
    <mergeCell ref="K521:L521"/>
    <mergeCell ref="A506:L506"/>
    <mergeCell ref="M506:Q506"/>
    <mergeCell ref="A507:L507"/>
    <mergeCell ref="M507:Q507"/>
    <mergeCell ref="A511:L511"/>
    <mergeCell ref="M511:Q511"/>
    <mergeCell ref="A512:I512"/>
    <mergeCell ref="O512:P512"/>
    <mergeCell ref="A514:K514"/>
    <mergeCell ref="I494:L494"/>
    <mergeCell ref="I495:L495"/>
    <mergeCell ref="I496:L496"/>
    <mergeCell ref="I497:L497"/>
    <mergeCell ref="I498:L498"/>
    <mergeCell ref="I499:L499"/>
    <mergeCell ref="H503:L503"/>
    <mergeCell ref="A504:P504"/>
    <mergeCell ref="I485:L485"/>
    <mergeCell ref="I486:L486"/>
    <mergeCell ref="I487:L487"/>
    <mergeCell ref="I488:L488"/>
    <mergeCell ref="I490:L490"/>
    <mergeCell ref="I491:L491"/>
    <mergeCell ref="I492:L492"/>
    <mergeCell ref="I493:L493"/>
    <mergeCell ref="A478:E478"/>
    <mergeCell ref="F478:L478"/>
    <mergeCell ref="F479:L479"/>
    <mergeCell ref="F480:L480"/>
    <mergeCell ref="D481:E481"/>
    <mergeCell ref="F481:L481"/>
    <mergeCell ref="F482:L482"/>
    <mergeCell ref="I483:L483"/>
    <mergeCell ref="I484:L484"/>
    <mergeCell ref="A470:Q471"/>
    <mergeCell ref="A472:Q472"/>
    <mergeCell ref="A473:Q473"/>
    <mergeCell ref="F474:L477"/>
    <mergeCell ref="M474:M477"/>
    <mergeCell ref="N474:Q475"/>
    <mergeCell ref="A475:E475"/>
    <mergeCell ref="A476:E476"/>
    <mergeCell ref="N476:N477"/>
    <mergeCell ref="O476:O477"/>
    <mergeCell ref="Q476:Q477"/>
    <mergeCell ref="H466:M466"/>
    <mergeCell ref="N466:Q466"/>
    <mergeCell ref="A467:F467"/>
    <mergeCell ref="H467:M467"/>
    <mergeCell ref="N467:Q467"/>
    <mergeCell ref="A468:F468"/>
    <mergeCell ref="I468:M468"/>
    <mergeCell ref="N468:Q468"/>
    <mergeCell ref="A469:F469"/>
    <mergeCell ref="I469:M469"/>
    <mergeCell ref="N469:Q469"/>
    <mergeCell ref="B273:J273"/>
    <mergeCell ref="K273:L273"/>
    <mergeCell ref="A338:H338"/>
    <mergeCell ref="A339:H339"/>
    <mergeCell ref="K339:N339"/>
    <mergeCell ref="A340:H340"/>
    <mergeCell ref="A458:H458"/>
    <mergeCell ref="A459:H459"/>
    <mergeCell ref="A460:H460"/>
    <mergeCell ref="A461:H461"/>
    <mergeCell ref="J461:K461"/>
    <mergeCell ref="A462:H462"/>
    <mergeCell ref="A464:Q464"/>
    <mergeCell ref="A465:F465"/>
    <mergeCell ref="H465:M465"/>
    <mergeCell ref="N465:Q465"/>
    <mergeCell ref="I449:O449"/>
    <mergeCell ref="I450:O450"/>
    <mergeCell ref="I452:O452"/>
    <mergeCell ref="I453:O453"/>
    <mergeCell ref="A454:H454"/>
    <mergeCell ref="A455:H455"/>
    <mergeCell ref="A456:H456"/>
    <mergeCell ref="K456:M456"/>
    <mergeCell ref="A457:H457"/>
    <mergeCell ref="K457:P457"/>
    <mergeCell ref="A341:H341"/>
    <mergeCell ref="A342:H342"/>
    <mergeCell ref="J342:L342"/>
    <mergeCell ref="A343:H343"/>
    <mergeCell ref="K337:Q337"/>
    <mergeCell ref="A261:L261"/>
    <mergeCell ref="M261:Q261"/>
    <mergeCell ref="A265:L265"/>
    <mergeCell ref="M265:Q265"/>
    <mergeCell ref="A266:I266"/>
    <mergeCell ref="O266:P266"/>
    <mergeCell ref="F251:L251"/>
    <mergeCell ref="H252:L252"/>
    <mergeCell ref="F253:L253"/>
    <mergeCell ref="H257:L257"/>
    <mergeCell ref="A258:P258"/>
    <mergeCell ref="A260:L260"/>
    <mergeCell ref="M260:Q260"/>
    <mergeCell ref="H254:L254"/>
    <mergeCell ref="H255:L255"/>
    <mergeCell ref="H256:L256"/>
    <mergeCell ref="B274:J274"/>
    <mergeCell ref="K274:L274"/>
    <mergeCell ref="B275:J275"/>
    <mergeCell ref="K275:L275"/>
    <mergeCell ref="B276:J276"/>
    <mergeCell ref="K276:L276"/>
    <mergeCell ref="A268:K268"/>
    <mergeCell ref="A269:K269"/>
    <mergeCell ref="A270:K270"/>
    <mergeCell ref="B272:J272"/>
    <mergeCell ref="K272:L272"/>
    <mergeCell ref="A247:E247"/>
    <mergeCell ref="F247:L247"/>
    <mergeCell ref="F248:L248"/>
    <mergeCell ref="F249:L249"/>
    <mergeCell ref="D250:E250"/>
    <mergeCell ref="F250:L250"/>
    <mergeCell ref="F243:L246"/>
    <mergeCell ref="M243:M246"/>
    <mergeCell ref="N243:Q244"/>
    <mergeCell ref="A244:E244"/>
    <mergeCell ref="A245:E245"/>
    <mergeCell ref="N245:N246"/>
    <mergeCell ref="O245:O246"/>
    <mergeCell ref="Q245:Q246"/>
    <mergeCell ref="A238:F238"/>
    <mergeCell ref="I238:M238"/>
    <mergeCell ref="N238:Q238"/>
    <mergeCell ref="A239:Q240"/>
    <mergeCell ref="A241:Q241"/>
    <mergeCell ref="A242:Q242"/>
    <mergeCell ref="A236:F236"/>
    <mergeCell ref="H236:M236"/>
    <mergeCell ref="N236:Q236"/>
    <mergeCell ref="A237:F237"/>
    <mergeCell ref="I237:M237"/>
    <mergeCell ref="N237:Q237"/>
    <mergeCell ref="A231:H231"/>
    <mergeCell ref="A233:Q233"/>
    <mergeCell ref="A234:F234"/>
    <mergeCell ref="H234:M234"/>
    <mergeCell ref="N234:Q234"/>
    <mergeCell ref="H235:M235"/>
    <mergeCell ref="N235:Q235"/>
    <mergeCell ref="A227:H227"/>
    <mergeCell ref="A228:H228"/>
    <mergeCell ref="A229:H229"/>
    <mergeCell ref="A230:H230"/>
    <mergeCell ref="J230:L230"/>
    <mergeCell ref="I222:O222"/>
    <mergeCell ref="A223:H223"/>
    <mergeCell ref="A224:H224"/>
    <mergeCell ref="A225:H225"/>
    <mergeCell ref="A226:H226"/>
    <mergeCell ref="K225:Q225"/>
    <mergeCell ref="I218:O218"/>
    <mergeCell ref="I219:O219"/>
    <mergeCell ref="I221:O221"/>
    <mergeCell ref="B168:J168"/>
    <mergeCell ref="K168:L168"/>
    <mergeCell ref="B169:J169"/>
    <mergeCell ref="K169:L169"/>
    <mergeCell ref="B170:J170"/>
    <mergeCell ref="K170:L170"/>
    <mergeCell ref="A163:K163"/>
    <mergeCell ref="A164:K164"/>
    <mergeCell ref="A165:K165"/>
    <mergeCell ref="B166:J166"/>
    <mergeCell ref="K166:L166"/>
    <mergeCell ref="B167:J167"/>
    <mergeCell ref="K167:L167"/>
    <mergeCell ref="A155:L155"/>
    <mergeCell ref="M155:Q155"/>
    <mergeCell ref="A159:L159"/>
    <mergeCell ref="M159:Q159"/>
    <mergeCell ref="A160:I160"/>
    <mergeCell ref="O160:P160"/>
    <mergeCell ref="F142:L142"/>
    <mergeCell ref="H143:L143"/>
    <mergeCell ref="F147:L147"/>
    <mergeCell ref="H148:L148"/>
    <mergeCell ref="A152:P152"/>
    <mergeCell ref="A154:L154"/>
    <mergeCell ref="M154:Q154"/>
    <mergeCell ref="H144:L144"/>
    <mergeCell ref="H145:L145"/>
    <mergeCell ref="H146:L146"/>
    <mergeCell ref="A138:E138"/>
    <mergeCell ref="F138:L138"/>
    <mergeCell ref="F139:L139"/>
    <mergeCell ref="F140:L140"/>
    <mergeCell ref="D141:E141"/>
    <mergeCell ref="F141:L141"/>
    <mergeCell ref="H149:L149"/>
    <mergeCell ref="H150:L150"/>
    <mergeCell ref="H151:L151"/>
    <mergeCell ref="A130:Q131"/>
    <mergeCell ref="A132:Q132"/>
    <mergeCell ref="A133:Q133"/>
    <mergeCell ref="F134:L137"/>
    <mergeCell ref="M134:M137"/>
    <mergeCell ref="N134:Q135"/>
    <mergeCell ref="A135:E135"/>
    <mergeCell ref="A136:E136"/>
    <mergeCell ref="N136:N137"/>
    <mergeCell ref="O136:O137"/>
    <mergeCell ref="A22:Q23"/>
    <mergeCell ref="A45:L45"/>
    <mergeCell ref="A10:H10"/>
    <mergeCell ref="A20:F20"/>
    <mergeCell ref="I20:M20"/>
    <mergeCell ref="N20:Q20"/>
    <mergeCell ref="F34:L34"/>
    <mergeCell ref="H35:L35"/>
    <mergeCell ref="A21:F21"/>
    <mergeCell ref="I21:M21"/>
    <mergeCell ref="A116:H116"/>
    <mergeCell ref="A117:H117"/>
    <mergeCell ref="A118:H118"/>
    <mergeCell ref="A115:H115"/>
    <mergeCell ref="A56:K56"/>
    <mergeCell ref="B58:J58"/>
    <mergeCell ref="K58:L58"/>
    <mergeCell ref="B59:J59"/>
    <mergeCell ref="K59:L59"/>
    <mergeCell ref="B60:J60"/>
    <mergeCell ref="K60:L60"/>
    <mergeCell ref="K117:Q117"/>
    <mergeCell ref="K116:Q116"/>
    <mergeCell ref="I112:O112"/>
    <mergeCell ref="I113:O113"/>
    <mergeCell ref="A114:H114"/>
    <mergeCell ref="B61:J61"/>
    <mergeCell ref="K61:L61"/>
    <mergeCell ref="B62:J62"/>
    <mergeCell ref="K62:L62"/>
    <mergeCell ref="I109:O109"/>
    <mergeCell ref="I110:O110"/>
    <mergeCell ref="I2:O2"/>
    <mergeCell ref="I3:O3"/>
    <mergeCell ref="I5:O5"/>
    <mergeCell ref="I6:O6"/>
    <mergeCell ref="A7:H7"/>
    <mergeCell ref="A11:H11"/>
    <mergeCell ref="A12:H12"/>
    <mergeCell ref="A13:H13"/>
    <mergeCell ref="J13:L13"/>
    <mergeCell ref="A14:H14"/>
    <mergeCell ref="A16:Q16"/>
    <mergeCell ref="A8:H8"/>
    <mergeCell ref="A9:H9"/>
    <mergeCell ref="K8:O8"/>
    <mergeCell ref="N21:Q21"/>
    <mergeCell ref="A17:F17"/>
    <mergeCell ref="H17:M17"/>
    <mergeCell ref="N17:Q17"/>
    <mergeCell ref="H18:M18"/>
    <mergeCell ref="N18:Q18"/>
    <mergeCell ref="A19:F19"/>
    <mergeCell ref="H19:M19"/>
    <mergeCell ref="N19:Q19"/>
    <mergeCell ref="A24:Q24"/>
    <mergeCell ref="A25:Q25"/>
    <mergeCell ref="F26:L29"/>
    <mergeCell ref="M26:M29"/>
    <mergeCell ref="N26:Q27"/>
    <mergeCell ref="A27:E27"/>
    <mergeCell ref="A28:E28"/>
    <mergeCell ref="N28:N29"/>
    <mergeCell ref="O28:O29"/>
    <mergeCell ref="A345:Q345"/>
    <mergeCell ref="A346:F346"/>
    <mergeCell ref="H346:M346"/>
    <mergeCell ref="N346:Q346"/>
    <mergeCell ref="H347:M347"/>
    <mergeCell ref="N347:Q347"/>
    <mergeCell ref="A348:F348"/>
    <mergeCell ref="H348:M348"/>
    <mergeCell ref="N348:Q348"/>
    <mergeCell ref="A40:L40"/>
    <mergeCell ref="M40:Q40"/>
    <mergeCell ref="A41:L41"/>
    <mergeCell ref="M41:Q41"/>
    <mergeCell ref="F31:L31"/>
    <mergeCell ref="F32:L32"/>
    <mergeCell ref="D33:E33"/>
    <mergeCell ref="F33:L33"/>
    <mergeCell ref="A38:P38"/>
    <mergeCell ref="A128:F128"/>
    <mergeCell ref="I128:M128"/>
    <mergeCell ref="N128:Q128"/>
    <mergeCell ref="A129:F129"/>
    <mergeCell ref="I129:M129"/>
    <mergeCell ref="F36:L36"/>
    <mergeCell ref="Q28:Q29"/>
    <mergeCell ref="A30:E30"/>
    <mergeCell ref="F30:L30"/>
    <mergeCell ref="I331:O331"/>
    <mergeCell ref="I332:O332"/>
    <mergeCell ref="I334:O334"/>
    <mergeCell ref="I335:O335"/>
    <mergeCell ref="A336:H336"/>
    <mergeCell ref="A337:H337"/>
    <mergeCell ref="M45:Q45"/>
    <mergeCell ref="A46:I46"/>
    <mergeCell ref="O46:P46"/>
    <mergeCell ref="A54:K54"/>
    <mergeCell ref="A55:K55"/>
    <mergeCell ref="H37:L37"/>
    <mergeCell ref="N129:Q129"/>
    <mergeCell ref="A125:F125"/>
    <mergeCell ref="H125:M125"/>
    <mergeCell ref="N125:Q125"/>
    <mergeCell ref="H126:M126"/>
    <mergeCell ref="N126:Q126"/>
    <mergeCell ref="A127:F127"/>
    <mergeCell ref="H127:M127"/>
    <mergeCell ref="N127:Q127"/>
    <mergeCell ref="A119:H119"/>
    <mergeCell ref="A120:H120"/>
    <mergeCell ref="A121:H121"/>
    <mergeCell ref="J121:L121"/>
    <mergeCell ref="A122:H122"/>
    <mergeCell ref="A124:Q124"/>
    <mergeCell ref="Q136:Q137"/>
    <mergeCell ref="H366:L366"/>
    <mergeCell ref="H367:L367"/>
    <mergeCell ref="H368:L368"/>
    <mergeCell ref="F364:L364"/>
    <mergeCell ref="F369:L369"/>
    <mergeCell ref="H370:L370"/>
    <mergeCell ref="H371:L371"/>
    <mergeCell ref="H372:L372"/>
    <mergeCell ref="H373:L373"/>
    <mergeCell ref="H374:L374"/>
    <mergeCell ref="F375:L375"/>
    <mergeCell ref="A349:F349"/>
    <mergeCell ref="I349:M349"/>
    <mergeCell ref="N349:Q349"/>
    <mergeCell ref="A350:F350"/>
    <mergeCell ref="I350:M350"/>
    <mergeCell ref="N350:Q350"/>
    <mergeCell ref="B400:J400"/>
    <mergeCell ref="K400:L400"/>
    <mergeCell ref="B401:J401"/>
    <mergeCell ref="K401:L401"/>
    <mergeCell ref="A381:P381"/>
    <mergeCell ref="A387:L387"/>
    <mergeCell ref="M387:Q387"/>
    <mergeCell ref="A388:L388"/>
    <mergeCell ref="M388:Q388"/>
    <mergeCell ref="A392:L392"/>
    <mergeCell ref="M392:Q392"/>
    <mergeCell ref="A351:Q352"/>
    <mergeCell ref="A353:Q353"/>
    <mergeCell ref="A354:Q354"/>
    <mergeCell ref="F355:L358"/>
    <mergeCell ref="M355:M358"/>
    <mergeCell ref="N355:Q356"/>
    <mergeCell ref="A356:E356"/>
    <mergeCell ref="A357:E357"/>
    <mergeCell ref="N357:N358"/>
    <mergeCell ref="O357:O358"/>
    <mergeCell ref="Q357:Q358"/>
    <mergeCell ref="A393:I393"/>
    <mergeCell ref="O393:P393"/>
    <mergeCell ref="A359:E359"/>
    <mergeCell ref="F359:L359"/>
    <mergeCell ref="F360:L360"/>
    <mergeCell ref="F361:L361"/>
    <mergeCell ref="D362:E362"/>
    <mergeCell ref="F362:L362"/>
    <mergeCell ref="F363:L363"/>
    <mergeCell ref="H365:L365"/>
    <mergeCell ref="K567:Q567"/>
    <mergeCell ref="K995:Q995"/>
    <mergeCell ref="H1576:L1576"/>
    <mergeCell ref="K1656:Q1656"/>
    <mergeCell ref="K118:Q118"/>
    <mergeCell ref="K458:Q458"/>
    <mergeCell ref="I912:L912"/>
    <mergeCell ref="I913:L913"/>
    <mergeCell ref="I910:L910"/>
    <mergeCell ref="I1027:L1027"/>
    <mergeCell ref="I1302:L1302"/>
    <mergeCell ref="I1519:L1519"/>
    <mergeCell ref="I1521:L1521"/>
    <mergeCell ref="I1420:L1420"/>
    <mergeCell ref="I1141:L1141"/>
    <mergeCell ref="F501:L501"/>
    <mergeCell ref="I914:L914"/>
    <mergeCell ref="B402:J402"/>
    <mergeCell ref="H1300:L1300"/>
    <mergeCell ref="H1298:L1298"/>
    <mergeCell ref="K402:L402"/>
    <mergeCell ref="B403:J403"/>
    <mergeCell ref="K403:L403"/>
    <mergeCell ref="H376:L376"/>
    <mergeCell ref="H377:L377"/>
    <mergeCell ref="H378:L378"/>
    <mergeCell ref="H379:L379"/>
    <mergeCell ref="A395:K395"/>
    <mergeCell ref="A396:K396"/>
    <mergeCell ref="A397:K397"/>
    <mergeCell ref="B399:J399"/>
    <mergeCell ref="K399:L399"/>
  </mergeCells>
  <pageMargins left="0.7" right="0.7" top="0.75" bottom="2.2999999999999998" header="0.3" footer="0.3"/>
  <pageSetup paperSize="5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workbookViewId="0">
      <selection activeCell="K10" sqref="K10"/>
    </sheetView>
  </sheetViews>
  <sheetFormatPr defaultRowHeight="15" x14ac:dyDescent="0.25"/>
  <cols>
    <col min="1" max="1" width="5" customWidth="1"/>
    <col min="2" max="2" width="52.7109375" customWidth="1"/>
    <col min="3" max="3" width="20.7109375" style="379" customWidth="1"/>
    <col min="4" max="4" width="18.42578125" style="379" customWidth="1"/>
    <col min="5" max="5" width="19.85546875" style="379" customWidth="1"/>
    <col min="6" max="6" width="15.28515625" bestFit="1" customWidth="1"/>
    <col min="8" max="8" width="67" customWidth="1"/>
    <col min="9" max="9" width="41.42578125" customWidth="1"/>
    <col min="10" max="10" width="26.28515625" customWidth="1"/>
    <col min="11" max="11" width="26.140625" customWidth="1"/>
  </cols>
  <sheetData>
    <row r="1" spans="1:11" x14ac:dyDescent="0.25">
      <c r="A1" t="s">
        <v>2379</v>
      </c>
    </row>
    <row r="3" spans="1:11" x14ac:dyDescent="0.25">
      <c r="A3" s="380" t="s">
        <v>2380</v>
      </c>
      <c r="B3" s="380" t="s">
        <v>2381</v>
      </c>
      <c r="C3" s="381" t="s">
        <v>2382</v>
      </c>
      <c r="D3" s="381" t="s">
        <v>2382</v>
      </c>
      <c r="E3" s="382">
        <v>0.3</v>
      </c>
      <c r="G3" s="380" t="s">
        <v>2380</v>
      </c>
      <c r="H3" s="380" t="s">
        <v>2381</v>
      </c>
      <c r="I3" s="381" t="s">
        <v>2382</v>
      </c>
      <c r="J3" s="381" t="s">
        <v>2382</v>
      </c>
      <c r="K3" s="382">
        <v>0.3</v>
      </c>
    </row>
    <row r="4" spans="1:11" x14ac:dyDescent="0.25">
      <c r="A4" s="380">
        <v>1</v>
      </c>
      <c r="B4" s="380" t="s">
        <v>2387</v>
      </c>
      <c r="C4" s="381">
        <f>2013941000+150000000</f>
        <v>2163941000</v>
      </c>
      <c r="D4" s="381"/>
      <c r="E4" s="381">
        <f>C4*30%</f>
        <v>649182300</v>
      </c>
      <c r="G4" s="380">
        <v>1</v>
      </c>
      <c r="H4" s="380" t="s">
        <v>2387</v>
      </c>
      <c r="I4" s="381">
        <f>H15</f>
        <v>2270490300</v>
      </c>
      <c r="J4" s="381"/>
      <c r="K4" s="381">
        <f>I4*30%</f>
        <v>681147090</v>
      </c>
    </row>
    <row r="5" spans="1:11" x14ac:dyDescent="0.25">
      <c r="A5" s="380">
        <v>2</v>
      </c>
      <c r="B5" s="380" t="s">
        <v>2383</v>
      </c>
      <c r="C5" s="381"/>
      <c r="D5" s="381">
        <v>70128000</v>
      </c>
      <c r="E5" s="381"/>
      <c r="F5" s="385"/>
      <c r="G5" s="380">
        <v>2</v>
      </c>
      <c r="H5" s="380" t="s">
        <v>2383</v>
      </c>
      <c r="I5" s="381"/>
      <c r="J5" s="381">
        <v>70128000</v>
      </c>
      <c r="K5" s="381"/>
    </row>
    <row r="6" spans="1:11" x14ac:dyDescent="0.25">
      <c r="A6" s="380">
        <v>3</v>
      </c>
      <c r="B6" s="380" t="s">
        <v>2384</v>
      </c>
      <c r="C6" s="381"/>
      <c r="D6" s="383">
        <v>469854000</v>
      </c>
      <c r="E6" s="381"/>
      <c r="G6" s="380">
        <v>3</v>
      </c>
      <c r="H6" s="380" t="s">
        <v>2384</v>
      </c>
      <c r="I6" s="381"/>
      <c r="J6" s="383">
        <v>469854000</v>
      </c>
      <c r="K6" s="381"/>
    </row>
    <row r="7" spans="1:11" x14ac:dyDescent="0.25">
      <c r="A7" s="380">
        <v>4</v>
      </c>
      <c r="B7" s="380" t="s">
        <v>2385</v>
      </c>
      <c r="C7" s="381"/>
      <c r="D7" s="384">
        <v>16199460</v>
      </c>
      <c r="E7" s="381"/>
      <c r="G7" s="380">
        <v>4</v>
      </c>
      <c r="H7" s="380" t="s">
        <v>2385</v>
      </c>
      <c r="I7" s="381"/>
      <c r="J7" s="384">
        <v>16199460</v>
      </c>
      <c r="K7" s="381"/>
    </row>
    <row r="8" spans="1:11" x14ac:dyDescent="0.25">
      <c r="A8" s="380">
        <v>5</v>
      </c>
      <c r="B8" s="380" t="s">
        <v>2386</v>
      </c>
      <c r="C8" s="381"/>
      <c r="D8" s="381">
        <f>'DRAF RKP'!E13</f>
        <v>45650000</v>
      </c>
      <c r="E8" s="381"/>
      <c r="G8" s="380">
        <v>5</v>
      </c>
      <c r="H8" s="380" t="s">
        <v>2386</v>
      </c>
      <c r="I8" s="381"/>
      <c r="J8" s="381">
        <v>44400000</v>
      </c>
      <c r="K8" s="381"/>
    </row>
    <row r="9" spans="1:11" x14ac:dyDescent="0.25">
      <c r="A9" s="380">
        <v>6</v>
      </c>
      <c r="B9" s="380" t="s">
        <v>2567</v>
      </c>
      <c r="C9" s="381"/>
      <c r="D9" s="381">
        <f>'OPERASIONAL DESA'!Q63</f>
        <v>43350000</v>
      </c>
      <c r="E9" s="381"/>
      <c r="G9" s="380">
        <v>6</v>
      </c>
      <c r="H9" s="380" t="s">
        <v>2567</v>
      </c>
      <c r="I9" s="381"/>
      <c r="J9" s="381">
        <v>45650000</v>
      </c>
      <c r="K9" s="381"/>
    </row>
    <row r="10" spans="1:11" x14ac:dyDescent="0.25">
      <c r="A10" s="380">
        <v>7</v>
      </c>
      <c r="B10" s="380" t="s">
        <v>2563</v>
      </c>
      <c r="C10" s="381"/>
      <c r="D10" s="381">
        <f>'OPERASIONAL BPD'!Q53</f>
        <v>2883800</v>
      </c>
      <c r="E10" s="381"/>
      <c r="G10" s="380">
        <v>7</v>
      </c>
      <c r="H10" s="380" t="s">
        <v>2563</v>
      </c>
      <c r="I10" s="381"/>
      <c r="J10" s="381">
        <v>2883800</v>
      </c>
      <c r="K10" s="381"/>
    </row>
    <row r="11" spans="1:11" x14ac:dyDescent="0.25">
      <c r="A11" s="380"/>
      <c r="B11" s="380"/>
      <c r="C11" s="381"/>
      <c r="D11" s="381">
        <f>SUM(D5:D10)</f>
        <v>648065260</v>
      </c>
      <c r="E11" s="381">
        <f>E4-D11</f>
        <v>1117040</v>
      </c>
      <c r="G11" s="380"/>
      <c r="H11" s="380"/>
      <c r="I11" s="381"/>
      <c r="J11" s="381">
        <f>SUM(J5:J10)</f>
        <v>649115260</v>
      </c>
      <c r="K11" s="381">
        <f>K4-J11</f>
        <v>32031830</v>
      </c>
    </row>
    <row r="13" spans="1:11" x14ac:dyDescent="0.25">
      <c r="A13">
        <v>1</v>
      </c>
      <c r="B13" t="s">
        <v>2622</v>
      </c>
      <c r="C13" s="379">
        <v>15000000</v>
      </c>
      <c r="D13" s="379">
        <f>C13*10%</f>
        <v>1500000</v>
      </c>
      <c r="E13" s="379">
        <f>C13+D13</f>
        <v>16500000</v>
      </c>
    </row>
    <row r="14" spans="1:11" x14ac:dyDescent="0.25">
      <c r="A14">
        <v>2</v>
      </c>
      <c r="B14" t="s">
        <v>2623</v>
      </c>
      <c r="C14" s="379">
        <v>899064000</v>
      </c>
      <c r="D14" s="379">
        <f>C14*10%</f>
        <v>89906400</v>
      </c>
      <c r="E14" s="379">
        <f>C14+D14</f>
        <v>988970400</v>
      </c>
    </row>
    <row r="15" spans="1:11" x14ac:dyDescent="0.25">
      <c r="A15">
        <v>3</v>
      </c>
      <c r="B15" t="s">
        <v>233</v>
      </c>
      <c r="C15" s="379">
        <v>948448000</v>
      </c>
      <c r="E15" s="379">
        <f>C15+D15</f>
        <v>948448000</v>
      </c>
      <c r="H15" s="379">
        <f>2845490300-575000000</f>
        <v>2270490300</v>
      </c>
    </row>
    <row r="16" spans="1:11" x14ac:dyDescent="0.25">
      <c r="A16">
        <v>4</v>
      </c>
      <c r="B16" s="379" t="s">
        <v>2624</v>
      </c>
      <c r="C16" s="379">
        <v>3000000</v>
      </c>
      <c r="D16" s="379">
        <f>C16*10%</f>
        <v>300000</v>
      </c>
      <c r="E16" s="379">
        <f>C16+D16</f>
        <v>3300000</v>
      </c>
    </row>
    <row r="17" spans="1:5" x14ac:dyDescent="0.25">
      <c r="A17">
        <v>5</v>
      </c>
      <c r="B17" t="s">
        <v>2625</v>
      </c>
      <c r="C17" s="379">
        <v>575000000</v>
      </c>
      <c r="E17" s="379">
        <f>C17</f>
        <v>575000000</v>
      </c>
    </row>
    <row r="18" spans="1:5" x14ac:dyDescent="0.25">
      <c r="A18">
        <v>6</v>
      </c>
      <c r="B18" t="s">
        <v>2626</v>
      </c>
      <c r="C18" s="379">
        <v>150000000</v>
      </c>
      <c r="E18" s="379">
        <f>C18</f>
        <v>150000000</v>
      </c>
    </row>
    <row r="19" spans="1:5" x14ac:dyDescent="0.25">
      <c r="A19">
        <v>7</v>
      </c>
      <c r="B19" t="s">
        <v>2627</v>
      </c>
      <c r="C19" s="379">
        <v>148429000</v>
      </c>
      <c r="D19" s="379">
        <f>C19*10%</f>
        <v>14842900</v>
      </c>
      <c r="E19" s="379">
        <f>C19+D19</f>
        <v>163271900</v>
      </c>
    </row>
    <row r="20" spans="1:5" x14ac:dyDescent="0.25">
      <c r="E20" s="379">
        <f>SUM(E13:E19)</f>
        <v>2845490300</v>
      </c>
    </row>
  </sheetData>
  <pageMargins left="0.7" right="0.7" top="0.75" bottom="0.75" header="0.3" footer="0.3"/>
  <pageSetup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0"/>
  <sheetViews>
    <sheetView tabSelected="1" workbookViewId="0">
      <selection activeCell="Q35" sqref="Q35"/>
    </sheetView>
  </sheetViews>
  <sheetFormatPr defaultRowHeight="12.75" x14ac:dyDescent="0.2"/>
  <cols>
    <col min="1" max="1" width="3" style="19" customWidth="1"/>
    <col min="2" max="2" width="2.42578125" style="19" customWidth="1"/>
    <col min="3" max="3" width="2.140625" style="19" customWidth="1"/>
    <col min="4" max="4" width="4.7109375" style="19" hidden="1" customWidth="1"/>
    <col min="5" max="5" width="4" style="19" customWidth="1"/>
    <col min="6" max="6" width="2.7109375" style="19" customWidth="1"/>
    <col min="7" max="7" width="4" style="19" hidden="1" customWidth="1"/>
    <col min="8" max="9" width="1.85546875" style="19" customWidth="1"/>
    <col min="10" max="10" width="5.28515625" style="19" customWidth="1"/>
    <col min="11" max="11" width="4.7109375" style="19" customWidth="1"/>
    <col min="12" max="12" width="16.42578125" style="19" customWidth="1"/>
    <col min="13" max="13" width="5.85546875" style="19" customWidth="1"/>
    <col min="14" max="14" width="6.42578125" style="70" customWidth="1"/>
    <col min="15" max="15" width="7.42578125" style="70" customWidth="1"/>
    <col min="16" max="16" width="10.42578125" style="237" customWidth="1"/>
    <col min="17" max="17" width="15" style="71" customWidth="1"/>
    <col min="18" max="18" width="9.140625" style="19"/>
    <col min="19" max="19" width="11.140625" style="19" bestFit="1" customWidth="1"/>
    <col min="20" max="20" width="10.140625" style="19" bestFit="1" customWidth="1"/>
    <col min="21" max="257" width="9.140625" style="19"/>
    <col min="258" max="258" width="3" style="19" customWidth="1"/>
    <col min="259" max="259" width="2.42578125" style="19" customWidth="1"/>
    <col min="260" max="260" width="2.140625" style="19" customWidth="1"/>
    <col min="261" max="261" width="0" style="19" hidden="1" customWidth="1"/>
    <col min="262" max="262" width="2.85546875" style="19" customWidth="1"/>
    <col min="263" max="263" width="2.7109375" style="19" customWidth="1"/>
    <col min="264" max="264" width="2.85546875" style="19" customWidth="1"/>
    <col min="265" max="265" width="1.85546875" style="19" customWidth="1"/>
    <col min="266" max="266" width="15.7109375" style="19" customWidth="1"/>
    <col min="267" max="267" width="4.7109375" style="19" customWidth="1"/>
    <col min="268" max="268" width="19.42578125" style="19" customWidth="1"/>
    <col min="269" max="269" width="13.85546875" style="19" customWidth="1"/>
    <col min="270" max="271" width="6.85546875" style="19" customWidth="1"/>
    <col min="272" max="272" width="12.5703125" style="19" customWidth="1"/>
    <col min="273" max="273" width="18.7109375" style="19" customWidth="1"/>
    <col min="274" max="513" width="9.140625" style="19"/>
    <col min="514" max="514" width="3" style="19" customWidth="1"/>
    <col min="515" max="515" width="2.42578125" style="19" customWidth="1"/>
    <col min="516" max="516" width="2.140625" style="19" customWidth="1"/>
    <col min="517" max="517" width="0" style="19" hidden="1" customWidth="1"/>
    <col min="518" max="518" width="2.85546875" style="19" customWidth="1"/>
    <col min="519" max="519" width="2.7109375" style="19" customWidth="1"/>
    <col min="520" max="520" width="2.85546875" style="19" customWidth="1"/>
    <col min="521" max="521" width="1.85546875" style="19" customWidth="1"/>
    <col min="522" max="522" width="15.7109375" style="19" customWidth="1"/>
    <col min="523" max="523" width="4.7109375" style="19" customWidth="1"/>
    <col min="524" max="524" width="19.42578125" style="19" customWidth="1"/>
    <col min="525" max="525" width="13.85546875" style="19" customWidth="1"/>
    <col min="526" max="527" width="6.85546875" style="19" customWidth="1"/>
    <col min="528" max="528" width="12.5703125" style="19" customWidth="1"/>
    <col min="529" max="529" width="18.7109375" style="19" customWidth="1"/>
    <col min="530" max="769" width="9.140625" style="19"/>
    <col min="770" max="770" width="3" style="19" customWidth="1"/>
    <col min="771" max="771" width="2.42578125" style="19" customWidth="1"/>
    <col min="772" max="772" width="2.140625" style="19" customWidth="1"/>
    <col min="773" max="773" width="0" style="19" hidden="1" customWidth="1"/>
    <col min="774" max="774" width="2.85546875" style="19" customWidth="1"/>
    <col min="775" max="775" width="2.7109375" style="19" customWidth="1"/>
    <col min="776" max="776" width="2.85546875" style="19" customWidth="1"/>
    <col min="777" max="777" width="1.85546875" style="19" customWidth="1"/>
    <col min="778" max="778" width="15.7109375" style="19" customWidth="1"/>
    <col min="779" max="779" width="4.7109375" style="19" customWidth="1"/>
    <col min="780" max="780" width="19.42578125" style="19" customWidth="1"/>
    <col min="781" max="781" width="13.85546875" style="19" customWidth="1"/>
    <col min="782" max="783" width="6.85546875" style="19" customWidth="1"/>
    <col min="784" max="784" width="12.5703125" style="19" customWidth="1"/>
    <col min="785" max="785" width="18.7109375" style="19" customWidth="1"/>
    <col min="786" max="1025" width="9.140625" style="19"/>
    <col min="1026" max="1026" width="3" style="19" customWidth="1"/>
    <col min="1027" max="1027" width="2.42578125" style="19" customWidth="1"/>
    <col min="1028" max="1028" width="2.140625" style="19" customWidth="1"/>
    <col min="1029" max="1029" width="0" style="19" hidden="1" customWidth="1"/>
    <col min="1030" max="1030" width="2.85546875" style="19" customWidth="1"/>
    <col min="1031" max="1031" width="2.7109375" style="19" customWidth="1"/>
    <col min="1032" max="1032" width="2.85546875" style="19" customWidth="1"/>
    <col min="1033" max="1033" width="1.85546875" style="19" customWidth="1"/>
    <col min="1034" max="1034" width="15.7109375" style="19" customWidth="1"/>
    <col min="1035" max="1035" width="4.7109375" style="19" customWidth="1"/>
    <col min="1036" max="1036" width="19.42578125" style="19" customWidth="1"/>
    <col min="1037" max="1037" width="13.85546875" style="19" customWidth="1"/>
    <col min="1038" max="1039" width="6.85546875" style="19" customWidth="1"/>
    <col min="1040" max="1040" width="12.5703125" style="19" customWidth="1"/>
    <col min="1041" max="1041" width="18.7109375" style="19" customWidth="1"/>
    <col min="1042" max="1281" width="9.140625" style="19"/>
    <col min="1282" max="1282" width="3" style="19" customWidth="1"/>
    <col min="1283" max="1283" width="2.42578125" style="19" customWidth="1"/>
    <col min="1284" max="1284" width="2.140625" style="19" customWidth="1"/>
    <col min="1285" max="1285" width="0" style="19" hidden="1" customWidth="1"/>
    <col min="1286" max="1286" width="2.85546875" style="19" customWidth="1"/>
    <col min="1287" max="1287" width="2.7109375" style="19" customWidth="1"/>
    <col min="1288" max="1288" width="2.85546875" style="19" customWidth="1"/>
    <col min="1289" max="1289" width="1.85546875" style="19" customWidth="1"/>
    <col min="1290" max="1290" width="15.7109375" style="19" customWidth="1"/>
    <col min="1291" max="1291" width="4.7109375" style="19" customWidth="1"/>
    <col min="1292" max="1292" width="19.42578125" style="19" customWidth="1"/>
    <col min="1293" max="1293" width="13.85546875" style="19" customWidth="1"/>
    <col min="1294" max="1295" width="6.85546875" style="19" customWidth="1"/>
    <col min="1296" max="1296" width="12.5703125" style="19" customWidth="1"/>
    <col min="1297" max="1297" width="18.7109375" style="19" customWidth="1"/>
    <col min="1298" max="1537" width="9.140625" style="19"/>
    <col min="1538" max="1538" width="3" style="19" customWidth="1"/>
    <col min="1539" max="1539" width="2.42578125" style="19" customWidth="1"/>
    <col min="1540" max="1540" width="2.140625" style="19" customWidth="1"/>
    <col min="1541" max="1541" width="0" style="19" hidden="1" customWidth="1"/>
    <col min="1542" max="1542" width="2.85546875" style="19" customWidth="1"/>
    <col min="1543" max="1543" width="2.7109375" style="19" customWidth="1"/>
    <col min="1544" max="1544" width="2.85546875" style="19" customWidth="1"/>
    <col min="1545" max="1545" width="1.85546875" style="19" customWidth="1"/>
    <col min="1546" max="1546" width="15.7109375" style="19" customWidth="1"/>
    <col min="1547" max="1547" width="4.7109375" style="19" customWidth="1"/>
    <col min="1548" max="1548" width="19.42578125" style="19" customWidth="1"/>
    <col min="1549" max="1549" width="13.85546875" style="19" customWidth="1"/>
    <col min="1550" max="1551" width="6.85546875" style="19" customWidth="1"/>
    <col min="1552" max="1552" width="12.5703125" style="19" customWidth="1"/>
    <col min="1553" max="1553" width="18.7109375" style="19" customWidth="1"/>
    <col min="1554" max="1793" width="9.140625" style="19"/>
    <col min="1794" max="1794" width="3" style="19" customWidth="1"/>
    <col min="1795" max="1795" width="2.42578125" style="19" customWidth="1"/>
    <col min="1796" max="1796" width="2.140625" style="19" customWidth="1"/>
    <col min="1797" max="1797" width="0" style="19" hidden="1" customWidth="1"/>
    <col min="1798" max="1798" width="2.85546875" style="19" customWidth="1"/>
    <col min="1799" max="1799" width="2.7109375" style="19" customWidth="1"/>
    <col min="1800" max="1800" width="2.85546875" style="19" customWidth="1"/>
    <col min="1801" max="1801" width="1.85546875" style="19" customWidth="1"/>
    <col min="1802" max="1802" width="15.7109375" style="19" customWidth="1"/>
    <col min="1803" max="1803" width="4.7109375" style="19" customWidth="1"/>
    <col min="1804" max="1804" width="19.42578125" style="19" customWidth="1"/>
    <col min="1805" max="1805" width="13.85546875" style="19" customWidth="1"/>
    <col min="1806" max="1807" width="6.85546875" style="19" customWidth="1"/>
    <col min="1808" max="1808" width="12.5703125" style="19" customWidth="1"/>
    <col min="1809" max="1809" width="18.7109375" style="19" customWidth="1"/>
    <col min="1810" max="2049" width="9.140625" style="19"/>
    <col min="2050" max="2050" width="3" style="19" customWidth="1"/>
    <col min="2051" max="2051" width="2.42578125" style="19" customWidth="1"/>
    <col min="2052" max="2052" width="2.140625" style="19" customWidth="1"/>
    <col min="2053" max="2053" width="0" style="19" hidden="1" customWidth="1"/>
    <col min="2054" max="2054" width="2.85546875" style="19" customWidth="1"/>
    <col min="2055" max="2055" width="2.7109375" style="19" customWidth="1"/>
    <col min="2056" max="2056" width="2.85546875" style="19" customWidth="1"/>
    <col min="2057" max="2057" width="1.85546875" style="19" customWidth="1"/>
    <col min="2058" max="2058" width="15.7109375" style="19" customWidth="1"/>
    <col min="2059" max="2059" width="4.7109375" style="19" customWidth="1"/>
    <col min="2060" max="2060" width="19.42578125" style="19" customWidth="1"/>
    <col min="2061" max="2061" width="13.85546875" style="19" customWidth="1"/>
    <col min="2062" max="2063" width="6.85546875" style="19" customWidth="1"/>
    <col min="2064" max="2064" width="12.5703125" style="19" customWidth="1"/>
    <col min="2065" max="2065" width="18.7109375" style="19" customWidth="1"/>
    <col min="2066" max="2305" width="9.140625" style="19"/>
    <col min="2306" max="2306" width="3" style="19" customWidth="1"/>
    <col min="2307" max="2307" width="2.42578125" style="19" customWidth="1"/>
    <col min="2308" max="2308" width="2.140625" style="19" customWidth="1"/>
    <col min="2309" max="2309" width="0" style="19" hidden="1" customWidth="1"/>
    <col min="2310" max="2310" width="2.85546875" style="19" customWidth="1"/>
    <col min="2311" max="2311" width="2.7109375" style="19" customWidth="1"/>
    <col min="2312" max="2312" width="2.85546875" style="19" customWidth="1"/>
    <col min="2313" max="2313" width="1.85546875" style="19" customWidth="1"/>
    <col min="2314" max="2314" width="15.7109375" style="19" customWidth="1"/>
    <col min="2315" max="2315" width="4.7109375" style="19" customWidth="1"/>
    <col min="2316" max="2316" width="19.42578125" style="19" customWidth="1"/>
    <col min="2317" max="2317" width="13.85546875" style="19" customWidth="1"/>
    <col min="2318" max="2319" width="6.85546875" style="19" customWidth="1"/>
    <col min="2320" max="2320" width="12.5703125" style="19" customWidth="1"/>
    <col min="2321" max="2321" width="18.7109375" style="19" customWidth="1"/>
    <col min="2322" max="2561" width="9.140625" style="19"/>
    <col min="2562" max="2562" width="3" style="19" customWidth="1"/>
    <col min="2563" max="2563" width="2.42578125" style="19" customWidth="1"/>
    <col min="2564" max="2564" width="2.140625" style="19" customWidth="1"/>
    <col min="2565" max="2565" width="0" style="19" hidden="1" customWidth="1"/>
    <col min="2566" max="2566" width="2.85546875" style="19" customWidth="1"/>
    <col min="2567" max="2567" width="2.7109375" style="19" customWidth="1"/>
    <col min="2568" max="2568" width="2.85546875" style="19" customWidth="1"/>
    <col min="2569" max="2569" width="1.85546875" style="19" customWidth="1"/>
    <col min="2570" max="2570" width="15.7109375" style="19" customWidth="1"/>
    <col min="2571" max="2571" width="4.7109375" style="19" customWidth="1"/>
    <col min="2572" max="2572" width="19.42578125" style="19" customWidth="1"/>
    <col min="2573" max="2573" width="13.85546875" style="19" customWidth="1"/>
    <col min="2574" max="2575" width="6.85546875" style="19" customWidth="1"/>
    <col min="2576" max="2576" width="12.5703125" style="19" customWidth="1"/>
    <col min="2577" max="2577" width="18.7109375" style="19" customWidth="1"/>
    <col min="2578" max="2817" width="9.140625" style="19"/>
    <col min="2818" max="2818" width="3" style="19" customWidth="1"/>
    <col min="2819" max="2819" width="2.42578125" style="19" customWidth="1"/>
    <col min="2820" max="2820" width="2.140625" style="19" customWidth="1"/>
    <col min="2821" max="2821" width="0" style="19" hidden="1" customWidth="1"/>
    <col min="2822" max="2822" width="2.85546875" style="19" customWidth="1"/>
    <col min="2823" max="2823" width="2.7109375" style="19" customWidth="1"/>
    <col min="2824" max="2824" width="2.85546875" style="19" customWidth="1"/>
    <col min="2825" max="2825" width="1.85546875" style="19" customWidth="1"/>
    <col min="2826" max="2826" width="15.7109375" style="19" customWidth="1"/>
    <col min="2827" max="2827" width="4.7109375" style="19" customWidth="1"/>
    <col min="2828" max="2828" width="19.42578125" style="19" customWidth="1"/>
    <col min="2829" max="2829" width="13.85546875" style="19" customWidth="1"/>
    <col min="2830" max="2831" width="6.85546875" style="19" customWidth="1"/>
    <col min="2832" max="2832" width="12.5703125" style="19" customWidth="1"/>
    <col min="2833" max="2833" width="18.7109375" style="19" customWidth="1"/>
    <col min="2834" max="3073" width="9.140625" style="19"/>
    <col min="3074" max="3074" width="3" style="19" customWidth="1"/>
    <col min="3075" max="3075" width="2.42578125" style="19" customWidth="1"/>
    <col min="3076" max="3076" width="2.140625" style="19" customWidth="1"/>
    <col min="3077" max="3077" width="0" style="19" hidden="1" customWidth="1"/>
    <col min="3078" max="3078" width="2.85546875" style="19" customWidth="1"/>
    <col min="3079" max="3079" width="2.7109375" style="19" customWidth="1"/>
    <col min="3080" max="3080" width="2.85546875" style="19" customWidth="1"/>
    <col min="3081" max="3081" width="1.85546875" style="19" customWidth="1"/>
    <col min="3082" max="3082" width="15.7109375" style="19" customWidth="1"/>
    <col min="3083" max="3083" width="4.7109375" style="19" customWidth="1"/>
    <col min="3084" max="3084" width="19.42578125" style="19" customWidth="1"/>
    <col min="3085" max="3085" width="13.85546875" style="19" customWidth="1"/>
    <col min="3086" max="3087" width="6.85546875" style="19" customWidth="1"/>
    <col min="3088" max="3088" width="12.5703125" style="19" customWidth="1"/>
    <col min="3089" max="3089" width="18.7109375" style="19" customWidth="1"/>
    <col min="3090" max="3329" width="9.140625" style="19"/>
    <col min="3330" max="3330" width="3" style="19" customWidth="1"/>
    <col min="3331" max="3331" width="2.42578125" style="19" customWidth="1"/>
    <col min="3332" max="3332" width="2.140625" style="19" customWidth="1"/>
    <col min="3333" max="3333" width="0" style="19" hidden="1" customWidth="1"/>
    <col min="3334" max="3334" width="2.85546875" style="19" customWidth="1"/>
    <col min="3335" max="3335" width="2.7109375" style="19" customWidth="1"/>
    <col min="3336" max="3336" width="2.85546875" style="19" customWidth="1"/>
    <col min="3337" max="3337" width="1.85546875" style="19" customWidth="1"/>
    <col min="3338" max="3338" width="15.7109375" style="19" customWidth="1"/>
    <col min="3339" max="3339" width="4.7109375" style="19" customWidth="1"/>
    <col min="3340" max="3340" width="19.42578125" style="19" customWidth="1"/>
    <col min="3341" max="3341" width="13.85546875" style="19" customWidth="1"/>
    <col min="3342" max="3343" width="6.85546875" style="19" customWidth="1"/>
    <col min="3344" max="3344" width="12.5703125" style="19" customWidth="1"/>
    <col min="3345" max="3345" width="18.7109375" style="19" customWidth="1"/>
    <col min="3346" max="3585" width="9.140625" style="19"/>
    <col min="3586" max="3586" width="3" style="19" customWidth="1"/>
    <col min="3587" max="3587" width="2.42578125" style="19" customWidth="1"/>
    <col min="3588" max="3588" width="2.140625" style="19" customWidth="1"/>
    <col min="3589" max="3589" width="0" style="19" hidden="1" customWidth="1"/>
    <col min="3590" max="3590" width="2.85546875" style="19" customWidth="1"/>
    <col min="3591" max="3591" width="2.7109375" style="19" customWidth="1"/>
    <col min="3592" max="3592" width="2.85546875" style="19" customWidth="1"/>
    <col min="3593" max="3593" width="1.85546875" style="19" customWidth="1"/>
    <col min="3594" max="3594" width="15.7109375" style="19" customWidth="1"/>
    <col min="3595" max="3595" width="4.7109375" style="19" customWidth="1"/>
    <col min="3596" max="3596" width="19.42578125" style="19" customWidth="1"/>
    <col min="3597" max="3597" width="13.85546875" style="19" customWidth="1"/>
    <col min="3598" max="3599" width="6.85546875" style="19" customWidth="1"/>
    <col min="3600" max="3600" width="12.5703125" style="19" customWidth="1"/>
    <col min="3601" max="3601" width="18.7109375" style="19" customWidth="1"/>
    <col min="3602" max="3841" width="9.140625" style="19"/>
    <col min="3842" max="3842" width="3" style="19" customWidth="1"/>
    <col min="3843" max="3843" width="2.42578125" style="19" customWidth="1"/>
    <col min="3844" max="3844" width="2.140625" style="19" customWidth="1"/>
    <col min="3845" max="3845" width="0" style="19" hidden="1" customWidth="1"/>
    <col min="3846" max="3846" width="2.85546875" style="19" customWidth="1"/>
    <col min="3847" max="3847" width="2.7109375" style="19" customWidth="1"/>
    <col min="3848" max="3848" width="2.85546875" style="19" customWidth="1"/>
    <col min="3849" max="3849" width="1.85546875" style="19" customWidth="1"/>
    <col min="3850" max="3850" width="15.7109375" style="19" customWidth="1"/>
    <col min="3851" max="3851" width="4.7109375" style="19" customWidth="1"/>
    <col min="3852" max="3852" width="19.42578125" style="19" customWidth="1"/>
    <col min="3853" max="3853" width="13.85546875" style="19" customWidth="1"/>
    <col min="3854" max="3855" width="6.85546875" style="19" customWidth="1"/>
    <col min="3856" max="3856" width="12.5703125" style="19" customWidth="1"/>
    <col min="3857" max="3857" width="18.7109375" style="19" customWidth="1"/>
    <col min="3858" max="4097" width="9.140625" style="19"/>
    <col min="4098" max="4098" width="3" style="19" customWidth="1"/>
    <col min="4099" max="4099" width="2.42578125" style="19" customWidth="1"/>
    <col min="4100" max="4100" width="2.140625" style="19" customWidth="1"/>
    <col min="4101" max="4101" width="0" style="19" hidden="1" customWidth="1"/>
    <col min="4102" max="4102" width="2.85546875" style="19" customWidth="1"/>
    <col min="4103" max="4103" width="2.7109375" style="19" customWidth="1"/>
    <col min="4104" max="4104" width="2.85546875" style="19" customWidth="1"/>
    <col min="4105" max="4105" width="1.85546875" style="19" customWidth="1"/>
    <col min="4106" max="4106" width="15.7109375" style="19" customWidth="1"/>
    <col min="4107" max="4107" width="4.7109375" style="19" customWidth="1"/>
    <col min="4108" max="4108" width="19.42578125" style="19" customWidth="1"/>
    <col min="4109" max="4109" width="13.85546875" style="19" customWidth="1"/>
    <col min="4110" max="4111" width="6.85546875" style="19" customWidth="1"/>
    <col min="4112" max="4112" width="12.5703125" style="19" customWidth="1"/>
    <col min="4113" max="4113" width="18.7109375" style="19" customWidth="1"/>
    <col min="4114" max="4353" width="9.140625" style="19"/>
    <col min="4354" max="4354" width="3" style="19" customWidth="1"/>
    <col min="4355" max="4355" width="2.42578125" style="19" customWidth="1"/>
    <col min="4356" max="4356" width="2.140625" style="19" customWidth="1"/>
    <col min="4357" max="4357" width="0" style="19" hidden="1" customWidth="1"/>
    <col min="4358" max="4358" width="2.85546875" style="19" customWidth="1"/>
    <col min="4359" max="4359" width="2.7109375" style="19" customWidth="1"/>
    <col min="4360" max="4360" width="2.85546875" style="19" customWidth="1"/>
    <col min="4361" max="4361" width="1.85546875" style="19" customWidth="1"/>
    <col min="4362" max="4362" width="15.7109375" style="19" customWidth="1"/>
    <col min="4363" max="4363" width="4.7109375" style="19" customWidth="1"/>
    <col min="4364" max="4364" width="19.42578125" style="19" customWidth="1"/>
    <col min="4365" max="4365" width="13.85546875" style="19" customWidth="1"/>
    <col min="4366" max="4367" width="6.85546875" style="19" customWidth="1"/>
    <col min="4368" max="4368" width="12.5703125" style="19" customWidth="1"/>
    <col min="4369" max="4369" width="18.7109375" style="19" customWidth="1"/>
    <col min="4370" max="4609" width="9.140625" style="19"/>
    <col min="4610" max="4610" width="3" style="19" customWidth="1"/>
    <col min="4611" max="4611" width="2.42578125" style="19" customWidth="1"/>
    <col min="4612" max="4612" width="2.140625" style="19" customWidth="1"/>
    <col min="4613" max="4613" width="0" style="19" hidden="1" customWidth="1"/>
    <col min="4614" max="4614" width="2.85546875" style="19" customWidth="1"/>
    <col min="4615" max="4615" width="2.7109375" style="19" customWidth="1"/>
    <col min="4616" max="4616" width="2.85546875" style="19" customWidth="1"/>
    <col min="4617" max="4617" width="1.85546875" style="19" customWidth="1"/>
    <col min="4618" max="4618" width="15.7109375" style="19" customWidth="1"/>
    <col min="4619" max="4619" width="4.7109375" style="19" customWidth="1"/>
    <col min="4620" max="4620" width="19.42578125" style="19" customWidth="1"/>
    <col min="4621" max="4621" width="13.85546875" style="19" customWidth="1"/>
    <col min="4622" max="4623" width="6.85546875" style="19" customWidth="1"/>
    <col min="4624" max="4624" width="12.5703125" style="19" customWidth="1"/>
    <col min="4625" max="4625" width="18.7109375" style="19" customWidth="1"/>
    <col min="4626" max="4865" width="9.140625" style="19"/>
    <col min="4866" max="4866" width="3" style="19" customWidth="1"/>
    <col min="4867" max="4867" width="2.42578125" style="19" customWidth="1"/>
    <col min="4868" max="4868" width="2.140625" style="19" customWidth="1"/>
    <col min="4869" max="4869" width="0" style="19" hidden="1" customWidth="1"/>
    <col min="4870" max="4870" width="2.85546875" style="19" customWidth="1"/>
    <col min="4871" max="4871" width="2.7109375" style="19" customWidth="1"/>
    <col min="4872" max="4872" width="2.85546875" style="19" customWidth="1"/>
    <col min="4873" max="4873" width="1.85546875" style="19" customWidth="1"/>
    <col min="4874" max="4874" width="15.7109375" style="19" customWidth="1"/>
    <col min="4875" max="4875" width="4.7109375" style="19" customWidth="1"/>
    <col min="4876" max="4876" width="19.42578125" style="19" customWidth="1"/>
    <col min="4877" max="4877" width="13.85546875" style="19" customWidth="1"/>
    <col min="4878" max="4879" width="6.85546875" style="19" customWidth="1"/>
    <col min="4880" max="4880" width="12.5703125" style="19" customWidth="1"/>
    <col min="4881" max="4881" width="18.7109375" style="19" customWidth="1"/>
    <col min="4882" max="5121" width="9.140625" style="19"/>
    <col min="5122" max="5122" width="3" style="19" customWidth="1"/>
    <col min="5123" max="5123" width="2.42578125" style="19" customWidth="1"/>
    <col min="5124" max="5124" width="2.140625" style="19" customWidth="1"/>
    <col min="5125" max="5125" width="0" style="19" hidden="1" customWidth="1"/>
    <col min="5126" max="5126" width="2.85546875" style="19" customWidth="1"/>
    <col min="5127" max="5127" width="2.7109375" style="19" customWidth="1"/>
    <col min="5128" max="5128" width="2.85546875" style="19" customWidth="1"/>
    <col min="5129" max="5129" width="1.85546875" style="19" customWidth="1"/>
    <col min="5130" max="5130" width="15.7109375" style="19" customWidth="1"/>
    <col min="5131" max="5131" width="4.7109375" style="19" customWidth="1"/>
    <col min="5132" max="5132" width="19.42578125" style="19" customWidth="1"/>
    <col min="5133" max="5133" width="13.85546875" style="19" customWidth="1"/>
    <col min="5134" max="5135" width="6.85546875" style="19" customWidth="1"/>
    <col min="5136" max="5136" width="12.5703125" style="19" customWidth="1"/>
    <col min="5137" max="5137" width="18.7109375" style="19" customWidth="1"/>
    <col min="5138" max="5377" width="9.140625" style="19"/>
    <col min="5378" max="5378" width="3" style="19" customWidth="1"/>
    <col min="5379" max="5379" width="2.42578125" style="19" customWidth="1"/>
    <col min="5380" max="5380" width="2.140625" style="19" customWidth="1"/>
    <col min="5381" max="5381" width="0" style="19" hidden="1" customWidth="1"/>
    <col min="5382" max="5382" width="2.85546875" style="19" customWidth="1"/>
    <col min="5383" max="5383" width="2.7109375" style="19" customWidth="1"/>
    <col min="5384" max="5384" width="2.85546875" style="19" customWidth="1"/>
    <col min="5385" max="5385" width="1.85546875" style="19" customWidth="1"/>
    <col min="5386" max="5386" width="15.7109375" style="19" customWidth="1"/>
    <col min="5387" max="5387" width="4.7109375" style="19" customWidth="1"/>
    <col min="5388" max="5388" width="19.42578125" style="19" customWidth="1"/>
    <col min="5389" max="5389" width="13.85546875" style="19" customWidth="1"/>
    <col min="5390" max="5391" width="6.85546875" style="19" customWidth="1"/>
    <col min="5392" max="5392" width="12.5703125" style="19" customWidth="1"/>
    <col min="5393" max="5393" width="18.7109375" style="19" customWidth="1"/>
    <col min="5394" max="5633" width="9.140625" style="19"/>
    <col min="5634" max="5634" width="3" style="19" customWidth="1"/>
    <col min="5635" max="5635" width="2.42578125" style="19" customWidth="1"/>
    <col min="5636" max="5636" width="2.140625" style="19" customWidth="1"/>
    <col min="5637" max="5637" width="0" style="19" hidden="1" customWidth="1"/>
    <col min="5638" max="5638" width="2.85546875" style="19" customWidth="1"/>
    <col min="5639" max="5639" width="2.7109375" style="19" customWidth="1"/>
    <col min="5640" max="5640" width="2.85546875" style="19" customWidth="1"/>
    <col min="5641" max="5641" width="1.85546875" style="19" customWidth="1"/>
    <col min="5642" max="5642" width="15.7109375" style="19" customWidth="1"/>
    <col min="5643" max="5643" width="4.7109375" style="19" customWidth="1"/>
    <col min="5644" max="5644" width="19.42578125" style="19" customWidth="1"/>
    <col min="5645" max="5645" width="13.85546875" style="19" customWidth="1"/>
    <col min="5646" max="5647" width="6.85546875" style="19" customWidth="1"/>
    <col min="5648" max="5648" width="12.5703125" style="19" customWidth="1"/>
    <col min="5649" max="5649" width="18.7109375" style="19" customWidth="1"/>
    <col min="5650" max="5889" width="9.140625" style="19"/>
    <col min="5890" max="5890" width="3" style="19" customWidth="1"/>
    <col min="5891" max="5891" width="2.42578125" style="19" customWidth="1"/>
    <col min="5892" max="5892" width="2.140625" style="19" customWidth="1"/>
    <col min="5893" max="5893" width="0" style="19" hidden="1" customWidth="1"/>
    <col min="5894" max="5894" width="2.85546875" style="19" customWidth="1"/>
    <col min="5895" max="5895" width="2.7109375" style="19" customWidth="1"/>
    <col min="5896" max="5896" width="2.85546875" style="19" customWidth="1"/>
    <col min="5897" max="5897" width="1.85546875" style="19" customWidth="1"/>
    <col min="5898" max="5898" width="15.7109375" style="19" customWidth="1"/>
    <col min="5899" max="5899" width="4.7109375" style="19" customWidth="1"/>
    <col min="5900" max="5900" width="19.42578125" style="19" customWidth="1"/>
    <col min="5901" max="5901" width="13.85546875" style="19" customWidth="1"/>
    <col min="5902" max="5903" width="6.85546875" style="19" customWidth="1"/>
    <col min="5904" max="5904" width="12.5703125" style="19" customWidth="1"/>
    <col min="5905" max="5905" width="18.7109375" style="19" customWidth="1"/>
    <col min="5906" max="6145" width="9.140625" style="19"/>
    <col min="6146" max="6146" width="3" style="19" customWidth="1"/>
    <col min="6147" max="6147" width="2.42578125" style="19" customWidth="1"/>
    <col min="6148" max="6148" width="2.140625" style="19" customWidth="1"/>
    <col min="6149" max="6149" width="0" style="19" hidden="1" customWidth="1"/>
    <col min="6150" max="6150" width="2.85546875" style="19" customWidth="1"/>
    <col min="6151" max="6151" width="2.7109375" style="19" customWidth="1"/>
    <col min="6152" max="6152" width="2.85546875" style="19" customWidth="1"/>
    <col min="6153" max="6153" width="1.85546875" style="19" customWidth="1"/>
    <col min="6154" max="6154" width="15.7109375" style="19" customWidth="1"/>
    <col min="6155" max="6155" width="4.7109375" style="19" customWidth="1"/>
    <col min="6156" max="6156" width="19.42578125" style="19" customWidth="1"/>
    <col min="6157" max="6157" width="13.85546875" style="19" customWidth="1"/>
    <col min="6158" max="6159" width="6.85546875" style="19" customWidth="1"/>
    <col min="6160" max="6160" width="12.5703125" style="19" customWidth="1"/>
    <col min="6161" max="6161" width="18.7109375" style="19" customWidth="1"/>
    <col min="6162" max="6401" width="9.140625" style="19"/>
    <col min="6402" max="6402" width="3" style="19" customWidth="1"/>
    <col min="6403" max="6403" width="2.42578125" style="19" customWidth="1"/>
    <col min="6404" max="6404" width="2.140625" style="19" customWidth="1"/>
    <col min="6405" max="6405" width="0" style="19" hidden="1" customWidth="1"/>
    <col min="6406" max="6406" width="2.85546875" style="19" customWidth="1"/>
    <col min="6407" max="6407" width="2.7109375" style="19" customWidth="1"/>
    <col min="6408" max="6408" width="2.85546875" style="19" customWidth="1"/>
    <col min="6409" max="6409" width="1.85546875" style="19" customWidth="1"/>
    <col min="6410" max="6410" width="15.7109375" style="19" customWidth="1"/>
    <col min="6411" max="6411" width="4.7109375" style="19" customWidth="1"/>
    <col min="6412" max="6412" width="19.42578125" style="19" customWidth="1"/>
    <col min="6413" max="6413" width="13.85546875" style="19" customWidth="1"/>
    <col min="6414" max="6415" width="6.85546875" style="19" customWidth="1"/>
    <col min="6416" max="6416" width="12.5703125" style="19" customWidth="1"/>
    <col min="6417" max="6417" width="18.7109375" style="19" customWidth="1"/>
    <col min="6418" max="6657" width="9.140625" style="19"/>
    <col min="6658" max="6658" width="3" style="19" customWidth="1"/>
    <col min="6659" max="6659" width="2.42578125" style="19" customWidth="1"/>
    <col min="6660" max="6660" width="2.140625" style="19" customWidth="1"/>
    <col min="6661" max="6661" width="0" style="19" hidden="1" customWidth="1"/>
    <col min="6662" max="6662" width="2.85546875" style="19" customWidth="1"/>
    <col min="6663" max="6663" width="2.7109375" style="19" customWidth="1"/>
    <col min="6664" max="6664" width="2.85546875" style="19" customWidth="1"/>
    <col min="6665" max="6665" width="1.85546875" style="19" customWidth="1"/>
    <col min="6666" max="6666" width="15.7109375" style="19" customWidth="1"/>
    <col min="6667" max="6667" width="4.7109375" style="19" customWidth="1"/>
    <col min="6668" max="6668" width="19.42578125" style="19" customWidth="1"/>
    <col min="6669" max="6669" width="13.85546875" style="19" customWidth="1"/>
    <col min="6670" max="6671" width="6.85546875" style="19" customWidth="1"/>
    <col min="6672" max="6672" width="12.5703125" style="19" customWidth="1"/>
    <col min="6673" max="6673" width="18.7109375" style="19" customWidth="1"/>
    <col min="6674" max="6913" width="9.140625" style="19"/>
    <col min="6914" max="6914" width="3" style="19" customWidth="1"/>
    <col min="6915" max="6915" width="2.42578125" style="19" customWidth="1"/>
    <col min="6916" max="6916" width="2.140625" style="19" customWidth="1"/>
    <col min="6917" max="6917" width="0" style="19" hidden="1" customWidth="1"/>
    <col min="6918" max="6918" width="2.85546875" style="19" customWidth="1"/>
    <col min="6919" max="6919" width="2.7109375" style="19" customWidth="1"/>
    <col min="6920" max="6920" width="2.85546875" style="19" customWidth="1"/>
    <col min="6921" max="6921" width="1.85546875" style="19" customWidth="1"/>
    <col min="6922" max="6922" width="15.7109375" style="19" customWidth="1"/>
    <col min="6923" max="6923" width="4.7109375" style="19" customWidth="1"/>
    <col min="6924" max="6924" width="19.42578125" style="19" customWidth="1"/>
    <col min="6925" max="6925" width="13.85546875" style="19" customWidth="1"/>
    <col min="6926" max="6927" width="6.85546875" style="19" customWidth="1"/>
    <col min="6928" max="6928" width="12.5703125" style="19" customWidth="1"/>
    <col min="6929" max="6929" width="18.7109375" style="19" customWidth="1"/>
    <col min="6930" max="7169" width="9.140625" style="19"/>
    <col min="7170" max="7170" width="3" style="19" customWidth="1"/>
    <col min="7171" max="7171" width="2.42578125" style="19" customWidth="1"/>
    <col min="7172" max="7172" width="2.140625" style="19" customWidth="1"/>
    <col min="7173" max="7173" width="0" style="19" hidden="1" customWidth="1"/>
    <col min="7174" max="7174" width="2.85546875" style="19" customWidth="1"/>
    <col min="7175" max="7175" width="2.7109375" style="19" customWidth="1"/>
    <col min="7176" max="7176" width="2.85546875" style="19" customWidth="1"/>
    <col min="7177" max="7177" width="1.85546875" style="19" customWidth="1"/>
    <col min="7178" max="7178" width="15.7109375" style="19" customWidth="1"/>
    <col min="7179" max="7179" width="4.7109375" style="19" customWidth="1"/>
    <col min="7180" max="7180" width="19.42578125" style="19" customWidth="1"/>
    <col min="7181" max="7181" width="13.85546875" style="19" customWidth="1"/>
    <col min="7182" max="7183" width="6.85546875" style="19" customWidth="1"/>
    <col min="7184" max="7184" width="12.5703125" style="19" customWidth="1"/>
    <col min="7185" max="7185" width="18.7109375" style="19" customWidth="1"/>
    <col min="7186" max="7425" width="9.140625" style="19"/>
    <col min="7426" max="7426" width="3" style="19" customWidth="1"/>
    <col min="7427" max="7427" width="2.42578125" style="19" customWidth="1"/>
    <col min="7428" max="7428" width="2.140625" style="19" customWidth="1"/>
    <col min="7429" max="7429" width="0" style="19" hidden="1" customWidth="1"/>
    <col min="7430" max="7430" width="2.85546875" style="19" customWidth="1"/>
    <col min="7431" max="7431" width="2.7109375" style="19" customWidth="1"/>
    <col min="7432" max="7432" width="2.85546875" style="19" customWidth="1"/>
    <col min="7433" max="7433" width="1.85546875" style="19" customWidth="1"/>
    <col min="7434" max="7434" width="15.7109375" style="19" customWidth="1"/>
    <col min="7435" max="7435" width="4.7109375" style="19" customWidth="1"/>
    <col min="7436" max="7436" width="19.42578125" style="19" customWidth="1"/>
    <col min="7437" max="7437" width="13.85546875" style="19" customWidth="1"/>
    <col min="7438" max="7439" width="6.85546875" style="19" customWidth="1"/>
    <col min="7440" max="7440" width="12.5703125" style="19" customWidth="1"/>
    <col min="7441" max="7441" width="18.7109375" style="19" customWidth="1"/>
    <col min="7442" max="7681" width="9.140625" style="19"/>
    <col min="7682" max="7682" width="3" style="19" customWidth="1"/>
    <col min="7683" max="7683" width="2.42578125" style="19" customWidth="1"/>
    <col min="7684" max="7684" width="2.140625" style="19" customWidth="1"/>
    <col min="7685" max="7685" width="0" style="19" hidden="1" customWidth="1"/>
    <col min="7686" max="7686" width="2.85546875" style="19" customWidth="1"/>
    <col min="7687" max="7687" width="2.7109375" style="19" customWidth="1"/>
    <col min="7688" max="7688" width="2.85546875" style="19" customWidth="1"/>
    <col min="7689" max="7689" width="1.85546875" style="19" customWidth="1"/>
    <col min="7690" max="7690" width="15.7109375" style="19" customWidth="1"/>
    <col min="7691" max="7691" width="4.7109375" style="19" customWidth="1"/>
    <col min="7692" max="7692" width="19.42578125" style="19" customWidth="1"/>
    <col min="7693" max="7693" width="13.85546875" style="19" customWidth="1"/>
    <col min="7694" max="7695" width="6.85546875" style="19" customWidth="1"/>
    <col min="7696" max="7696" width="12.5703125" style="19" customWidth="1"/>
    <col min="7697" max="7697" width="18.7109375" style="19" customWidth="1"/>
    <col min="7698" max="7937" width="9.140625" style="19"/>
    <col min="7938" max="7938" width="3" style="19" customWidth="1"/>
    <col min="7939" max="7939" width="2.42578125" style="19" customWidth="1"/>
    <col min="7940" max="7940" width="2.140625" style="19" customWidth="1"/>
    <col min="7941" max="7941" width="0" style="19" hidden="1" customWidth="1"/>
    <col min="7942" max="7942" width="2.85546875" style="19" customWidth="1"/>
    <col min="7943" max="7943" width="2.7109375" style="19" customWidth="1"/>
    <col min="7944" max="7944" width="2.85546875" style="19" customWidth="1"/>
    <col min="7945" max="7945" width="1.85546875" style="19" customWidth="1"/>
    <col min="7946" max="7946" width="15.7109375" style="19" customWidth="1"/>
    <col min="7947" max="7947" width="4.7109375" style="19" customWidth="1"/>
    <col min="7948" max="7948" width="19.42578125" style="19" customWidth="1"/>
    <col min="7949" max="7949" width="13.85546875" style="19" customWidth="1"/>
    <col min="7950" max="7951" width="6.85546875" style="19" customWidth="1"/>
    <col min="7952" max="7952" width="12.5703125" style="19" customWidth="1"/>
    <col min="7953" max="7953" width="18.7109375" style="19" customWidth="1"/>
    <col min="7954" max="8193" width="9.140625" style="19"/>
    <col min="8194" max="8194" width="3" style="19" customWidth="1"/>
    <col min="8195" max="8195" width="2.42578125" style="19" customWidth="1"/>
    <col min="8196" max="8196" width="2.140625" style="19" customWidth="1"/>
    <col min="8197" max="8197" width="0" style="19" hidden="1" customWidth="1"/>
    <col min="8198" max="8198" width="2.85546875" style="19" customWidth="1"/>
    <col min="8199" max="8199" width="2.7109375" style="19" customWidth="1"/>
    <col min="8200" max="8200" width="2.85546875" style="19" customWidth="1"/>
    <col min="8201" max="8201" width="1.85546875" style="19" customWidth="1"/>
    <col min="8202" max="8202" width="15.7109375" style="19" customWidth="1"/>
    <col min="8203" max="8203" width="4.7109375" style="19" customWidth="1"/>
    <col min="8204" max="8204" width="19.42578125" style="19" customWidth="1"/>
    <col min="8205" max="8205" width="13.85546875" style="19" customWidth="1"/>
    <col min="8206" max="8207" width="6.85546875" style="19" customWidth="1"/>
    <col min="8208" max="8208" width="12.5703125" style="19" customWidth="1"/>
    <col min="8209" max="8209" width="18.7109375" style="19" customWidth="1"/>
    <col min="8210" max="8449" width="9.140625" style="19"/>
    <col min="8450" max="8450" width="3" style="19" customWidth="1"/>
    <col min="8451" max="8451" width="2.42578125" style="19" customWidth="1"/>
    <col min="8452" max="8452" width="2.140625" style="19" customWidth="1"/>
    <col min="8453" max="8453" width="0" style="19" hidden="1" customWidth="1"/>
    <col min="8454" max="8454" width="2.85546875" style="19" customWidth="1"/>
    <col min="8455" max="8455" width="2.7109375" style="19" customWidth="1"/>
    <col min="8456" max="8456" width="2.85546875" style="19" customWidth="1"/>
    <col min="8457" max="8457" width="1.85546875" style="19" customWidth="1"/>
    <col min="8458" max="8458" width="15.7109375" style="19" customWidth="1"/>
    <col min="8459" max="8459" width="4.7109375" style="19" customWidth="1"/>
    <col min="8460" max="8460" width="19.42578125" style="19" customWidth="1"/>
    <col min="8461" max="8461" width="13.85546875" style="19" customWidth="1"/>
    <col min="8462" max="8463" width="6.85546875" style="19" customWidth="1"/>
    <col min="8464" max="8464" width="12.5703125" style="19" customWidth="1"/>
    <col min="8465" max="8465" width="18.7109375" style="19" customWidth="1"/>
    <col min="8466" max="8705" width="9.140625" style="19"/>
    <col min="8706" max="8706" width="3" style="19" customWidth="1"/>
    <col min="8707" max="8707" width="2.42578125" style="19" customWidth="1"/>
    <col min="8708" max="8708" width="2.140625" style="19" customWidth="1"/>
    <col min="8709" max="8709" width="0" style="19" hidden="1" customWidth="1"/>
    <col min="8710" max="8710" width="2.85546875" style="19" customWidth="1"/>
    <col min="8711" max="8711" width="2.7109375" style="19" customWidth="1"/>
    <col min="8712" max="8712" width="2.85546875" style="19" customWidth="1"/>
    <col min="8713" max="8713" width="1.85546875" style="19" customWidth="1"/>
    <col min="8714" max="8714" width="15.7109375" style="19" customWidth="1"/>
    <col min="8715" max="8715" width="4.7109375" style="19" customWidth="1"/>
    <col min="8716" max="8716" width="19.42578125" style="19" customWidth="1"/>
    <col min="8717" max="8717" width="13.85546875" style="19" customWidth="1"/>
    <col min="8718" max="8719" width="6.85546875" style="19" customWidth="1"/>
    <col min="8720" max="8720" width="12.5703125" style="19" customWidth="1"/>
    <col min="8721" max="8721" width="18.7109375" style="19" customWidth="1"/>
    <col min="8722" max="8961" width="9.140625" style="19"/>
    <col min="8962" max="8962" width="3" style="19" customWidth="1"/>
    <col min="8963" max="8963" width="2.42578125" style="19" customWidth="1"/>
    <col min="8964" max="8964" width="2.140625" style="19" customWidth="1"/>
    <col min="8965" max="8965" width="0" style="19" hidden="1" customWidth="1"/>
    <col min="8966" max="8966" width="2.85546875" style="19" customWidth="1"/>
    <col min="8967" max="8967" width="2.7109375" style="19" customWidth="1"/>
    <col min="8968" max="8968" width="2.85546875" style="19" customWidth="1"/>
    <col min="8969" max="8969" width="1.85546875" style="19" customWidth="1"/>
    <col min="8970" max="8970" width="15.7109375" style="19" customWidth="1"/>
    <col min="8971" max="8971" width="4.7109375" style="19" customWidth="1"/>
    <col min="8972" max="8972" width="19.42578125" style="19" customWidth="1"/>
    <col min="8973" max="8973" width="13.85546875" style="19" customWidth="1"/>
    <col min="8974" max="8975" width="6.85546875" style="19" customWidth="1"/>
    <col min="8976" max="8976" width="12.5703125" style="19" customWidth="1"/>
    <col min="8977" max="8977" width="18.7109375" style="19" customWidth="1"/>
    <col min="8978" max="9217" width="9.140625" style="19"/>
    <col min="9218" max="9218" width="3" style="19" customWidth="1"/>
    <col min="9219" max="9219" width="2.42578125" style="19" customWidth="1"/>
    <col min="9220" max="9220" width="2.140625" style="19" customWidth="1"/>
    <col min="9221" max="9221" width="0" style="19" hidden="1" customWidth="1"/>
    <col min="9222" max="9222" width="2.85546875" style="19" customWidth="1"/>
    <col min="9223" max="9223" width="2.7109375" style="19" customWidth="1"/>
    <col min="9224" max="9224" width="2.85546875" style="19" customWidth="1"/>
    <col min="9225" max="9225" width="1.85546875" style="19" customWidth="1"/>
    <col min="9226" max="9226" width="15.7109375" style="19" customWidth="1"/>
    <col min="9227" max="9227" width="4.7109375" style="19" customWidth="1"/>
    <col min="9228" max="9228" width="19.42578125" style="19" customWidth="1"/>
    <col min="9229" max="9229" width="13.85546875" style="19" customWidth="1"/>
    <col min="9230" max="9231" width="6.85546875" style="19" customWidth="1"/>
    <col min="9232" max="9232" width="12.5703125" style="19" customWidth="1"/>
    <col min="9233" max="9233" width="18.7109375" style="19" customWidth="1"/>
    <col min="9234" max="9473" width="9.140625" style="19"/>
    <col min="9474" max="9474" width="3" style="19" customWidth="1"/>
    <col min="9475" max="9475" width="2.42578125" style="19" customWidth="1"/>
    <col min="9476" max="9476" width="2.140625" style="19" customWidth="1"/>
    <col min="9477" max="9477" width="0" style="19" hidden="1" customWidth="1"/>
    <col min="9478" max="9478" width="2.85546875" style="19" customWidth="1"/>
    <col min="9479" max="9479" width="2.7109375" style="19" customWidth="1"/>
    <col min="9480" max="9480" width="2.85546875" style="19" customWidth="1"/>
    <col min="9481" max="9481" width="1.85546875" style="19" customWidth="1"/>
    <col min="9482" max="9482" width="15.7109375" style="19" customWidth="1"/>
    <col min="9483" max="9483" width="4.7109375" style="19" customWidth="1"/>
    <col min="9484" max="9484" width="19.42578125" style="19" customWidth="1"/>
    <col min="9485" max="9485" width="13.85546875" style="19" customWidth="1"/>
    <col min="9486" max="9487" width="6.85546875" style="19" customWidth="1"/>
    <col min="9488" max="9488" width="12.5703125" style="19" customWidth="1"/>
    <col min="9489" max="9489" width="18.7109375" style="19" customWidth="1"/>
    <col min="9490" max="9729" width="9.140625" style="19"/>
    <col min="9730" max="9730" width="3" style="19" customWidth="1"/>
    <col min="9731" max="9731" width="2.42578125" style="19" customWidth="1"/>
    <col min="9732" max="9732" width="2.140625" style="19" customWidth="1"/>
    <col min="9733" max="9733" width="0" style="19" hidden="1" customWidth="1"/>
    <col min="9734" max="9734" width="2.85546875" style="19" customWidth="1"/>
    <col min="9735" max="9735" width="2.7109375" style="19" customWidth="1"/>
    <col min="9736" max="9736" width="2.85546875" style="19" customWidth="1"/>
    <col min="9737" max="9737" width="1.85546875" style="19" customWidth="1"/>
    <col min="9738" max="9738" width="15.7109375" style="19" customWidth="1"/>
    <col min="9739" max="9739" width="4.7109375" style="19" customWidth="1"/>
    <col min="9740" max="9740" width="19.42578125" style="19" customWidth="1"/>
    <col min="9741" max="9741" width="13.85546875" style="19" customWidth="1"/>
    <col min="9742" max="9743" width="6.85546875" style="19" customWidth="1"/>
    <col min="9744" max="9744" width="12.5703125" style="19" customWidth="1"/>
    <col min="9745" max="9745" width="18.7109375" style="19" customWidth="1"/>
    <col min="9746" max="9985" width="9.140625" style="19"/>
    <col min="9986" max="9986" width="3" style="19" customWidth="1"/>
    <col min="9987" max="9987" width="2.42578125" style="19" customWidth="1"/>
    <col min="9988" max="9988" width="2.140625" style="19" customWidth="1"/>
    <col min="9989" max="9989" width="0" style="19" hidden="1" customWidth="1"/>
    <col min="9990" max="9990" width="2.85546875" style="19" customWidth="1"/>
    <col min="9991" max="9991" width="2.7109375" style="19" customWidth="1"/>
    <col min="9992" max="9992" width="2.85546875" style="19" customWidth="1"/>
    <col min="9993" max="9993" width="1.85546875" style="19" customWidth="1"/>
    <col min="9994" max="9994" width="15.7109375" style="19" customWidth="1"/>
    <col min="9995" max="9995" width="4.7109375" style="19" customWidth="1"/>
    <col min="9996" max="9996" width="19.42578125" style="19" customWidth="1"/>
    <col min="9997" max="9997" width="13.85546875" style="19" customWidth="1"/>
    <col min="9998" max="9999" width="6.85546875" style="19" customWidth="1"/>
    <col min="10000" max="10000" width="12.5703125" style="19" customWidth="1"/>
    <col min="10001" max="10001" width="18.7109375" style="19" customWidth="1"/>
    <col min="10002" max="10241" width="9.140625" style="19"/>
    <col min="10242" max="10242" width="3" style="19" customWidth="1"/>
    <col min="10243" max="10243" width="2.42578125" style="19" customWidth="1"/>
    <col min="10244" max="10244" width="2.140625" style="19" customWidth="1"/>
    <col min="10245" max="10245" width="0" style="19" hidden="1" customWidth="1"/>
    <col min="10246" max="10246" width="2.85546875" style="19" customWidth="1"/>
    <col min="10247" max="10247" width="2.7109375" style="19" customWidth="1"/>
    <col min="10248" max="10248" width="2.85546875" style="19" customWidth="1"/>
    <col min="10249" max="10249" width="1.85546875" style="19" customWidth="1"/>
    <col min="10250" max="10250" width="15.7109375" style="19" customWidth="1"/>
    <col min="10251" max="10251" width="4.7109375" style="19" customWidth="1"/>
    <col min="10252" max="10252" width="19.42578125" style="19" customWidth="1"/>
    <col min="10253" max="10253" width="13.85546875" style="19" customWidth="1"/>
    <col min="10254" max="10255" width="6.85546875" style="19" customWidth="1"/>
    <col min="10256" max="10256" width="12.5703125" style="19" customWidth="1"/>
    <col min="10257" max="10257" width="18.7109375" style="19" customWidth="1"/>
    <col min="10258" max="10497" width="9.140625" style="19"/>
    <col min="10498" max="10498" width="3" style="19" customWidth="1"/>
    <col min="10499" max="10499" width="2.42578125" style="19" customWidth="1"/>
    <col min="10500" max="10500" width="2.140625" style="19" customWidth="1"/>
    <col min="10501" max="10501" width="0" style="19" hidden="1" customWidth="1"/>
    <col min="10502" max="10502" width="2.85546875" style="19" customWidth="1"/>
    <col min="10503" max="10503" width="2.7109375" style="19" customWidth="1"/>
    <col min="10504" max="10504" width="2.85546875" style="19" customWidth="1"/>
    <col min="10505" max="10505" width="1.85546875" style="19" customWidth="1"/>
    <col min="10506" max="10506" width="15.7109375" style="19" customWidth="1"/>
    <col min="10507" max="10507" width="4.7109375" style="19" customWidth="1"/>
    <col min="10508" max="10508" width="19.42578125" style="19" customWidth="1"/>
    <col min="10509" max="10509" width="13.85546875" style="19" customWidth="1"/>
    <col min="10510" max="10511" width="6.85546875" style="19" customWidth="1"/>
    <col min="10512" max="10512" width="12.5703125" style="19" customWidth="1"/>
    <col min="10513" max="10513" width="18.7109375" style="19" customWidth="1"/>
    <col min="10514" max="10753" width="9.140625" style="19"/>
    <col min="10754" max="10754" width="3" style="19" customWidth="1"/>
    <col min="10755" max="10755" width="2.42578125" style="19" customWidth="1"/>
    <col min="10756" max="10756" width="2.140625" style="19" customWidth="1"/>
    <col min="10757" max="10757" width="0" style="19" hidden="1" customWidth="1"/>
    <col min="10758" max="10758" width="2.85546875" style="19" customWidth="1"/>
    <col min="10759" max="10759" width="2.7109375" style="19" customWidth="1"/>
    <col min="10760" max="10760" width="2.85546875" style="19" customWidth="1"/>
    <col min="10761" max="10761" width="1.85546875" style="19" customWidth="1"/>
    <col min="10762" max="10762" width="15.7109375" style="19" customWidth="1"/>
    <col min="10763" max="10763" width="4.7109375" style="19" customWidth="1"/>
    <col min="10764" max="10764" width="19.42578125" style="19" customWidth="1"/>
    <col min="10765" max="10765" width="13.85546875" style="19" customWidth="1"/>
    <col min="10766" max="10767" width="6.85546875" style="19" customWidth="1"/>
    <col min="10768" max="10768" width="12.5703125" style="19" customWidth="1"/>
    <col min="10769" max="10769" width="18.7109375" style="19" customWidth="1"/>
    <col min="10770" max="11009" width="9.140625" style="19"/>
    <col min="11010" max="11010" width="3" style="19" customWidth="1"/>
    <col min="11011" max="11011" width="2.42578125" style="19" customWidth="1"/>
    <col min="11012" max="11012" width="2.140625" style="19" customWidth="1"/>
    <col min="11013" max="11013" width="0" style="19" hidden="1" customWidth="1"/>
    <col min="11014" max="11014" width="2.85546875" style="19" customWidth="1"/>
    <col min="11015" max="11015" width="2.7109375" style="19" customWidth="1"/>
    <col min="11016" max="11016" width="2.85546875" style="19" customWidth="1"/>
    <col min="11017" max="11017" width="1.85546875" style="19" customWidth="1"/>
    <col min="11018" max="11018" width="15.7109375" style="19" customWidth="1"/>
    <col min="11019" max="11019" width="4.7109375" style="19" customWidth="1"/>
    <col min="11020" max="11020" width="19.42578125" style="19" customWidth="1"/>
    <col min="11021" max="11021" width="13.85546875" style="19" customWidth="1"/>
    <col min="11022" max="11023" width="6.85546875" style="19" customWidth="1"/>
    <col min="11024" max="11024" width="12.5703125" style="19" customWidth="1"/>
    <col min="11025" max="11025" width="18.7109375" style="19" customWidth="1"/>
    <col min="11026" max="11265" width="9.140625" style="19"/>
    <col min="11266" max="11266" width="3" style="19" customWidth="1"/>
    <col min="11267" max="11267" width="2.42578125" style="19" customWidth="1"/>
    <col min="11268" max="11268" width="2.140625" style="19" customWidth="1"/>
    <col min="11269" max="11269" width="0" style="19" hidden="1" customWidth="1"/>
    <col min="11270" max="11270" width="2.85546875" style="19" customWidth="1"/>
    <col min="11271" max="11271" width="2.7109375" style="19" customWidth="1"/>
    <col min="11272" max="11272" width="2.85546875" style="19" customWidth="1"/>
    <col min="11273" max="11273" width="1.85546875" style="19" customWidth="1"/>
    <col min="11274" max="11274" width="15.7109375" style="19" customWidth="1"/>
    <col min="11275" max="11275" width="4.7109375" style="19" customWidth="1"/>
    <col min="11276" max="11276" width="19.42578125" style="19" customWidth="1"/>
    <col min="11277" max="11277" width="13.85546875" style="19" customWidth="1"/>
    <col min="11278" max="11279" width="6.85546875" style="19" customWidth="1"/>
    <col min="11280" max="11280" width="12.5703125" style="19" customWidth="1"/>
    <col min="11281" max="11281" width="18.7109375" style="19" customWidth="1"/>
    <col min="11282" max="11521" width="9.140625" style="19"/>
    <col min="11522" max="11522" width="3" style="19" customWidth="1"/>
    <col min="11523" max="11523" width="2.42578125" style="19" customWidth="1"/>
    <col min="11524" max="11524" width="2.140625" style="19" customWidth="1"/>
    <col min="11525" max="11525" width="0" style="19" hidden="1" customWidth="1"/>
    <col min="11526" max="11526" width="2.85546875" style="19" customWidth="1"/>
    <col min="11527" max="11527" width="2.7109375" style="19" customWidth="1"/>
    <col min="11528" max="11528" width="2.85546875" style="19" customWidth="1"/>
    <col min="11529" max="11529" width="1.85546875" style="19" customWidth="1"/>
    <col min="11530" max="11530" width="15.7109375" style="19" customWidth="1"/>
    <col min="11531" max="11531" width="4.7109375" style="19" customWidth="1"/>
    <col min="11532" max="11532" width="19.42578125" style="19" customWidth="1"/>
    <col min="11533" max="11533" width="13.85546875" style="19" customWidth="1"/>
    <col min="11534" max="11535" width="6.85546875" style="19" customWidth="1"/>
    <col min="11536" max="11536" width="12.5703125" style="19" customWidth="1"/>
    <col min="11537" max="11537" width="18.7109375" style="19" customWidth="1"/>
    <col min="11538" max="11777" width="9.140625" style="19"/>
    <col min="11778" max="11778" width="3" style="19" customWidth="1"/>
    <col min="11779" max="11779" width="2.42578125" style="19" customWidth="1"/>
    <col min="11780" max="11780" width="2.140625" style="19" customWidth="1"/>
    <col min="11781" max="11781" width="0" style="19" hidden="1" customWidth="1"/>
    <col min="11782" max="11782" width="2.85546875" style="19" customWidth="1"/>
    <col min="11783" max="11783" width="2.7109375" style="19" customWidth="1"/>
    <col min="11784" max="11784" width="2.85546875" style="19" customWidth="1"/>
    <col min="11785" max="11785" width="1.85546875" style="19" customWidth="1"/>
    <col min="11786" max="11786" width="15.7109375" style="19" customWidth="1"/>
    <col min="11787" max="11787" width="4.7109375" style="19" customWidth="1"/>
    <col min="11788" max="11788" width="19.42578125" style="19" customWidth="1"/>
    <col min="11789" max="11789" width="13.85546875" style="19" customWidth="1"/>
    <col min="11790" max="11791" width="6.85546875" style="19" customWidth="1"/>
    <col min="11792" max="11792" width="12.5703125" style="19" customWidth="1"/>
    <col min="11793" max="11793" width="18.7109375" style="19" customWidth="1"/>
    <col min="11794" max="12033" width="9.140625" style="19"/>
    <col min="12034" max="12034" width="3" style="19" customWidth="1"/>
    <col min="12035" max="12035" width="2.42578125" style="19" customWidth="1"/>
    <col min="12036" max="12036" width="2.140625" style="19" customWidth="1"/>
    <col min="12037" max="12037" width="0" style="19" hidden="1" customWidth="1"/>
    <col min="12038" max="12038" width="2.85546875" style="19" customWidth="1"/>
    <col min="12039" max="12039" width="2.7109375" style="19" customWidth="1"/>
    <col min="12040" max="12040" width="2.85546875" style="19" customWidth="1"/>
    <col min="12041" max="12041" width="1.85546875" style="19" customWidth="1"/>
    <col min="12042" max="12042" width="15.7109375" style="19" customWidth="1"/>
    <col min="12043" max="12043" width="4.7109375" style="19" customWidth="1"/>
    <col min="12044" max="12044" width="19.42578125" style="19" customWidth="1"/>
    <col min="12045" max="12045" width="13.85546875" style="19" customWidth="1"/>
    <col min="12046" max="12047" width="6.85546875" style="19" customWidth="1"/>
    <col min="12048" max="12048" width="12.5703125" style="19" customWidth="1"/>
    <col min="12049" max="12049" width="18.7109375" style="19" customWidth="1"/>
    <col min="12050" max="12289" width="9.140625" style="19"/>
    <col min="12290" max="12290" width="3" style="19" customWidth="1"/>
    <col min="12291" max="12291" width="2.42578125" style="19" customWidth="1"/>
    <col min="12292" max="12292" width="2.140625" style="19" customWidth="1"/>
    <col min="12293" max="12293" width="0" style="19" hidden="1" customWidth="1"/>
    <col min="12294" max="12294" width="2.85546875" style="19" customWidth="1"/>
    <col min="12295" max="12295" width="2.7109375" style="19" customWidth="1"/>
    <col min="12296" max="12296" width="2.85546875" style="19" customWidth="1"/>
    <col min="12297" max="12297" width="1.85546875" style="19" customWidth="1"/>
    <col min="12298" max="12298" width="15.7109375" style="19" customWidth="1"/>
    <col min="12299" max="12299" width="4.7109375" style="19" customWidth="1"/>
    <col min="12300" max="12300" width="19.42578125" style="19" customWidth="1"/>
    <col min="12301" max="12301" width="13.85546875" style="19" customWidth="1"/>
    <col min="12302" max="12303" width="6.85546875" style="19" customWidth="1"/>
    <col min="12304" max="12304" width="12.5703125" style="19" customWidth="1"/>
    <col min="12305" max="12305" width="18.7109375" style="19" customWidth="1"/>
    <col min="12306" max="12545" width="9.140625" style="19"/>
    <col min="12546" max="12546" width="3" style="19" customWidth="1"/>
    <col min="12547" max="12547" width="2.42578125" style="19" customWidth="1"/>
    <col min="12548" max="12548" width="2.140625" style="19" customWidth="1"/>
    <col min="12549" max="12549" width="0" style="19" hidden="1" customWidth="1"/>
    <col min="12550" max="12550" width="2.85546875" style="19" customWidth="1"/>
    <col min="12551" max="12551" width="2.7109375" style="19" customWidth="1"/>
    <col min="12552" max="12552" width="2.85546875" style="19" customWidth="1"/>
    <col min="12553" max="12553" width="1.85546875" style="19" customWidth="1"/>
    <col min="12554" max="12554" width="15.7109375" style="19" customWidth="1"/>
    <col min="12555" max="12555" width="4.7109375" style="19" customWidth="1"/>
    <col min="12556" max="12556" width="19.42578125" style="19" customWidth="1"/>
    <col min="12557" max="12557" width="13.85546875" style="19" customWidth="1"/>
    <col min="12558" max="12559" width="6.85546875" style="19" customWidth="1"/>
    <col min="12560" max="12560" width="12.5703125" style="19" customWidth="1"/>
    <col min="12561" max="12561" width="18.7109375" style="19" customWidth="1"/>
    <col min="12562" max="12801" width="9.140625" style="19"/>
    <col min="12802" max="12802" width="3" style="19" customWidth="1"/>
    <col min="12803" max="12803" width="2.42578125" style="19" customWidth="1"/>
    <col min="12804" max="12804" width="2.140625" style="19" customWidth="1"/>
    <col min="12805" max="12805" width="0" style="19" hidden="1" customWidth="1"/>
    <col min="12806" max="12806" width="2.85546875" style="19" customWidth="1"/>
    <col min="12807" max="12807" width="2.7109375" style="19" customWidth="1"/>
    <col min="12808" max="12808" width="2.85546875" style="19" customWidth="1"/>
    <col min="12809" max="12809" width="1.85546875" style="19" customWidth="1"/>
    <col min="12810" max="12810" width="15.7109375" style="19" customWidth="1"/>
    <col min="12811" max="12811" width="4.7109375" style="19" customWidth="1"/>
    <col min="12812" max="12812" width="19.42578125" style="19" customWidth="1"/>
    <col min="12813" max="12813" width="13.85546875" style="19" customWidth="1"/>
    <col min="12814" max="12815" width="6.85546875" style="19" customWidth="1"/>
    <col min="12816" max="12816" width="12.5703125" style="19" customWidth="1"/>
    <col min="12817" max="12817" width="18.7109375" style="19" customWidth="1"/>
    <col min="12818" max="13057" width="9.140625" style="19"/>
    <col min="13058" max="13058" width="3" style="19" customWidth="1"/>
    <col min="13059" max="13059" width="2.42578125" style="19" customWidth="1"/>
    <col min="13060" max="13060" width="2.140625" style="19" customWidth="1"/>
    <col min="13061" max="13061" width="0" style="19" hidden="1" customWidth="1"/>
    <col min="13062" max="13062" width="2.85546875" style="19" customWidth="1"/>
    <col min="13063" max="13063" width="2.7109375" style="19" customWidth="1"/>
    <col min="13064" max="13064" width="2.85546875" style="19" customWidth="1"/>
    <col min="13065" max="13065" width="1.85546875" style="19" customWidth="1"/>
    <col min="13066" max="13066" width="15.7109375" style="19" customWidth="1"/>
    <col min="13067" max="13067" width="4.7109375" style="19" customWidth="1"/>
    <col min="13068" max="13068" width="19.42578125" style="19" customWidth="1"/>
    <col min="13069" max="13069" width="13.85546875" style="19" customWidth="1"/>
    <col min="13070" max="13071" width="6.85546875" style="19" customWidth="1"/>
    <col min="13072" max="13072" width="12.5703125" style="19" customWidth="1"/>
    <col min="13073" max="13073" width="18.7109375" style="19" customWidth="1"/>
    <col min="13074" max="13313" width="9.140625" style="19"/>
    <col min="13314" max="13314" width="3" style="19" customWidth="1"/>
    <col min="13315" max="13315" width="2.42578125" style="19" customWidth="1"/>
    <col min="13316" max="13316" width="2.140625" style="19" customWidth="1"/>
    <col min="13317" max="13317" width="0" style="19" hidden="1" customWidth="1"/>
    <col min="13318" max="13318" width="2.85546875" style="19" customWidth="1"/>
    <col min="13319" max="13319" width="2.7109375" style="19" customWidth="1"/>
    <col min="13320" max="13320" width="2.85546875" style="19" customWidth="1"/>
    <col min="13321" max="13321" width="1.85546875" style="19" customWidth="1"/>
    <col min="13322" max="13322" width="15.7109375" style="19" customWidth="1"/>
    <col min="13323" max="13323" width="4.7109375" style="19" customWidth="1"/>
    <col min="13324" max="13324" width="19.42578125" style="19" customWidth="1"/>
    <col min="13325" max="13325" width="13.85546875" style="19" customWidth="1"/>
    <col min="13326" max="13327" width="6.85546875" style="19" customWidth="1"/>
    <col min="13328" max="13328" width="12.5703125" style="19" customWidth="1"/>
    <col min="13329" max="13329" width="18.7109375" style="19" customWidth="1"/>
    <col min="13330" max="13569" width="9.140625" style="19"/>
    <col min="13570" max="13570" width="3" style="19" customWidth="1"/>
    <col min="13571" max="13571" width="2.42578125" style="19" customWidth="1"/>
    <col min="13572" max="13572" width="2.140625" style="19" customWidth="1"/>
    <col min="13573" max="13573" width="0" style="19" hidden="1" customWidth="1"/>
    <col min="13574" max="13574" width="2.85546875" style="19" customWidth="1"/>
    <col min="13575" max="13575" width="2.7109375" style="19" customWidth="1"/>
    <col min="13576" max="13576" width="2.85546875" style="19" customWidth="1"/>
    <col min="13577" max="13577" width="1.85546875" style="19" customWidth="1"/>
    <col min="13578" max="13578" width="15.7109375" style="19" customWidth="1"/>
    <col min="13579" max="13579" width="4.7109375" style="19" customWidth="1"/>
    <col min="13580" max="13580" width="19.42578125" style="19" customWidth="1"/>
    <col min="13581" max="13581" width="13.85546875" style="19" customWidth="1"/>
    <col min="13582" max="13583" width="6.85546875" style="19" customWidth="1"/>
    <col min="13584" max="13584" width="12.5703125" style="19" customWidth="1"/>
    <col min="13585" max="13585" width="18.7109375" style="19" customWidth="1"/>
    <col min="13586" max="13825" width="9.140625" style="19"/>
    <col min="13826" max="13826" width="3" style="19" customWidth="1"/>
    <col min="13827" max="13827" width="2.42578125" style="19" customWidth="1"/>
    <col min="13828" max="13828" width="2.140625" style="19" customWidth="1"/>
    <col min="13829" max="13829" width="0" style="19" hidden="1" customWidth="1"/>
    <col min="13830" max="13830" width="2.85546875" style="19" customWidth="1"/>
    <col min="13831" max="13831" width="2.7109375" style="19" customWidth="1"/>
    <col min="13832" max="13832" width="2.85546875" style="19" customWidth="1"/>
    <col min="13833" max="13833" width="1.85546875" style="19" customWidth="1"/>
    <col min="13834" max="13834" width="15.7109375" style="19" customWidth="1"/>
    <col min="13835" max="13835" width="4.7109375" style="19" customWidth="1"/>
    <col min="13836" max="13836" width="19.42578125" style="19" customWidth="1"/>
    <col min="13837" max="13837" width="13.85546875" style="19" customWidth="1"/>
    <col min="13838" max="13839" width="6.85546875" style="19" customWidth="1"/>
    <col min="13840" max="13840" width="12.5703125" style="19" customWidth="1"/>
    <col min="13841" max="13841" width="18.7109375" style="19" customWidth="1"/>
    <col min="13842" max="14081" width="9.140625" style="19"/>
    <col min="14082" max="14082" width="3" style="19" customWidth="1"/>
    <col min="14083" max="14083" width="2.42578125" style="19" customWidth="1"/>
    <col min="14084" max="14084" width="2.140625" style="19" customWidth="1"/>
    <col min="14085" max="14085" width="0" style="19" hidden="1" customWidth="1"/>
    <col min="14086" max="14086" width="2.85546875" style="19" customWidth="1"/>
    <col min="14087" max="14087" width="2.7109375" style="19" customWidth="1"/>
    <col min="14088" max="14088" width="2.85546875" style="19" customWidth="1"/>
    <col min="14089" max="14089" width="1.85546875" style="19" customWidth="1"/>
    <col min="14090" max="14090" width="15.7109375" style="19" customWidth="1"/>
    <col min="14091" max="14091" width="4.7109375" style="19" customWidth="1"/>
    <col min="14092" max="14092" width="19.42578125" style="19" customWidth="1"/>
    <col min="14093" max="14093" width="13.85546875" style="19" customWidth="1"/>
    <col min="14094" max="14095" width="6.85546875" style="19" customWidth="1"/>
    <col min="14096" max="14096" width="12.5703125" style="19" customWidth="1"/>
    <col min="14097" max="14097" width="18.7109375" style="19" customWidth="1"/>
    <col min="14098" max="14337" width="9.140625" style="19"/>
    <col min="14338" max="14338" width="3" style="19" customWidth="1"/>
    <col min="14339" max="14339" width="2.42578125" style="19" customWidth="1"/>
    <col min="14340" max="14340" width="2.140625" style="19" customWidth="1"/>
    <col min="14341" max="14341" width="0" style="19" hidden="1" customWidth="1"/>
    <col min="14342" max="14342" width="2.85546875" style="19" customWidth="1"/>
    <col min="14343" max="14343" width="2.7109375" style="19" customWidth="1"/>
    <col min="14344" max="14344" width="2.85546875" style="19" customWidth="1"/>
    <col min="14345" max="14345" width="1.85546875" style="19" customWidth="1"/>
    <col min="14346" max="14346" width="15.7109375" style="19" customWidth="1"/>
    <col min="14347" max="14347" width="4.7109375" style="19" customWidth="1"/>
    <col min="14348" max="14348" width="19.42578125" style="19" customWidth="1"/>
    <col min="14349" max="14349" width="13.85546875" style="19" customWidth="1"/>
    <col min="14350" max="14351" width="6.85546875" style="19" customWidth="1"/>
    <col min="14352" max="14352" width="12.5703125" style="19" customWidth="1"/>
    <col min="14353" max="14353" width="18.7109375" style="19" customWidth="1"/>
    <col min="14354" max="14593" width="9.140625" style="19"/>
    <col min="14594" max="14594" width="3" style="19" customWidth="1"/>
    <col min="14595" max="14595" width="2.42578125" style="19" customWidth="1"/>
    <col min="14596" max="14596" width="2.140625" style="19" customWidth="1"/>
    <col min="14597" max="14597" width="0" style="19" hidden="1" customWidth="1"/>
    <col min="14598" max="14598" width="2.85546875" style="19" customWidth="1"/>
    <col min="14599" max="14599" width="2.7109375" style="19" customWidth="1"/>
    <col min="14600" max="14600" width="2.85546875" style="19" customWidth="1"/>
    <col min="14601" max="14601" width="1.85546875" style="19" customWidth="1"/>
    <col min="14602" max="14602" width="15.7109375" style="19" customWidth="1"/>
    <col min="14603" max="14603" width="4.7109375" style="19" customWidth="1"/>
    <col min="14604" max="14604" width="19.42578125" style="19" customWidth="1"/>
    <col min="14605" max="14605" width="13.85546875" style="19" customWidth="1"/>
    <col min="14606" max="14607" width="6.85546875" style="19" customWidth="1"/>
    <col min="14608" max="14608" width="12.5703125" style="19" customWidth="1"/>
    <col min="14609" max="14609" width="18.7109375" style="19" customWidth="1"/>
    <col min="14610" max="14849" width="9.140625" style="19"/>
    <col min="14850" max="14850" width="3" style="19" customWidth="1"/>
    <col min="14851" max="14851" width="2.42578125" style="19" customWidth="1"/>
    <col min="14852" max="14852" width="2.140625" style="19" customWidth="1"/>
    <col min="14853" max="14853" width="0" style="19" hidden="1" customWidth="1"/>
    <col min="14854" max="14854" width="2.85546875" style="19" customWidth="1"/>
    <col min="14855" max="14855" width="2.7109375" style="19" customWidth="1"/>
    <col min="14856" max="14856" width="2.85546875" style="19" customWidth="1"/>
    <col min="14857" max="14857" width="1.85546875" style="19" customWidth="1"/>
    <col min="14858" max="14858" width="15.7109375" style="19" customWidth="1"/>
    <col min="14859" max="14859" width="4.7109375" style="19" customWidth="1"/>
    <col min="14860" max="14860" width="19.42578125" style="19" customWidth="1"/>
    <col min="14861" max="14861" width="13.85546875" style="19" customWidth="1"/>
    <col min="14862" max="14863" width="6.85546875" style="19" customWidth="1"/>
    <col min="14864" max="14864" width="12.5703125" style="19" customWidth="1"/>
    <col min="14865" max="14865" width="18.7109375" style="19" customWidth="1"/>
    <col min="14866" max="15105" width="9.140625" style="19"/>
    <col min="15106" max="15106" width="3" style="19" customWidth="1"/>
    <col min="15107" max="15107" width="2.42578125" style="19" customWidth="1"/>
    <col min="15108" max="15108" width="2.140625" style="19" customWidth="1"/>
    <col min="15109" max="15109" width="0" style="19" hidden="1" customWidth="1"/>
    <col min="15110" max="15110" width="2.85546875" style="19" customWidth="1"/>
    <col min="15111" max="15111" width="2.7109375" style="19" customWidth="1"/>
    <col min="15112" max="15112" width="2.85546875" style="19" customWidth="1"/>
    <col min="15113" max="15113" width="1.85546875" style="19" customWidth="1"/>
    <col min="15114" max="15114" width="15.7109375" style="19" customWidth="1"/>
    <col min="15115" max="15115" width="4.7109375" style="19" customWidth="1"/>
    <col min="15116" max="15116" width="19.42578125" style="19" customWidth="1"/>
    <col min="15117" max="15117" width="13.85546875" style="19" customWidth="1"/>
    <col min="15118" max="15119" width="6.85546875" style="19" customWidth="1"/>
    <col min="15120" max="15120" width="12.5703125" style="19" customWidth="1"/>
    <col min="15121" max="15121" width="18.7109375" style="19" customWidth="1"/>
    <col min="15122" max="15361" width="9.140625" style="19"/>
    <col min="15362" max="15362" width="3" style="19" customWidth="1"/>
    <col min="15363" max="15363" width="2.42578125" style="19" customWidth="1"/>
    <col min="15364" max="15364" width="2.140625" style="19" customWidth="1"/>
    <col min="15365" max="15365" width="0" style="19" hidden="1" customWidth="1"/>
    <col min="15366" max="15366" width="2.85546875" style="19" customWidth="1"/>
    <col min="15367" max="15367" width="2.7109375" style="19" customWidth="1"/>
    <col min="15368" max="15368" width="2.85546875" style="19" customWidth="1"/>
    <col min="15369" max="15369" width="1.85546875" style="19" customWidth="1"/>
    <col min="15370" max="15370" width="15.7109375" style="19" customWidth="1"/>
    <col min="15371" max="15371" width="4.7109375" style="19" customWidth="1"/>
    <col min="15372" max="15372" width="19.42578125" style="19" customWidth="1"/>
    <col min="15373" max="15373" width="13.85546875" style="19" customWidth="1"/>
    <col min="15374" max="15375" width="6.85546875" style="19" customWidth="1"/>
    <col min="15376" max="15376" width="12.5703125" style="19" customWidth="1"/>
    <col min="15377" max="15377" width="18.7109375" style="19" customWidth="1"/>
    <col min="15378" max="15617" width="9.140625" style="19"/>
    <col min="15618" max="15618" width="3" style="19" customWidth="1"/>
    <col min="15619" max="15619" width="2.42578125" style="19" customWidth="1"/>
    <col min="15620" max="15620" width="2.140625" style="19" customWidth="1"/>
    <col min="15621" max="15621" width="0" style="19" hidden="1" customWidth="1"/>
    <col min="15622" max="15622" width="2.85546875" style="19" customWidth="1"/>
    <col min="15623" max="15623" width="2.7109375" style="19" customWidth="1"/>
    <col min="15624" max="15624" width="2.85546875" style="19" customWidth="1"/>
    <col min="15625" max="15625" width="1.85546875" style="19" customWidth="1"/>
    <col min="15626" max="15626" width="15.7109375" style="19" customWidth="1"/>
    <col min="15627" max="15627" width="4.7109375" style="19" customWidth="1"/>
    <col min="15628" max="15628" width="19.42578125" style="19" customWidth="1"/>
    <col min="15629" max="15629" width="13.85546875" style="19" customWidth="1"/>
    <col min="15630" max="15631" width="6.85546875" style="19" customWidth="1"/>
    <col min="15632" max="15632" width="12.5703125" style="19" customWidth="1"/>
    <col min="15633" max="15633" width="18.7109375" style="19" customWidth="1"/>
    <col min="15634" max="15873" width="9.140625" style="19"/>
    <col min="15874" max="15874" width="3" style="19" customWidth="1"/>
    <col min="15875" max="15875" width="2.42578125" style="19" customWidth="1"/>
    <col min="15876" max="15876" width="2.140625" style="19" customWidth="1"/>
    <col min="15877" max="15877" width="0" style="19" hidden="1" customWidth="1"/>
    <col min="15878" max="15878" width="2.85546875" style="19" customWidth="1"/>
    <col min="15879" max="15879" width="2.7109375" style="19" customWidth="1"/>
    <col min="15880" max="15880" width="2.85546875" style="19" customWidth="1"/>
    <col min="15881" max="15881" width="1.85546875" style="19" customWidth="1"/>
    <col min="15882" max="15882" width="15.7109375" style="19" customWidth="1"/>
    <col min="15883" max="15883" width="4.7109375" style="19" customWidth="1"/>
    <col min="15884" max="15884" width="19.42578125" style="19" customWidth="1"/>
    <col min="15885" max="15885" width="13.85546875" style="19" customWidth="1"/>
    <col min="15886" max="15887" width="6.85546875" style="19" customWidth="1"/>
    <col min="15888" max="15888" width="12.5703125" style="19" customWidth="1"/>
    <col min="15889" max="15889" width="18.7109375" style="19" customWidth="1"/>
    <col min="15890" max="16129" width="9.140625" style="19"/>
    <col min="16130" max="16130" width="3" style="19" customWidth="1"/>
    <col min="16131" max="16131" width="2.42578125" style="19" customWidth="1"/>
    <col min="16132" max="16132" width="2.140625" style="19" customWidth="1"/>
    <col min="16133" max="16133" width="0" style="19" hidden="1" customWidth="1"/>
    <col min="16134" max="16134" width="2.85546875" style="19" customWidth="1"/>
    <col min="16135" max="16135" width="2.7109375" style="19" customWidth="1"/>
    <col min="16136" max="16136" width="2.85546875" style="19" customWidth="1"/>
    <col min="16137" max="16137" width="1.85546875" style="19" customWidth="1"/>
    <col min="16138" max="16138" width="15.7109375" style="19" customWidth="1"/>
    <col min="16139" max="16139" width="4.7109375" style="19" customWidth="1"/>
    <col min="16140" max="16140" width="19.42578125" style="19" customWidth="1"/>
    <col min="16141" max="16141" width="13.85546875" style="19" customWidth="1"/>
    <col min="16142" max="16143" width="6.85546875" style="19" customWidth="1"/>
    <col min="16144" max="16144" width="12.5703125" style="19" customWidth="1"/>
    <col min="16145" max="16145" width="18.7109375" style="19" customWidth="1"/>
    <col min="16146" max="16384" width="9.140625" style="19"/>
  </cols>
  <sheetData>
    <row r="1" spans="1:17" x14ac:dyDescent="0.2">
      <c r="A1" s="510"/>
      <c r="B1" s="511"/>
      <c r="C1" s="511"/>
      <c r="D1" s="511"/>
      <c r="E1" s="511"/>
      <c r="F1" s="511"/>
      <c r="G1" s="511"/>
      <c r="H1" s="512"/>
      <c r="I1" s="510"/>
      <c r="J1" s="511"/>
      <c r="K1" s="511"/>
      <c r="L1" s="511"/>
      <c r="M1" s="511"/>
      <c r="N1" s="513"/>
      <c r="O1" s="513"/>
      <c r="P1" s="514"/>
      <c r="Q1" s="515"/>
    </row>
    <row r="2" spans="1:17" x14ac:dyDescent="0.2">
      <c r="A2" s="20"/>
      <c r="B2" s="21"/>
      <c r="C2" s="21"/>
      <c r="D2" s="21"/>
      <c r="E2" s="21"/>
      <c r="F2" s="21"/>
      <c r="G2" s="21"/>
      <c r="H2" s="22"/>
      <c r="I2" s="1260" t="s">
        <v>2270</v>
      </c>
      <c r="J2" s="1261"/>
      <c r="K2" s="1261"/>
      <c r="L2" s="1261"/>
      <c r="M2" s="1261"/>
      <c r="N2" s="1261"/>
      <c r="O2" s="1262"/>
      <c r="P2" s="227"/>
      <c r="Q2" s="23"/>
    </row>
    <row r="3" spans="1:17" x14ac:dyDescent="0.2">
      <c r="A3" s="20"/>
      <c r="B3" s="21"/>
      <c r="C3" s="21"/>
      <c r="D3" s="21"/>
      <c r="E3" s="21"/>
      <c r="F3" s="21"/>
      <c r="G3" s="21"/>
      <c r="H3" s="22"/>
      <c r="I3" s="1260" t="s">
        <v>2271</v>
      </c>
      <c r="J3" s="1261"/>
      <c r="K3" s="1261"/>
      <c r="L3" s="1261"/>
      <c r="M3" s="1261"/>
      <c r="N3" s="1261"/>
      <c r="O3" s="1262"/>
      <c r="P3" s="227"/>
      <c r="Q3" s="23"/>
    </row>
    <row r="4" spans="1:17" ht="13.5" thickBot="1" x14ac:dyDescent="0.25">
      <c r="A4" s="20"/>
      <c r="B4" s="21"/>
      <c r="C4" s="21"/>
      <c r="D4" s="21"/>
      <c r="E4" s="21"/>
      <c r="F4" s="21"/>
      <c r="G4" s="21"/>
      <c r="H4" s="22"/>
      <c r="I4" s="24"/>
      <c r="J4" s="25"/>
      <c r="K4" s="25"/>
      <c r="L4" s="25"/>
      <c r="M4" s="25"/>
      <c r="N4" s="26"/>
      <c r="O4" s="26"/>
      <c r="P4" s="227"/>
      <c r="Q4" s="23"/>
    </row>
    <row r="5" spans="1:17" x14ac:dyDescent="0.2">
      <c r="A5" s="27"/>
      <c r="B5" s="28"/>
      <c r="C5" s="28"/>
      <c r="D5" s="28"/>
      <c r="E5" s="28"/>
      <c r="F5" s="28"/>
      <c r="G5" s="28"/>
      <c r="H5" s="29"/>
      <c r="I5" s="950" t="s">
        <v>217</v>
      </c>
      <c r="J5" s="951"/>
      <c r="K5" s="951"/>
      <c r="L5" s="951"/>
      <c r="M5" s="951"/>
      <c r="N5" s="951"/>
      <c r="O5" s="952"/>
      <c r="P5" s="27"/>
      <c r="Q5" s="29"/>
    </row>
    <row r="6" spans="1:17" ht="13.5" thickBot="1" x14ac:dyDescent="0.25">
      <c r="A6" s="30"/>
      <c r="B6" s="31"/>
      <c r="C6" s="31"/>
      <c r="D6" s="31"/>
      <c r="E6" s="31"/>
      <c r="F6" s="31"/>
      <c r="G6" s="31"/>
      <c r="H6" s="32"/>
      <c r="I6" s="953" t="s">
        <v>218</v>
      </c>
      <c r="J6" s="954"/>
      <c r="K6" s="954"/>
      <c r="L6" s="954"/>
      <c r="M6" s="954"/>
      <c r="N6" s="954"/>
      <c r="O6" s="955"/>
      <c r="P6" s="30"/>
      <c r="Q6" s="32"/>
    </row>
    <row r="7" spans="1:17" x14ac:dyDescent="0.2">
      <c r="A7" s="956"/>
      <c r="B7" s="957"/>
      <c r="C7" s="957"/>
      <c r="D7" s="957"/>
      <c r="E7" s="957"/>
      <c r="F7" s="957"/>
      <c r="G7" s="957"/>
      <c r="H7" s="957"/>
      <c r="I7" s="240"/>
      <c r="J7" s="241"/>
      <c r="K7" s="242"/>
      <c r="L7" s="241"/>
      <c r="M7" s="241"/>
      <c r="N7" s="243"/>
      <c r="O7" s="244"/>
      <c r="P7" s="245"/>
      <c r="Q7" s="246"/>
    </row>
    <row r="8" spans="1:17" x14ac:dyDescent="0.2">
      <c r="A8" s="945"/>
      <c r="B8" s="946"/>
      <c r="C8" s="946"/>
      <c r="D8" s="946"/>
      <c r="E8" s="946"/>
      <c r="F8" s="946"/>
      <c r="G8" s="946"/>
      <c r="H8" s="946"/>
      <c r="I8" s="53"/>
      <c r="J8" s="247"/>
      <c r="K8" s="248"/>
      <c r="L8" s="247"/>
      <c r="M8" s="247"/>
      <c r="N8" s="249"/>
      <c r="O8" s="250"/>
      <c r="P8" s="224"/>
      <c r="Q8" s="251"/>
    </row>
    <row r="9" spans="1:17" x14ac:dyDescent="0.2">
      <c r="A9" s="945" t="s">
        <v>219</v>
      </c>
      <c r="B9" s="946"/>
      <c r="C9" s="946"/>
      <c r="D9" s="946"/>
      <c r="E9" s="946"/>
      <c r="F9" s="946"/>
      <c r="G9" s="946"/>
      <c r="H9" s="946"/>
      <c r="I9" s="287" t="s">
        <v>220</v>
      </c>
      <c r="J9" s="247">
        <v>4</v>
      </c>
      <c r="K9" s="959" t="s">
        <v>2476</v>
      </c>
      <c r="L9" s="959"/>
      <c r="M9" s="959"/>
      <c r="N9" s="252"/>
      <c r="O9" s="250"/>
      <c r="P9" s="224"/>
      <c r="Q9" s="251"/>
    </row>
    <row r="10" spans="1:17" x14ac:dyDescent="0.2">
      <c r="A10" s="960" t="s">
        <v>222</v>
      </c>
      <c r="B10" s="961"/>
      <c r="C10" s="961"/>
      <c r="D10" s="961"/>
      <c r="E10" s="961"/>
      <c r="F10" s="961"/>
      <c r="G10" s="961"/>
      <c r="H10" s="961"/>
      <c r="I10" s="250" t="s">
        <v>220</v>
      </c>
      <c r="J10" s="253" t="s">
        <v>2477</v>
      </c>
      <c r="K10" s="959" t="s">
        <v>2478</v>
      </c>
      <c r="L10" s="959"/>
      <c r="M10" s="959"/>
      <c r="N10" s="959"/>
      <c r="O10" s="959"/>
      <c r="P10" s="959"/>
      <c r="Q10" s="254"/>
    </row>
    <row r="11" spans="1:17" x14ac:dyDescent="0.2">
      <c r="A11" s="945" t="s">
        <v>224</v>
      </c>
      <c r="B11" s="946"/>
      <c r="C11" s="946"/>
      <c r="D11" s="946"/>
      <c r="E11" s="946"/>
      <c r="F11" s="946"/>
      <c r="G11" s="946"/>
      <c r="H11" s="946"/>
      <c r="I11" s="250" t="s">
        <v>220</v>
      </c>
      <c r="J11" s="255" t="s">
        <v>2479</v>
      </c>
      <c r="K11" s="1250" t="s">
        <v>2480</v>
      </c>
      <c r="L11" s="1250"/>
      <c r="M11" s="1250"/>
      <c r="N11" s="1250"/>
      <c r="O11" s="1250"/>
      <c r="P11" s="1250"/>
      <c r="Q11" s="1251"/>
    </row>
    <row r="12" spans="1:17" x14ac:dyDescent="0.2">
      <c r="A12" s="945" t="s">
        <v>226</v>
      </c>
      <c r="B12" s="946"/>
      <c r="C12" s="946"/>
      <c r="D12" s="946"/>
      <c r="E12" s="946"/>
      <c r="F12" s="946"/>
      <c r="G12" s="946"/>
      <c r="H12" s="946"/>
      <c r="I12" s="250" t="s">
        <v>220</v>
      </c>
      <c r="J12" s="247" t="s">
        <v>227</v>
      </c>
      <c r="K12" s="256"/>
      <c r="L12" s="490"/>
      <c r="M12" s="490"/>
      <c r="N12" s="252"/>
      <c r="O12" s="250"/>
      <c r="P12" s="224"/>
      <c r="Q12" s="251"/>
    </row>
    <row r="13" spans="1:17" x14ac:dyDescent="0.2">
      <c r="A13" s="945" t="s">
        <v>228</v>
      </c>
      <c r="B13" s="946"/>
      <c r="C13" s="946"/>
      <c r="D13" s="946"/>
      <c r="E13" s="946"/>
      <c r="F13" s="946"/>
      <c r="G13" s="946"/>
      <c r="H13" s="946"/>
      <c r="I13" s="250" t="s">
        <v>220</v>
      </c>
      <c r="J13" s="247" t="s">
        <v>229</v>
      </c>
      <c r="K13" s="256"/>
      <c r="L13" s="490"/>
      <c r="M13" s="490"/>
      <c r="N13" s="252"/>
      <c r="O13" s="250"/>
      <c r="P13" s="224"/>
      <c r="Q13" s="251"/>
    </row>
    <row r="14" spans="1:17" x14ac:dyDescent="0.2">
      <c r="A14" s="945" t="s">
        <v>230</v>
      </c>
      <c r="B14" s="946"/>
      <c r="C14" s="946"/>
      <c r="D14" s="946"/>
      <c r="E14" s="946"/>
      <c r="F14" s="946"/>
      <c r="G14" s="946"/>
      <c r="H14" s="946"/>
      <c r="I14" s="250" t="s">
        <v>220</v>
      </c>
      <c r="J14" s="1258">
        <f xml:space="preserve"> Q32</f>
        <v>8000000</v>
      </c>
      <c r="K14" s="1258"/>
      <c r="L14" s="490"/>
      <c r="M14" s="490"/>
      <c r="N14" s="252"/>
      <c r="O14" s="250"/>
      <c r="P14" s="224"/>
      <c r="Q14" s="251"/>
    </row>
    <row r="15" spans="1:17" x14ac:dyDescent="0.2">
      <c r="A15" s="945" t="s">
        <v>231</v>
      </c>
      <c r="B15" s="946"/>
      <c r="C15" s="946"/>
      <c r="D15" s="946"/>
      <c r="E15" s="946"/>
      <c r="F15" s="946"/>
      <c r="G15" s="946"/>
      <c r="H15" s="946"/>
      <c r="I15" s="250" t="s">
        <v>220</v>
      </c>
      <c r="J15" s="247" t="s">
        <v>229</v>
      </c>
      <c r="K15" s="256"/>
      <c r="L15" s="490"/>
      <c r="M15" s="490"/>
      <c r="N15" s="252"/>
      <c r="O15" s="250"/>
      <c r="P15" s="224"/>
      <c r="Q15" s="251"/>
    </row>
    <row r="16" spans="1:17" x14ac:dyDescent="0.2">
      <c r="A16" s="489" t="s">
        <v>232</v>
      </c>
      <c r="B16" s="490"/>
      <c r="C16" s="490"/>
      <c r="D16" s="490"/>
      <c r="E16" s="490"/>
      <c r="F16" s="490"/>
      <c r="G16" s="490"/>
      <c r="H16" s="490"/>
      <c r="I16" s="250" t="s">
        <v>220</v>
      </c>
      <c r="J16" s="247" t="s">
        <v>233</v>
      </c>
      <c r="K16" s="256"/>
      <c r="L16" s="490"/>
      <c r="M16" s="490"/>
      <c r="N16" s="252"/>
      <c r="O16" s="250"/>
      <c r="P16" s="224"/>
      <c r="Q16" s="251"/>
    </row>
    <row r="17" spans="1:17" ht="13.5" thickBot="1" x14ac:dyDescent="0.25">
      <c r="A17" s="962" t="s">
        <v>234</v>
      </c>
      <c r="B17" s="963"/>
      <c r="C17" s="963"/>
      <c r="D17" s="963"/>
      <c r="E17" s="963"/>
      <c r="F17" s="963"/>
      <c r="G17" s="963"/>
      <c r="H17" s="963"/>
      <c r="I17" s="963"/>
      <c r="J17" s="963"/>
      <c r="K17" s="963"/>
      <c r="L17" s="963"/>
      <c r="M17" s="963"/>
      <c r="N17" s="963"/>
      <c r="O17" s="963"/>
      <c r="P17" s="963"/>
      <c r="Q17" s="964"/>
    </row>
    <row r="18" spans="1:17" ht="13.5" thickBot="1" x14ac:dyDescent="0.25">
      <c r="A18" s="958" t="s">
        <v>235</v>
      </c>
      <c r="B18" s="958"/>
      <c r="C18" s="958"/>
      <c r="D18" s="958"/>
      <c r="E18" s="958"/>
      <c r="F18" s="958"/>
      <c r="G18" s="496"/>
      <c r="H18" s="958" t="s">
        <v>236</v>
      </c>
      <c r="I18" s="958"/>
      <c r="J18" s="958"/>
      <c r="K18" s="958"/>
      <c r="L18" s="958"/>
      <c r="M18" s="958"/>
      <c r="N18" s="958" t="s">
        <v>237</v>
      </c>
      <c r="O18" s="958"/>
      <c r="P18" s="958"/>
      <c r="Q18" s="958"/>
    </row>
    <row r="19" spans="1:17" ht="20.25" customHeight="1" x14ac:dyDescent="0.2">
      <c r="A19" s="223" t="s">
        <v>238</v>
      </c>
      <c r="B19" s="33"/>
      <c r="C19" s="33"/>
      <c r="D19" s="33"/>
      <c r="E19" s="33"/>
      <c r="F19" s="34"/>
      <c r="G19" s="34"/>
      <c r="H19" s="965" t="s">
        <v>2329</v>
      </c>
      <c r="I19" s="965"/>
      <c r="J19" s="965"/>
      <c r="K19" s="965"/>
      <c r="L19" s="965"/>
      <c r="M19" s="965"/>
      <c r="N19" s="966" t="s">
        <v>240</v>
      </c>
      <c r="O19" s="967"/>
      <c r="P19" s="967"/>
      <c r="Q19" s="968"/>
    </row>
    <row r="20" spans="1:17" x14ac:dyDescent="0.2">
      <c r="A20" s="969" t="s">
        <v>241</v>
      </c>
      <c r="B20" s="970"/>
      <c r="C20" s="970"/>
      <c r="D20" s="970"/>
      <c r="E20" s="970"/>
      <c r="F20" s="971"/>
      <c r="G20" s="494"/>
      <c r="H20" s="972" t="s">
        <v>242</v>
      </c>
      <c r="I20" s="970"/>
      <c r="J20" s="970"/>
      <c r="K20" s="970"/>
      <c r="L20" s="970"/>
      <c r="M20" s="971"/>
      <c r="N20" s="973">
        <f>Q32</f>
        <v>8000000</v>
      </c>
      <c r="O20" s="974"/>
      <c r="P20" s="974"/>
      <c r="Q20" s="975"/>
    </row>
    <row r="21" spans="1:17" x14ac:dyDescent="0.2">
      <c r="A21" s="976" t="s">
        <v>243</v>
      </c>
      <c r="B21" s="977"/>
      <c r="C21" s="977"/>
      <c r="D21" s="977"/>
      <c r="E21" s="977"/>
      <c r="F21" s="978"/>
      <c r="G21" s="497"/>
      <c r="H21" s="238" t="s">
        <v>2272</v>
      </c>
      <c r="I21" s="1062" t="str">
        <f>CONCATENATE("Kegiatan",K11)</f>
        <v>KegiatanPeningkatan Kapasitas Perangkat Desa</v>
      </c>
      <c r="J21" s="1062"/>
      <c r="K21" s="1062"/>
      <c r="L21" s="1062"/>
      <c r="M21" s="1063"/>
      <c r="N21" s="981" t="s">
        <v>2482</v>
      </c>
      <c r="O21" s="982"/>
      <c r="P21" s="982"/>
      <c r="Q21" s="983"/>
    </row>
    <row r="22" spans="1:17" ht="13.5" thickBot="1" x14ac:dyDescent="0.25">
      <c r="A22" s="976" t="s">
        <v>245</v>
      </c>
      <c r="B22" s="977"/>
      <c r="C22" s="977"/>
      <c r="D22" s="977"/>
      <c r="E22" s="977"/>
      <c r="F22" s="978"/>
      <c r="G22" s="497"/>
      <c r="H22" s="239" t="s">
        <v>2272</v>
      </c>
      <c r="I22" s="984" t="s">
        <v>2481</v>
      </c>
      <c r="J22" s="984"/>
      <c r="K22" s="984"/>
      <c r="L22" s="984"/>
      <c r="M22" s="985"/>
      <c r="N22" s="981" t="s">
        <v>2482</v>
      </c>
      <c r="O22" s="982"/>
      <c r="P22" s="982"/>
      <c r="Q22" s="983"/>
    </row>
    <row r="23" spans="1:17" x14ac:dyDescent="0.2">
      <c r="A23" s="986" t="s">
        <v>2330</v>
      </c>
      <c r="B23" s="987"/>
      <c r="C23" s="987"/>
      <c r="D23" s="987"/>
      <c r="E23" s="987"/>
      <c r="F23" s="987"/>
      <c r="G23" s="987"/>
      <c r="H23" s="987"/>
      <c r="I23" s="987"/>
      <c r="J23" s="987"/>
      <c r="K23" s="987"/>
      <c r="L23" s="987"/>
      <c r="M23" s="987"/>
      <c r="N23" s="987"/>
      <c r="O23" s="987"/>
      <c r="P23" s="987"/>
      <c r="Q23" s="988"/>
    </row>
    <row r="24" spans="1:17" ht="13.5" thickBot="1" x14ac:dyDescent="0.25">
      <c r="A24" s="989"/>
      <c r="B24" s="990"/>
      <c r="C24" s="990"/>
      <c r="D24" s="990"/>
      <c r="E24" s="990"/>
      <c r="F24" s="990"/>
      <c r="G24" s="990"/>
      <c r="H24" s="990"/>
      <c r="I24" s="990"/>
      <c r="J24" s="990"/>
      <c r="K24" s="990"/>
      <c r="L24" s="990"/>
      <c r="M24" s="990"/>
      <c r="N24" s="990"/>
      <c r="O24" s="990"/>
      <c r="P24" s="990"/>
      <c r="Q24" s="991"/>
    </row>
    <row r="25" spans="1:17" s="516" customFormat="1" ht="15" x14ac:dyDescent="0.25">
      <c r="A25" s="950" t="s">
        <v>246</v>
      </c>
      <c r="B25" s="951"/>
      <c r="C25" s="951"/>
      <c r="D25" s="951"/>
      <c r="E25" s="951"/>
      <c r="F25" s="951"/>
      <c r="G25" s="951"/>
      <c r="H25" s="951"/>
      <c r="I25" s="951"/>
      <c r="J25" s="951"/>
      <c r="K25" s="951"/>
      <c r="L25" s="951"/>
      <c r="M25" s="951"/>
      <c r="N25" s="951"/>
      <c r="O25" s="951"/>
      <c r="P25" s="951"/>
      <c r="Q25" s="952"/>
    </row>
    <row r="26" spans="1:17" s="516" customFormat="1" ht="15.75" thickBot="1" x14ac:dyDescent="0.3">
      <c r="A26" s="953" t="s">
        <v>247</v>
      </c>
      <c r="B26" s="954"/>
      <c r="C26" s="954"/>
      <c r="D26" s="954"/>
      <c r="E26" s="954"/>
      <c r="F26" s="954"/>
      <c r="G26" s="954"/>
      <c r="H26" s="954"/>
      <c r="I26" s="954"/>
      <c r="J26" s="954"/>
      <c r="K26" s="954"/>
      <c r="L26" s="954"/>
      <c r="M26" s="954"/>
      <c r="N26" s="954"/>
      <c r="O26" s="954"/>
      <c r="P26" s="954"/>
      <c r="Q26" s="955"/>
    </row>
    <row r="27" spans="1:17" x14ac:dyDescent="0.2">
      <c r="A27" s="35"/>
      <c r="B27" s="36"/>
      <c r="C27" s="36"/>
      <c r="D27" s="36"/>
      <c r="E27" s="36"/>
      <c r="F27" s="992" t="s">
        <v>248</v>
      </c>
      <c r="G27" s="993"/>
      <c r="H27" s="993"/>
      <c r="I27" s="993"/>
      <c r="J27" s="993"/>
      <c r="K27" s="993"/>
      <c r="L27" s="994"/>
      <c r="M27" s="1001" t="s">
        <v>249</v>
      </c>
      <c r="N27" s="1004" t="s">
        <v>250</v>
      </c>
      <c r="O27" s="1005"/>
      <c r="P27" s="1005"/>
      <c r="Q27" s="1006"/>
    </row>
    <row r="28" spans="1:17" ht="12.75" customHeight="1" thickBot="1" x14ac:dyDescent="0.25">
      <c r="A28" s="1010" t="s">
        <v>251</v>
      </c>
      <c r="B28" s="1011"/>
      <c r="C28" s="1011"/>
      <c r="D28" s="1011"/>
      <c r="E28" s="1012"/>
      <c r="F28" s="995"/>
      <c r="G28" s="996"/>
      <c r="H28" s="996"/>
      <c r="I28" s="996"/>
      <c r="J28" s="996"/>
      <c r="K28" s="996"/>
      <c r="L28" s="997"/>
      <c r="M28" s="1002"/>
      <c r="N28" s="1007"/>
      <c r="O28" s="1008"/>
      <c r="P28" s="1008"/>
      <c r="Q28" s="1009"/>
    </row>
    <row r="29" spans="1:17" x14ac:dyDescent="0.2">
      <c r="A29" s="1010" t="s">
        <v>252</v>
      </c>
      <c r="B29" s="1011"/>
      <c r="C29" s="1011"/>
      <c r="D29" s="1011"/>
      <c r="E29" s="1012"/>
      <c r="F29" s="995"/>
      <c r="G29" s="996"/>
      <c r="H29" s="996"/>
      <c r="I29" s="996"/>
      <c r="J29" s="996"/>
      <c r="K29" s="996"/>
      <c r="L29" s="997"/>
      <c r="M29" s="1002"/>
      <c r="N29" s="1013" t="s">
        <v>253</v>
      </c>
      <c r="O29" s="1015" t="s">
        <v>254</v>
      </c>
      <c r="P29" s="37" t="s">
        <v>255</v>
      </c>
      <c r="Q29" s="1017" t="s">
        <v>256</v>
      </c>
    </row>
    <row r="30" spans="1:17" ht="13.5" thickBot="1" x14ac:dyDescent="0.25">
      <c r="A30" s="38"/>
      <c r="B30" s="39"/>
      <c r="C30" s="39"/>
      <c r="D30" s="39"/>
      <c r="E30" s="40"/>
      <c r="F30" s="998"/>
      <c r="G30" s="999"/>
      <c r="H30" s="999"/>
      <c r="I30" s="999"/>
      <c r="J30" s="999"/>
      <c r="K30" s="999"/>
      <c r="L30" s="1000"/>
      <c r="M30" s="1003"/>
      <c r="N30" s="1014"/>
      <c r="O30" s="1016"/>
      <c r="P30" s="41" t="s">
        <v>257</v>
      </c>
      <c r="Q30" s="1018"/>
    </row>
    <row r="31" spans="1:17" ht="13.5" thickBot="1" x14ac:dyDescent="0.25">
      <c r="A31" s="1019">
        <v>1</v>
      </c>
      <c r="B31" s="1020"/>
      <c r="C31" s="1020"/>
      <c r="D31" s="1020"/>
      <c r="E31" s="1021"/>
      <c r="F31" s="1022">
        <v>2</v>
      </c>
      <c r="G31" s="1020"/>
      <c r="H31" s="1020"/>
      <c r="I31" s="1020"/>
      <c r="J31" s="1020"/>
      <c r="K31" s="1020"/>
      <c r="L31" s="1023"/>
      <c r="M31" s="493">
        <v>3</v>
      </c>
      <c r="N31" s="42">
        <v>4</v>
      </c>
      <c r="O31" s="42">
        <v>5</v>
      </c>
      <c r="P31" s="228">
        <v>6</v>
      </c>
      <c r="Q31" s="43" t="s">
        <v>258</v>
      </c>
    </row>
    <row r="32" spans="1:17" x14ac:dyDescent="0.2">
      <c r="A32" s="259">
        <v>5</v>
      </c>
      <c r="B32" s="44"/>
      <c r="C32" s="44"/>
      <c r="D32" s="44"/>
      <c r="E32" s="44"/>
      <c r="F32" s="1024" t="s">
        <v>259</v>
      </c>
      <c r="G32" s="1025"/>
      <c r="H32" s="1025"/>
      <c r="I32" s="1025"/>
      <c r="J32" s="1025"/>
      <c r="K32" s="1025"/>
      <c r="L32" s="1026"/>
      <c r="M32" s="44"/>
      <c r="N32" s="44"/>
      <c r="O32" s="44"/>
      <c r="P32" s="260"/>
      <c r="Q32" s="261">
        <f>Q40</f>
        <v>8000000</v>
      </c>
    </row>
    <row r="33" spans="1:17" x14ac:dyDescent="0.2">
      <c r="A33" s="262">
        <v>5</v>
      </c>
      <c r="B33" s="263">
        <v>2</v>
      </c>
      <c r="C33" s="263"/>
      <c r="D33" s="263"/>
      <c r="E33" s="263"/>
      <c r="F33" s="1027" t="s">
        <v>302</v>
      </c>
      <c r="G33" s="1028"/>
      <c r="H33" s="1028"/>
      <c r="I33" s="1028"/>
      <c r="J33" s="1028"/>
      <c r="K33" s="1028"/>
      <c r="L33" s="1029"/>
      <c r="M33" s="263"/>
      <c r="N33" s="263"/>
      <c r="O33" s="263"/>
      <c r="P33" s="264"/>
      <c r="Q33" s="265">
        <f>Q32</f>
        <v>8000000</v>
      </c>
    </row>
    <row r="34" spans="1:17" s="45" customFormat="1" ht="15" x14ac:dyDescent="0.25">
      <c r="A34" s="266">
        <v>5</v>
      </c>
      <c r="B34" s="498">
        <v>2</v>
      </c>
      <c r="C34" s="498">
        <v>3</v>
      </c>
      <c r="D34" s="1030"/>
      <c r="E34" s="1252"/>
      <c r="F34" s="1027" t="s">
        <v>342</v>
      </c>
      <c r="G34" s="1028"/>
      <c r="H34" s="1028"/>
      <c r="I34" s="1028"/>
      <c r="J34" s="1028"/>
      <c r="K34" s="1028"/>
      <c r="L34" s="1029"/>
      <c r="M34" s="55"/>
      <c r="N34" s="498"/>
      <c r="O34" s="498"/>
      <c r="P34" s="229"/>
      <c r="Q34" s="56">
        <f>Q40</f>
        <v>8000000</v>
      </c>
    </row>
    <row r="35" spans="1:17" s="47" customFormat="1" ht="24.75" customHeight="1" x14ac:dyDescent="0.2">
      <c r="A35" s="268">
        <v>5</v>
      </c>
      <c r="B35" s="269">
        <v>2</v>
      </c>
      <c r="C35" s="269">
        <v>3</v>
      </c>
      <c r="D35" s="270">
        <v>1</v>
      </c>
      <c r="E35" s="270" t="s">
        <v>262</v>
      </c>
      <c r="F35" s="1033" t="s">
        <v>343</v>
      </c>
      <c r="G35" s="1034"/>
      <c r="H35" s="1034"/>
      <c r="I35" s="1034"/>
      <c r="J35" s="1034"/>
      <c r="K35" s="1034"/>
      <c r="L35" s="1035"/>
      <c r="M35" s="271"/>
      <c r="N35" s="46"/>
      <c r="O35" s="46"/>
      <c r="P35" s="230"/>
      <c r="Q35" s="56">
        <f>SUM(Q36:Q37)</f>
        <v>6000000</v>
      </c>
    </row>
    <row r="36" spans="1:17" s="47" customFormat="1" ht="15" customHeight="1" x14ac:dyDescent="0.2">
      <c r="A36" s="288"/>
      <c r="B36" s="289"/>
      <c r="C36" s="289"/>
      <c r="D36" s="290"/>
      <c r="E36" s="290"/>
      <c r="F36" s="82" t="s">
        <v>262</v>
      </c>
      <c r="G36" s="495">
        <v>1</v>
      </c>
      <c r="H36" s="502"/>
      <c r="I36" s="1194" t="s">
        <v>2523</v>
      </c>
      <c r="J36" s="1194"/>
      <c r="K36" s="1194"/>
      <c r="L36" s="1195"/>
      <c r="M36" s="271"/>
      <c r="N36" s="46">
        <v>48</v>
      </c>
      <c r="O36" s="272" t="s">
        <v>2438</v>
      </c>
      <c r="P36" s="291">
        <v>50000</v>
      </c>
      <c r="Q36" s="275">
        <f>N36*P36</f>
        <v>2400000</v>
      </c>
    </row>
    <row r="37" spans="1:17" s="47" customFormat="1" ht="15" customHeight="1" x14ac:dyDescent="0.2">
      <c r="A37" s="288"/>
      <c r="B37" s="289"/>
      <c r="C37" s="289"/>
      <c r="D37" s="290"/>
      <c r="E37" s="290"/>
      <c r="F37" s="82" t="s">
        <v>266</v>
      </c>
      <c r="G37" s="495">
        <v>3</v>
      </c>
      <c r="H37" s="502"/>
      <c r="I37" s="1194" t="s">
        <v>2513</v>
      </c>
      <c r="J37" s="1194"/>
      <c r="K37" s="1194"/>
      <c r="L37" s="1195"/>
      <c r="M37" s="271"/>
      <c r="N37" s="46">
        <v>48</v>
      </c>
      <c r="O37" s="272" t="s">
        <v>2438</v>
      </c>
      <c r="P37" s="291">
        <v>75000</v>
      </c>
      <c r="Q37" s="275">
        <f t="shared" ref="Q37" si="0">N37*P37</f>
        <v>3600000</v>
      </c>
    </row>
    <row r="38" spans="1:17" s="47" customFormat="1" ht="30.75" customHeight="1" x14ac:dyDescent="0.2">
      <c r="A38" s="266">
        <v>5</v>
      </c>
      <c r="B38" s="498">
        <v>2</v>
      </c>
      <c r="C38" s="498">
        <v>3</v>
      </c>
      <c r="D38" s="498"/>
      <c r="E38" s="344" t="s">
        <v>266</v>
      </c>
      <c r="F38" s="1191" t="s">
        <v>344</v>
      </c>
      <c r="G38" s="1192"/>
      <c r="H38" s="1192"/>
      <c r="I38" s="1192"/>
      <c r="J38" s="1192"/>
      <c r="K38" s="1192"/>
      <c r="L38" s="1193"/>
      <c r="M38" s="46"/>
      <c r="N38" s="46"/>
      <c r="O38" s="46"/>
      <c r="P38" s="231"/>
      <c r="Q38" s="56">
        <f>Q39</f>
        <v>2000000</v>
      </c>
    </row>
    <row r="39" spans="1:17" s="47" customFormat="1" x14ac:dyDescent="0.2">
      <c r="A39" s="273"/>
      <c r="B39" s="46"/>
      <c r="C39" s="46"/>
      <c r="D39" s="274"/>
      <c r="E39" s="274"/>
      <c r="F39" s="48" t="s">
        <v>262</v>
      </c>
      <c r="G39" s="52"/>
      <c r="H39" s="49"/>
      <c r="I39" s="49" t="s">
        <v>2524</v>
      </c>
      <c r="J39" s="49"/>
      <c r="K39" s="49"/>
      <c r="L39" s="282"/>
      <c r="M39" s="46"/>
      <c r="N39" s="46">
        <v>10</v>
      </c>
      <c r="O39" s="46" t="s">
        <v>2438</v>
      </c>
      <c r="P39" s="231">
        <v>200000</v>
      </c>
      <c r="Q39" s="275">
        <f>N39*P39</f>
        <v>2000000</v>
      </c>
    </row>
    <row r="40" spans="1:17" s="213" customFormat="1" ht="13.5" thickBot="1" x14ac:dyDescent="0.25">
      <c r="A40" s="1038" t="s">
        <v>215</v>
      </c>
      <c r="B40" s="1039"/>
      <c r="C40" s="1039"/>
      <c r="D40" s="1039"/>
      <c r="E40" s="1039"/>
      <c r="F40" s="1039"/>
      <c r="G40" s="1039"/>
      <c r="H40" s="1039"/>
      <c r="I40" s="1039"/>
      <c r="J40" s="1039"/>
      <c r="K40" s="1039"/>
      <c r="L40" s="1039"/>
      <c r="M40" s="1039"/>
      <c r="N40" s="1039"/>
      <c r="O40" s="1039"/>
      <c r="P40" s="1039"/>
      <c r="Q40" s="58">
        <f>Q38+Q35</f>
        <v>8000000</v>
      </c>
    </row>
    <row r="41" spans="1:17" s="213" customFormat="1" x14ac:dyDescent="0.2">
      <c r="A41" s="286"/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21"/>
      <c r="N41" s="221"/>
      <c r="O41" s="221"/>
      <c r="P41" s="232"/>
      <c r="Q41" s="197"/>
    </row>
    <row r="42" spans="1:17" s="21" customFormat="1" ht="15" x14ac:dyDescent="0.25">
      <c r="A42" s="1040" t="s">
        <v>2277</v>
      </c>
      <c r="B42" s="1040"/>
      <c r="C42" s="1040"/>
      <c r="D42" s="1040"/>
      <c r="E42" s="1040"/>
      <c r="F42" s="1040"/>
      <c r="G42" s="1040"/>
      <c r="H42" s="1040"/>
      <c r="I42" s="1040"/>
      <c r="J42" s="1040"/>
      <c r="K42" s="1040"/>
      <c r="L42" s="1040"/>
      <c r="M42" s="1253" t="s">
        <v>2274</v>
      </c>
      <c r="N42" s="1253"/>
      <c r="O42" s="1253"/>
      <c r="P42" s="1253"/>
      <c r="Q42" s="1253"/>
    </row>
    <row r="43" spans="1:17" s="21" customFormat="1" ht="15" x14ac:dyDescent="0.25">
      <c r="A43" s="1040" t="s">
        <v>2278</v>
      </c>
      <c r="B43" s="1040"/>
      <c r="C43" s="1040"/>
      <c r="D43" s="1040"/>
      <c r="E43" s="1040"/>
      <c r="F43" s="1040"/>
      <c r="G43" s="1040"/>
      <c r="H43" s="1040"/>
      <c r="I43" s="1040"/>
      <c r="J43" s="1040"/>
      <c r="K43" s="1040"/>
      <c r="L43" s="1040"/>
      <c r="M43" s="1253" t="s">
        <v>2275</v>
      </c>
      <c r="N43" s="1253"/>
      <c r="O43" s="1253"/>
      <c r="P43" s="1253"/>
      <c r="Q43" s="1253"/>
    </row>
    <row r="44" spans="1:17" s="21" customFormat="1" ht="15" x14ac:dyDescent="0.25">
      <c r="C44" s="517"/>
      <c r="D44" s="517"/>
      <c r="E44" s="517"/>
      <c r="F44" s="517"/>
      <c r="G44" s="517"/>
      <c r="H44" s="517"/>
      <c r="I44" s="517"/>
      <c r="J44" s="517"/>
      <c r="K44" s="517"/>
      <c r="L44" s="517"/>
      <c r="M44" s="517"/>
      <c r="N44" s="61"/>
      <c r="O44" s="61"/>
      <c r="P44" s="518"/>
      <c r="Q44" s="519"/>
    </row>
    <row r="45" spans="1:17" s="21" customFormat="1" ht="15" x14ac:dyDescent="0.25">
      <c r="C45" s="517"/>
      <c r="D45" s="517"/>
      <c r="E45" s="517"/>
      <c r="F45" s="517"/>
      <c r="G45" s="517"/>
      <c r="H45" s="517"/>
      <c r="I45" s="517"/>
      <c r="J45" s="517"/>
      <c r="K45" s="517"/>
      <c r="L45" s="517"/>
      <c r="M45" s="517"/>
      <c r="N45" s="61"/>
      <c r="O45" s="61"/>
      <c r="P45" s="518"/>
      <c r="Q45" s="519"/>
    </row>
    <row r="46" spans="1:17" s="21" customFormat="1" ht="15" x14ac:dyDescent="0.25">
      <c r="C46" s="517"/>
      <c r="D46" s="517"/>
      <c r="E46" s="517"/>
      <c r="F46" s="517"/>
      <c r="G46" s="517"/>
      <c r="H46" s="517"/>
      <c r="I46" s="517"/>
      <c r="J46" s="517"/>
      <c r="K46" s="517"/>
      <c r="L46" s="517"/>
      <c r="M46" s="517"/>
      <c r="N46" s="61"/>
      <c r="O46" s="61"/>
      <c r="P46" s="518"/>
      <c r="Q46" s="519"/>
    </row>
    <row r="47" spans="1:17" s="21" customFormat="1" ht="15" x14ac:dyDescent="0.25">
      <c r="A47" s="1040" t="s">
        <v>2279</v>
      </c>
      <c r="B47" s="1040"/>
      <c r="C47" s="1040"/>
      <c r="D47" s="1040"/>
      <c r="E47" s="1040"/>
      <c r="F47" s="1040"/>
      <c r="G47" s="1040"/>
      <c r="H47" s="1040"/>
      <c r="I47" s="1040"/>
      <c r="J47" s="1040"/>
      <c r="K47" s="1040"/>
      <c r="L47" s="1040"/>
      <c r="M47" s="1253" t="s">
        <v>2338</v>
      </c>
      <c r="N47" s="1253"/>
      <c r="O47" s="1253"/>
      <c r="P47" s="1253"/>
      <c r="Q47" s="1253"/>
    </row>
    <row r="48" spans="1:17" s="21" customFormat="1" ht="15" x14ac:dyDescent="0.25">
      <c r="A48" s="1043"/>
      <c r="B48" s="1043"/>
      <c r="C48" s="1043"/>
      <c r="D48" s="1043"/>
      <c r="E48" s="1043"/>
      <c r="F48" s="1043"/>
      <c r="G48" s="1043"/>
      <c r="H48" s="1043"/>
      <c r="I48" s="1043"/>
      <c r="J48" s="517"/>
      <c r="K48" s="517"/>
      <c r="L48" s="517"/>
      <c r="M48" s="517"/>
      <c r="N48" s="61"/>
      <c r="O48" s="1044"/>
      <c r="P48" s="1044"/>
      <c r="Q48" s="519"/>
    </row>
    <row r="49" spans="1:17" s="21" customFormat="1" ht="15" x14ac:dyDescent="0.25">
      <c r="A49" s="492"/>
      <c r="B49" s="492"/>
      <c r="C49" s="492"/>
      <c r="D49" s="492"/>
      <c r="E49" s="492"/>
      <c r="F49" s="492"/>
      <c r="G49" s="492"/>
      <c r="H49" s="492"/>
      <c r="I49" s="492"/>
      <c r="J49" s="517"/>
      <c r="K49" s="517"/>
      <c r="L49" s="517"/>
      <c r="M49" s="517"/>
      <c r="N49" s="61"/>
      <c r="O49" s="61"/>
      <c r="P49" s="520"/>
      <c r="Q49" s="519"/>
    </row>
    <row r="50" spans="1:17" s="21" customFormat="1" ht="15" x14ac:dyDescent="0.25">
      <c r="A50" s="1259" t="s">
        <v>2280</v>
      </c>
      <c r="B50" s="1259"/>
      <c r="C50" s="1259"/>
      <c r="D50" s="1259"/>
      <c r="E50" s="1259"/>
      <c r="F50" s="1259"/>
      <c r="G50" s="1259"/>
      <c r="H50" s="1259"/>
      <c r="I50" s="1259"/>
      <c r="J50" s="1259"/>
      <c r="K50" s="1259"/>
      <c r="L50" s="518" t="s">
        <v>220</v>
      </c>
      <c r="M50" s="518"/>
      <c r="N50" s="521"/>
      <c r="O50" s="521"/>
      <c r="P50" s="518"/>
      <c r="Q50" s="520"/>
    </row>
    <row r="51" spans="1:17" s="21" customFormat="1" ht="15" x14ac:dyDescent="0.25">
      <c r="A51" s="1259" t="s">
        <v>2281</v>
      </c>
      <c r="B51" s="1259"/>
      <c r="C51" s="1259"/>
      <c r="D51" s="1259"/>
      <c r="E51" s="1259"/>
      <c r="F51" s="1259"/>
      <c r="G51" s="1259"/>
      <c r="H51" s="1259"/>
      <c r="I51" s="1259"/>
      <c r="J51" s="1259"/>
      <c r="K51" s="1259"/>
      <c r="L51" s="518" t="s">
        <v>220</v>
      </c>
      <c r="M51" s="518"/>
      <c r="N51" s="521"/>
      <c r="O51" s="521"/>
      <c r="P51" s="518"/>
      <c r="Q51" s="520"/>
    </row>
    <row r="52" spans="1:17" s="21" customFormat="1" ht="15" x14ac:dyDescent="0.25">
      <c r="A52" s="1259" t="s">
        <v>2282</v>
      </c>
      <c r="B52" s="1259"/>
      <c r="C52" s="1259"/>
      <c r="D52" s="1259"/>
      <c r="E52" s="1259"/>
      <c r="F52" s="1259"/>
      <c r="G52" s="1259"/>
      <c r="H52" s="1259"/>
      <c r="I52" s="1259"/>
      <c r="J52" s="1259"/>
      <c r="K52" s="1259"/>
      <c r="L52" s="518" t="s">
        <v>220</v>
      </c>
      <c r="M52" s="518"/>
      <c r="N52" s="521"/>
      <c r="O52" s="521"/>
      <c r="P52" s="518"/>
      <c r="Q52" s="520"/>
    </row>
    <row r="53" spans="1:17" s="21" customFormat="1" ht="15" x14ac:dyDescent="0.25">
      <c r="A53" s="518"/>
      <c r="B53" s="518"/>
      <c r="C53" s="518"/>
      <c r="D53" s="64"/>
      <c r="E53" s="518"/>
      <c r="F53" s="518"/>
      <c r="G53" s="518"/>
      <c r="H53" s="522"/>
      <c r="I53" s="66"/>
      <c r="J53" s="518"/>
      <c r="K53" s="518"/>
      <c r="L53" s="518"/>
      <c r="M53" s="518"/>
      <c r="N53" s="521"/>
      <c r="O53" s="521"/>
      <c r="P53" s="518"/>
      <c r="Q53" s="520"/>
    </row>
    <row r="54" spans="1:17" s="21" customFormat="1" ht="15" x14ac:dyDescent="0.25">
      <c r="A54" s="499" t="s">
        <v>279</v>
      </c>
      <c r="B54" s="1047" t="s">
        <v>280</v>
      </c>
      <c r="C54" s="1047"/>
      <c r="D54" s="1047"/>
      <c r="E54" s="1047"/>
      <c r="F54" s="1047"/>
      <c r="G54" s="1047"/>
      <c r="H54" s="1047"/>
      <c r="I54" s="1047"/>
      <c r="J54" s="1047"/>
      <c r="K54" s="1047" t="s">
        <v>2283</v>
      </c>
      <c r="L54" s="1047"/>
      <c r="M54" s="518"/>
      <c r="N54" s="521"/>
      <c r="O54" s="521"/>
      <c r="P54" s="518"/>
      <c r="Q54" s="520"/>
    </row>
    <row r="55" spans="1:17" s="21" customFormat="1" ht="15" x14ac:dyDescent="0.25">
      <c r="A55" s="293">
        <f>1</f>
        <v>1</v>
      </c>
      <c r="B55" s="1048" t="s">
        <v>281</v>
      </c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518"/>
      <c r="N55" s="521"/>
      <c r="O55" s="521"/>
      <c r="P55" s="518"/>
      <c r="Q55" s="520"/>
    </row>
    <row r="56" spans="1:17" s="21" customFormat="1" ht="15" x14ac:dyDescent="0.25">
      <c r="A56" s="293">
        <f>A55+1</f>
        <v>2</v>
      </c>
      <c r="B56" s="1048" t="s">
        <v>282</v>
      </c>
      <c r="C56" s="1048"/>
      <c r="D56" s="1048"/>
      <c r="E56" s="1048"/>
      <c r="F56" s="1048"/>
      <c r="G56" s="1048"/>
      <c r="H56" s="1048"/>
      <c r="I56" s="1048"/>
      <c r="J56" s="1048"/>
      <c r="K56" s="1049"/>
      <c r="L56" s="1049"/>
      <c r="M56" s="518"/>
      <c r="N56" s="521"/>
      <c r="O56" s="521"/>
      <c r="P56" s="518"/>
      <c r="Q56" s="520"/>
    </row>
    <row r="57" spans="1:17" s="21" customFormat="1" ht="15" x14ac:dyDescent="0.25">
      <c r="A57" s="491">
        <f>A56+1</f>
        <v>3</v>
      </c>
      <c r="B57" s="1048" t="s">
        <v>2257</v>
      </c>
      <c r="C57" s="1048"/>
      <c r="D57" s="1048"/>
      <c r="E57" s="1048"/>
      <c r="F57" s="1048"/>
      <c r="G57" s="1048"/>
      <c r="H57" s="1048"/>
      <c r="I57" s="1048"/>
      <c r="J57" s="1048"/>
      <c r="K57" s="1048"/>
      <c r="L57" s="1048"/>
      <c r="M57" s="518"/>
      <c r="N57" s="521"/>
      <c r="O57" s="521"/>
      <c r="P57" s="518"/>
      <c r="Q57" s="520"/>
    </row>
    <row r="58" spans="1:17" s="21" customFormat="1" ht="15" x14ac:dyDescent="0.25">
      <c r="A58" s="293">
        <f>A57+1</f>
        <v>4</v>
      </c>
      <c r="B58" s="1048" t="s">
        <v>283</v>
      </c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518"/>
      <c r="N58" s="521"/>
      <c r="O58" s="521"/>
      <c r="P58" s="518"/>
      <c r="Q58" s="520"/>
    </row>
    <row r="59" spans="1:17" s="21" customFormat="1" ht="15" x14ac:dyDescent="0.25">
      <c r="M59" s="518"/>
      <c r="N59" s="521"/>
      <c r="O59" s="521"/>
      <c r="P59" s="518"/>
      <c r="Q59" s="520"/>
    </row>
    <row r="60" spans="1:17" s="21" customFormat="1" ht="15" x14ac:dyDescent="0.25">
      <c r="A60" s="518"/>
      <c r="B60" s="518"/>
      <c r="C60" s="518"/>
      <c r="D60" s="64"/>
      <c r="E60" s="518"/>
      <c r="F60" s="518"/>
      <c r="G60" s="518"/>
      <c r="H60" s="522"/>
      <c r="I60" s="66"/>
      <c r="J60" s="518"/>
      <c r="K60" s="518"/>
      <c r="L60" s="518"/>
      <c r="M60" s="518"/>
      <c r="N60" s="521"/>
      <c r="O60" s="521"/>
      <c r="P60" s="518"/>
      <c r="Q60" s="520"/>
    </row>
  </sheetData>
  <mergeCells count="75">
    <mergeCell ref="A8:H8"/>
    <mergeCell ref="I2:O2"/>
    <mergeCell ref="I3:O3"/>
    <mergeCell ref="I5:O5"/>
    <mergeCell ref="I6:O6"/>
    <mergeCell ref="A7:H7"/>
    <mergeCell ref="A9:H9"/>
    <mergeCell ref="K9:M9"/>
    <mergeCell ref="A10:H10"/>
    <mergeCell ref="K10:P10"/>
    <mergeCell ref="A11:H11"/>
    <mergeCell ref="K11:Q11"/>
    <mergeCell ref="A17:Q17"/>
    <mergeCell ref="A18:F18"/>
    <mergeCell ref="H18:M18"/>
    <mergeCell ref="N18:Q18"/>
    <mergeCell ref="H19:M19"/>
    <mergeCell ref="N19:Q19"/>
    <mergeCell ref="A12:H12"/>
    <mergeCell ref="A13:H13"/>
    <mergeCell ref="A14:H14"/>
    <mergeCell ref="J14:K14"/>
    <mergeCell ref="A15:H15"/>
    <mergeCell ref="N21:Q21"/>
    <mergeCell ref="A22:F22"/>
    <mergeCell ref="I22:M22"/>
    <mergeCell ref="N22:Q22"/>
    <mergeCell ref="A20:F20"/>
    <mergeCell ref="H20:M20"/>
    <mergeCell ref="N20:Q20"/>
    <mergeCell ref="A31:E31"/>
    <mergeCell ref="F31:L31"/>
    <mergeCell ref="F32:L32"/>
    <mergeCell ref="A21:F21"/>
    <mergeCell ref="I21:M21"/>
    <mergeCell ref="A23:Q24"/>
    <mergeCell ref="A25:Q25"/>
    <mergeCell ref="A26:Q26"/>
    <mergeCell ref="F27:L30"/>
    <mergeCell ref="M27:M30"/>
    <mergeCell ref="N27:Q28"/>
    <mergeCell ref="A28:E28"/>
    <mergeCell ref="A29:E29"/>
    <mergeCell ref="N29:N30"/>
    <mergeCell ref="O29:O30"/>
    <mergeCell ref="Q29:Q30"/>
    <mergeCell ref="F33:L33"/>
    <mergeCell ref="M42:Q42"/>
    <mergeCell ref="A43:L43"/>
    <mergeCell ref="M43:Q43"/>
    <mergeCell ref="F35:L35"/>
    <mergeCell ref="I36:L36"/>
    <mergeCell ref="I37:L37"/>
    <mergeCell ref="A40:P40"/>
    <mergeCell ref="A42:L42"/>
    <mergeCell ref="D34:E34"/>
    <mergeCell ref="F34:L34"/>
    <mergeCell ref="F38:L38"/>
    <mergeCell ref="M47:Q47"/>
    <mergeCell ref="A48:I48"/>
    <mergeCell ref="O48:P48"/>
    <mergeCell ref="A51:K51"/>
    <mergeCell ref="A52:K52"/>
    <mergeCell ref="A50:K50"/>
    <mergeCell ref="B57:J57"/>
    <mergeCell ref="K57:L57"/>
    <mergeCell ref="B58:J58"/>
    <mergeCell ref="K58:L58"/>
    <mergeCell ref="A47:L47"/>
    <mergeCell ref="B54:J54"/>
    <mergeCell ref="K54:L54"/>
    <mergeCell ref="B55:J55"/>
    <mergeCell ref="K55:L55"/>
    <mergeCell ref="B56:J56"/>
    <mergeCell ref="K56:L56"/>
  </mergeCells>
  <pageMargins left="0.7" right="0.7" top="0.75" bottom="0.75" header="0.3" footer="0.3"/>
  <pageSetup paperSize="5" orientation="portrait" horizontalDpi="4294967293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D3" sqref="D3"/>
    </sheetView>
  </sheetViews>
  <sheetFormatPr defaultRowHeight="15" x14ac:dyDescent="0.25"/>
  <cols>
    <col min="1" max="1" width="5.140625" customWidth="1"/>
    <col min="2" max="2" width="46" customWidth="1"/>
  </cols>
  <sheetData>
    <row r="1" spans="1:2" x14ac:dyDescent="0.25">
      <c r="A1" s="1357" t="s">
        <v>2483</v>
      </c>
      <c r="B1" s="1357"/>
    </row>
    <row r="3" spans="1:2" x14ac:dyDescent="0.25">
      <c r="A3" t="s">
        <v>2380</v>
      </c>
      <c r="B3" t="s">
        <v>2381</v>
      </c>
    </row>
    <row r="4" spans="1:2" x14ac:dyDescent="0.25">
      <c r="A4">
        <v>1</v>
      </c>
      <c r="B4" t="s">
        <v>2484</v>
      </c>
    </row>
    <row r="5" spans="1:2" x14ac:dyDescent="0.25">
      <c r="A5">
        <v>2</v>
      </c>
      <c r="B5" t="s">
        <v>2485</v>
      </c>
    </row>
    <row r="6" spans="1:2" x14ac:dyDescent="0.25">
      <c r="A6">
        <v>3</v>
      </c>
      <c r="B6" t="s">
        <v>2486</v>
      </c>
    </row>
    <row r="7" spans="1:2" x14ac:dyDescent="0.25">
      <c r="A7">
        <v>4</v>
      </c>
      <c r="B7" t="s">
        <v>2487</v>
      </c>
    </row>
    <row r="8" spans="1:2" x14ac:dyDescent="0.25">
      <c r="A8">
        <v>5</v>
      </c>
      <c r="B8" t="s">
        <v>2488</v>
      </c>
    </row>
    <row r="9" spans="1:2" x14ac:dyDescent="0.25">
      <c r="A9">
        <v>6</v>
      </c>
      <c r="B9" t="s">
        <v>2489</v>
      </c>
    </row>
    <row r="10" spans="1:2" x14ac:dyDescent="0.25">
      <c r="A10">
        <v>7</v>
      </c>
      <c r="B10" t="s">
        <v>2490</v>
      </c>
    </row>
  </sheetData>
  <mergeCells count="1">
    <mergeCell ref="A1:B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3"/>
  <sheetViews>
    <sheetView workbookViewId="0">
      <selection activeCell="F51" sqref="F51:L51"/>
    </sheetView>
  </sheetViews>
  <sheetFormatPr defaultRowHeight="12.75" x14ac:dyDescent="0.2"/>
  <cols>
    <col min="1" max="1" width="3" style="19" customWidth="1"/>
    <col min="2" max="2" width="2.42578125" style="19" customWidth="1"/>
    <col min="3" max="3" width="2.140625" style="19" customWidth="1"/>
    <col min="4" max="4" width="4.7109375" style="19" hidden="1" customWidth="1"/>
    <col min="5" max="5" width="4" style="19" customWidth="1"/>
    <col min="6" max="6" width="2.7109375" style="19" customWidth="1"/>
    <col min="7" max="7" width="4" style="19" hidden="1" customWidth="1"/>
    <col min="8" max="9" width="1.85546875" style="19" customWidth="1"/>
    <col min="10" max="10" width="5.28515625" style="19" customWidth="1"/>
    <col min="11" max="11" width="4.7109375" style="19" customWidth="1"/>
    <col min="12" max="12" width="12.85546875" style="19" customWidth="1"/>
    <col min="13" max="13" width="5.85546875" style="19" customWidth="1"/>
    <col min="14" max="14" width="5.42578125" style="70" customWidth="1"/>
    <col min="15" max="15" width="8" style="70" customWidth="1"/>
    <col min="16" max="16" width="14" style="237" customWidth="1"/>
    <col min="17" max="17" width="15" style="71" customWidth="1"/>
    <col min="18" max="18" width="9.140625" style="19"/>
    <col min="19" max="19" width="11.140625" style="19" bestFit="1" customWidth="1"/>
    <col min="20" max="20" width="10.140625" style="19" bestFit="1" customWidth="1"/>
    <col min="21" max="257" width="9.140625" style="19"/>
    <col min="258" max="258" width="3" style="19" customWidth="1"/>
    <col min="259" max="259" width="2.42578125" style="19" customWidth="1"/>
    <col min="260" max="260" width="2.140625" style="19" customWidth="1"/>
    <col min="261" max="261" width="0" style="19" hidden="1" customWidth="1"/>
    <col min="262" max="262" width="2.85546875" style="19" customWidth="1"/>
    <col min="263" max="263" width="2.7109375" style="19" customWidth="1"/>
    <col min="264" max="264" width="2.85546875" style="19" customWidth="1"/>
    <col min="265" max="265" width="1.85546875" style="19" customWidth="1"/>
    <col min="266" max="266" width="15.7109375" style="19" customWidth="1"/>
    <col min="267" max="267" width="4.7109375" style="19" customWidth="1"/>
    <col min="268" max="268" width="19.42578125" style="19" customWidth="1"/>
    <col min="269" max="269" width="13.85546875" style="19" customWidth="1"/>
    <col min="270" max="271" width="6.85546875" style="19" customWidth="1"/>
    <col min="272" max="272" width="12.5703125" style="19" customWidth="1"/>
    <col min="273" max="273" width="18.7109375" style="19" customWidth="1"/>
    <col min="274" max="513" width="9.140625" style="19"/>
    <col min="514" max="514" width="3" style="19" customWidth="1"/>
    <col min="515" max="515" width="2.42578125" style="19" customWidth="1"/>
    <col min="516" max="516" width="2.140625" style="19" customWidth="1"/>
    <col min="517" max="517" width="0" style="19" hidden="1" customWidth="1"/>
    <col min="518" max="518" width="2.85546875" style="19" customWidth="1"/>
    <col min="519" max="519" width="2.7109375" style="19" customWidth="1"/>
    <col min="520" max="520" width="2.85546875" style="19" customWidth="1"/>
    <col min="521" max="521" width="1.85546875" style="19" customWidth="1"/>
    <col min="522" max="522" width="15.7109375" style="19" customWidth="1"/>
    <col min="523" max="523" width="4.7109375" style="19" customWidth="1"/>
    <col min="524" max="524" width="19.42578125" style="19" customWidth="1"/>
    <col min="525" max="525" width="13.85546875" style="19" customWidth="1"/>
    <col min="526" max="527" width="6.85546875" style="19" customWidth="1"/>
    <col min="528" max="528" width="12.5703125" style="19" customWidth="1"/>
    <col min="529" max="529" width="18.7109375" style="19" customWidth="1"/>
    <col min="530" max="769" width="9.140625" style="19"/>
    <col min="770" max="770" width="3" style="19" customWidth="1"/>
    <col min="771" max="771" width="2.42578125" style="19" customWidth="1"/>
    <col min="772" max="772" width="2.140625" style="19" customWidth="1"/>
    <col min="773" max="773" width="0" style="19" hidden="1" customWidth="1"/>
    <col min="774" max="774" width="2.85546875" style="19" customWidth="1"/>
    <col min="775" max="775" width="2.7109375" style="19" customWidth="1"/>
    <col min="776" max="776" width="2.85546875" style="19" customWidth="1"/>
    <col min="777" max="777" width="1.85546875" style="19" customWidth="1"/>
    <col min="778" max="778" width="15.7109375" style="19" customWidth="1"/>
    <col min="779" max="779" width="4.7109375" style="19" customWidth="1"/>
    <col min="780" max="780" width="19.42578125" style="19" customWidth="1"/>
    <col min="781" max="781" width="13.85546875" style="19" customWidth="1"/>
    <col min="782" max="783" width="6.85546875" style="19" customWidth="1"/>
    <col min="784" max="784" width="12.5703125" style="19" customWidth="1"/>
    <col min="785" max="785" width="18.7109375" style="19" customWidth="1"/>
    <col min="786" max="1025" width="9.140625" style="19"/>
    <col min="1026" max="1026" width="3" style="19" customWidth="1"/>
    <col min="1027" max="1027" width="2.42578125" style="19" customWidth="1"/>
    <col min="1028" max="1028" width="2.140625" style="19" customWidth="1"/>
    <col min="1029" max="1029" width="0" style="19" hidden="1" customWidth="1"/>
    <col min="1030" max="1030" width="2.85546875" style="19" customWidth="1"/>
    <col min="1031" max="1031" width="2.7109375" style="19" customWidth="1"/>
    <col min="1032" max="1032" width="2.85546875" style="19" customWidth="1"/>
    <col min="1033" max="1033" width="1.85546875" style="19" customWidth="1"/>
    <col min="1034" max="1034" width="15.7109375" style="19" customWidth="1"/>
    <col min="1035" max="1035" width="4.7109375" style="19" customWidth="1"/>
    <col min="1036" max="1036" width="19.42578125" style="19" customWidth="1"/>
    <col min="1037" max="1037" width="13.85546875" style="19" customWidth="1"/>
    <col min="1038" max="1039" width="6.85546875" style="19" customWidth="1"/>
    <col min="1040" max="1040" width="12.5703125" style="19" customWidth="1"/>
    <col min="1041" max="1041" width="18.7109375" style="19" customWidth="1"/>
    <col min="1042" max="1281" width="9.140625" style="19"/>
    <col min="1282" max="1282" width="3" style="19" customWidth="1"/>
    <col min="1283" max="1283" width="2.42578125" style="19" customWidth="1"/>
    <col min="1284" max="1284" width="2.140625" style="19" customWidth="1"/>
    <col min="1285" max="1285" width="0" style="19" hidden="1" customWidth="1"/>
    <col min="1286" max="1286" width="2.85546875" style="19" customWidth="1"/>
    <col min="1287" max="1287" width="2.7109375" style="19" customWidth="1"/>
    <col min="1288" max="1288" width="2.85546875" style="19" customWidth="1"/>
    <col min="1289" max="1289" width="1.85546875" style="19" customWidth="1"/>
    <col min="1290" max="1290" width="15.7109375" style="19" customWidth="1"/>
    <col min="1291" max="1291" width="4.7109375" style="19" customWidth="1"/>
    <col min="1292" max="1292" width="19.42578125" style="19" customWidth="1"/>
    <col min="1293" max="1293" width="13.85546875" style="19" customWidth="1"/>
    <col min="1294" max="1295" width="6.85546875" style="19" customWidth="1"/>
    <col min="1296" max="1296" width="12.5703125" style="19" customWidth="1"/>
    <col min="1297" max="1297" width="18.7109375" style="19" customWidth="1"/>
    <col min="1298" max="1537" width="9.140625" style="19"/>
    <col min="1538" max="1538" width="3" style="19" customWidth="1"/>
    <col min="1539" max="1539" width="2.42578125" style="19" customWidth="1"/>
    <col min="1540" max="1540" width="2.140625" style="19" customWidth="1"/>
    <col min="1541" max="1541" width="0" style="19" hidden="1" customWidth="1"/>
    <col min="1542" max="1542" width="2.85546875" style="19" customWidth="1"/>
    <col min="1543" max="1543" width="2.7109375" style="19" customWidth="1"/>
    <col min="1544" max="1544" width="2.85546875" style="19" customWidth="1"/>
    <col min="1545" max="1545" width="1.85546875" style="19" customWidth="1"/>
    <col min="1546" max="1546" width="15.7109375" style="19" customWidth="1"/>
    <col min="1547" max="1547" width="4.7109375" style="19" customWidth="1"/>
    <col min="1548" max="1548" width="19.42578125" style="19" customWidth="1"/>
    <col min="1549" max="1549" width="13.85546875" style="19" customWidth="1"/>
    <col min="1550" max="1551" width="6.85546875" style="19" customWidth="1"/>
    <col min="1552" max="1552" width="12.5703125" style="19" customWidth="1"/>
    <col min="1553" max="1553" width="18.7109375" style="19" customWidth="1"/>
    <col min="1554" max="1793" width="9.140625" style="19"/>
    <col min="1794" max="1794" width="3" style="19" customWidth="1"/>
    <col min="1795" max="1795" width="2.42578125" style="19" customWidth="1"/>
    <col min="1796" max="1796" width="2.140625" style="19" customWidth="1"/>
    <col min="1797" max="1797" width="0" style="19" hidden="1" customWidth="1"/>
    <col min="1798" max="1798" width="2.85546875" style="19" customWidth="1"/>
    <col min="1799" max="1799" width="2.7109375" style="19" customWidth="1"/>
    <col min="1800" max="1800" width="2.85546875" style="19" customWidth="1"/>
    <col min="1801" max="1801" width="1.85546875" style="19" customWidth="1"/>
    <col min="1802" max="1802" width="15.7109375" style="19" customWidth="1"/>
    <col min="1803" max="1803" width="4.7109375" style="19" customWidth="1"/>
    <col min="1804" max="1804" width="19.42578125" style="19" customWidth="1"/>
    <col min="1805" max="1805" width="13.85546875" style="19" customWidth="1"/>
    <col min="1806" max="1807" width="6.85546875" style="19" customWidth="1"/>
    <col min="1808" max="1808" width="12.5703125" style="19" customWidth="1"/>
    <col min="1809" max="1809" width="18.7109375" style="19" customWidth="1"/>
    <col min="1810" max="2049" width="9.140625" style="19"/>
    <col min="2050" max="2050" width="3" style="19" customWidth="1"/>
    <col min="2051" max="2051" width="2.42578125" style="19" customWidth="1"/>
    <col min="2052" max="2052" width="2.140625" style="19" customWidth="1"/>
    <col min="2053" max="2053" width="0" style="19" hidden="1" customWidth="1"/>
    <col min="2054" max="2054" width="2.85546875" style="19" customWidth="1"/>
    <col min="2055" max="2055" width="2.7109375" style="19" customWidth="1"/>
    <col min="2056" max="2056" width="2.85546875" style="19" customWidth="1"/>
    <col min="2057" max="2057" width="1.85546875" style="19" customWidth="1"/>
    <col min="2058" max="2058" width="15.7109375" style="19" customWidth="1"/>
    <col min="2059" max="2059" width="4.7109375" style="19" customWidth="1"/>
    <col min="2060" max="2060" width="19.42578125" style="19" customWidth="1"/>
    <col min="2061" max="2061" width="13.85546875" style="19" customWidth="1"/>
    <col min="2062" max="2063" width="6.85546875" style="19" customWidth="1"/>
    <col min="2064" max="2064" width="12.5703125" style="19" customWidth="1"/>
    <col min="2065" max="2065" width="18.7109375" style="19" customWidth="1"/>
    <col min="2066" max="2305" width="9.140625" style="19"/>
    <col min="2306" max="2306" width="3" style="19" customWidth="1"/>
    <col min="2307" max="2307" width="2.42578125" style="19" customWidth="1"/>
    <col min="2308" max="2308" width="2.140625" style="19" customWidth="1"/>
    <col min="2309" max="2309" width="0" style="19" hidden="1" customWidth="1"/>
    <col min="2310" max="2310" width="2.85546875" style="19" customWidth="1"/>
    <col min="2311" max="2311" width="2.7109375" style="19" customWidth="1"/>
    <col min="2312" max="2312" width="2.85546875" style="19" customWidth="1"/>
    <col min="2313" max="2313" width="1.85546875" style="19" customWidth="1"/>
    <col min="2314" max="2314" width="15.7109375" style="19" customWidth="1"/>
    <col min="2315" max="2315" width="4.7109375" style="19" customWidth="1"/>
    <col min="2316" max="2316" width="19.42578125" style="19" customWidth="1"/>
    <col min="2317" max="2317" width="13.85546875" style="19" customWidth="1"/>
    <col min="2318" max="2319" width="6.85546875" style="19" customWidth="1"/>
    <col min="2320" max="2320" width="12.5703125" style="19" customWidth="1"/>
    <col min="2321" max="2321" width="18.7109375" style="19" customWidth="1"/>
    <col min="2322" max="2561" width="9.140625" style="19"/>
    <col min="2562" max="2562" width="3" style="19" customWidth="1"/>
    <col min="2563" max="2563" width="2.42578125" style="19" customWidth="1"/>
    <col min="2564" max="2564" width="2.140625" style="19" customWidth="1"/>
    <col min="2565" max="2565" width="0" style="19" hidden="1" customWidth="1"/>
    <col min="2566" max="2566" width="2.85546875" style="19" customWidth="1"/>
    <col min="2567" max="2567" width="2.7109375" style="19" customWidth="1"/>
    <col min="2568" max="2568" width="2.85546875" style="19" customWidth="1"/>
    <col min="2569" max="2569" width="1.85546875" style="19" customWidth="1"/>
    <col min="2570" max="2570" width="15.7109375" style="19" customWidth="1"/>
    <col min="2571" max="2571" width="4.7109375" style="19" customWidth="1"/>
    <col min="2572" max="2572" width="19.42578125" style="19" customWidth="1"/>
    <col min="2573" max="2573" width="13.85546875" style="19" customWidth="1"/>
    <col min="2574" max="2575" width="6.85546875" style="19" customWidth="1"/>
    <col min="2576" max="2576" width="12.5703125" style="19" customWidth="1"/>
    <col min="2577" max="2577" width="18.7109375" style="19" customWidth="1"/>
    <col min="2578" max="2817" width="9.140625" style="19"/>
    <col min="2818" max="2818" width="3" style="19" customWidth="1"/>
    <col min="2819" max="2819" width="2.42578125" style="19" customWidth="1"/>
    <col min="2820" max="2820" width="2.140625" style="19" customWidth="1"/>
    <col min="2821" max="2821" width="0" style="19" hidden="1" customWidth="1"/>
    <col min="2822" max="2822" width="2.85546875" style="19" customWidth="1"/>
    <col min="2823" max="2823" width="2.7109375" style="19" customWidth="1"/>
    <col min="2824" max="2824" width="2.85546875" style="19" customWidth="1"/>
    <col min="2825" max="2825" width="1.85546875" style="19" customWidth="1"/>
    <col min="2826" max="2826" width="15.7109375" style="19" customWidth="1"/>
    <col min="2827" max="2827" width="4.7109375" style="19" customWidth="1"/>
    <col min="2828" max="2828" width="19.42578125" style="19" customWidth="1"/>
    <col min="2829" max="2829" width="13.85546875" style="19" customWidth="1"/>
    <col min="2830" max="2831" width="6.85546875" style="19" customWidth="1"/>
    <col min="2832" max="2832" width="12.5703125" style="19" customWidth="1"/>
    <col min="2833" max="2833" width="18.7109375" style="19" customWidth="1"/>
    <col min="2834" max="3073" width="9.140625" style="19"/>
    <col min="3074" max="3074" width="3" style="19" customWidth="1"/>
    <col min="3075" max="3075" width="2.42578125" style="19" customWidth="1"/>
    <col min="3076" max="3076" width="2.140625" style="19" customWidth="1"/>
    <col min="3077" max="3077" width="0" style="19" hidden="1" customWidth="1"/>
    <col min="3078" max="3078" width="2.85546875" style="19" customWidth="1"/>
    <col min="3079" max="3079" width="2.7109375" style="19" customWidth="1"/>
    <col min="3080" max="3080" width="2.85546875" style="19" customWidth="1"/>
    <col min="3081" max="3081" width="1.85546875" style="19" customWidth="1"/>
    <col min="3082" max="3082" width="15.7109375" style="19" customWidth="1"/>
    <col min="3083" max="3083" width="4.7109375" style="19" customWidth="1"/>
    <col min="3084" max="3084" width="19.42578125" style="19" customWidth="1"/>
    <col min="3085" max="3085" width="13.85546875" style="19" customWidth="1"/>
    <col min="3086" max="3087" width="6.85546875" style="19" customWidth="1"/>
    <col min="3088" max="3088" width="12.5703125" style="19" customWidth="1"/>
    <col min="3089" max="3089" width="18.7109375" style="19" customWidth="1"/>
    <col min="3090" max="3329" width="9.140625" style="19"/>
    <col min="3330" max="3330" width="3" style="19" customWidth="1"/>
    <col min="3331" max="3331" width="2.42578125" style="19" customWidth="1"/>
    <col min="3332" max="3332" width="2.140625" style="19" customWidth="1"/>
    <col min="3333" max="3333" width="0" style="19" hidden="1" customWidth="1"/>
    <col min="3334" max="3334" width="2.85546875" style="19" customWidth="1"/>
    <col min="3335" max="3335" width="2.7109375" style="19" customWidth="1"/>
    <col min="3336" max="3336" width="2.85546875" style="19" customWidth="1"/>
    <col min="3337" max="3337" width="1.85546875" style="19" customWidth="1"/>
    <col min="3338" max="3338" width="15.7109375" style="19" customWidth="1"/>
    <col min="3339" max="3339" width="4.7109375" style="19" customWidth="1"/>
    <col min="3340" max="3340" width="19.42578125" style="19" customWidth="1"/>
    <col min="3341" max="3341" width="13.85546875" style="19" customWidth="1"/>
    <col min="3342" max="3343" width="6.85546875" style="19" customWidth="1"/>
    <col min="3344" max="3344" width="12.5703125" style="19" customWidth="1"/>
    <col min="3345" max="3345" width="18.7109375" style="19" customWidth="1"/>
    <col min="3346" max="3585" width="9.140625" style="19"/>
    <col min="3586" max="3586" width="3" style="19" customWidth="1"/>
    <col min="3587" max="3587" width="2.42578125" style="19" customWidth="1"/>
    <col min="3588" max="3588" width="2.140625" style="19" customWidth="1"/>
    <col min="3589" max="3589" width="0" style="19" hidden="1" customWidth="1"/>
    <col min="3590" max="3590" width="2.85546875" style="19" customWidth="1"/>
    <col min="3591" max="3591" width="2.7109375" style="19" customWidth="1"/>
    <col min="3592" max="3592" width="2.85546875" style="19" customWidth="1"/>
    <col min="3593" max="3593" width="1.85546875" style="19" customWidth="1"/>
    <col min="3594" max="3594" width="15.7109375" style="19" customWidth="1"/>
    <col min="3595" max="3595" width="4.7109375" style="19" customWidth="1"/>
    <col min="3596" max="3596" width="19.42578125" style="19" customWidth="1"/>
    <col min="3597" max="3597" width="13.85546875" style="19" customWidth="1"/>
    <col min="3598" max="3599" width="6.85546875" style="19" customWidth="1"/>
    <col min="3600" max="3600" width="12.5703125" style="19" customWidth="1"/>
    <col min="3601" max="3601" width="18.7109375" style="19" customWidth="1"/>
    <col min="3602" max="3841" width="9.140625" style="19"/>
    <col min="3842" max="3842" width="3" style="19" customWidth="1"/>
    <col min="3843" max="3843" width="2.42578125" style="19" customWidth="1"/>
    <col min="3844" max="3844" width="2.140625" style="19" customWidth="1"/>
    <col min="3845" max="3845" width="0" style="19" hidden="1" customWidth="1"/>
    <col min="3846" max="3846" width="2.85546875" style="19" customWidth="1"/>
    <col min="3847" max="3847" width="2.7109375" style="19" customWidth="1"/>
    <col min="3848" max="3848" width="2.85546875" style="19" customWidth="1"/>
    <col min="3849" max="3849" width="1.85546875" style="19" customWidth="1"/>
    <col min="3850" max="3850" width="15.7109375" style="19" customWidth="1"/>
    <col min="3851" max="3851" width="4.7109375" style="19" customWidth="1"/>
    <col min="3852" max="3852" width="19.42578125" style="19" customWidth="1"/>
    <col min="3853" max="3853" width="13.85546875" style="19" customWidth="1"/>
    <col min="3854" max="3855" width="6.85546875" style="19" customWidth="1"/>
    <col min="3856" max="3856" width="12.5703125" style="19" customWidth="1"/>
    <col min="3857" max="3857" width="18.7109375" style="19" customWidth="1"/>
    <col min="3858" max="4097" width="9.140625" style="19"/>
    <col min="4098" max="4098" width="3" style="19" customWidth="1"/>
    <col min="4099" max="4099" width="2.42578125" style="19" customWidth="1"/>
    <col min="4100" max="4100" width="2.140625" style="19" customWidth="1"/>
    <col min="4101" max="4101" width="0" style="19" hidden="1" customWidth="1"/>
    <col min="4102" max="4102" width="2.85546875" style="19" customWidth="1"/>
    <col min="4103" max="4103" width="2.7109375" style="19" customWidth="1"/>
    <col min="4104" max="4104" width="2.85546875" style="19" customWidth="1"/>
    <col min="4105" max="4105" width="1.85546875" style="19" customWidth="1"/>
    <col min="4106" max="4106" width="15.7109375" style="19" customWidth="1"/>
    <col min="4107" max="4107" width="4.7109375" style="19" customWidth="1"/>
    <col min="4108" max="4108" width="19.42578125" style="19" customWidth="1"/>
    <col min="4109" max="4109" width="13.85546875" style="19" customWidth="1"/>
    <col min="4110" max="4111" width="6.85546875" style="19" customWidth="1"/>
    <col min="4112" max="4112" width="12.5703125" style="19" customWidth="1"/>
    <col min="4113" max="4113" width="18.7109375" style="19" customWidth="1"/>
    <col min="4114" max="4353" width="9.140625" style="19"/>
    <col min="4354" max="4354" width="3" style="19" customWidth="1"/>
    <col min="4355" max="4355" width="2.42578125" style="19" customWidth="1"/>
    <col min="4356" max="4356" width="2.140625" style="19" customWidth="1"/>
    <col min="4357" max="4357" width="0" style="19" hidden="1" customWidth="1"/>
    <col min="4358" max="4358" width="2.85546875" style="19" customWidth="1"/>
    <col min="4359" max="4359" width="2.7109375" style="19" customWidth="1"/>
    <col min="4360" max="4360" width="2.85546875" style="19" customWidth="1"/>
    <col min="4361" max="4361" width="1.85546875" style="19" customWidth="1"/>
    <col min="4362" max="4362" width="15.7109375" style="19" customWidth="1"/>
    <col min="4363" max="4363" width="4.7109375" style="19" customWidth="1"/>
    <col min="4364" max="4364" width="19.42578125" style="19" customWidth="1"/>
    <col min="4365" max="4365" width="13.85546875" style="19" customWidth="1"/>
    <col min="4366" max="4367" width="6.85546875" style="19" customWidth="1"/>
    <col min="4368" max="4368" width="12.5703125" style="19" customWidth="1"/>
    <col min="4369" max="4369" width="18.7109375" style="19" customWidth="1"/>
    <col min="4370" max="4609" width="9.140625" style="19"/>
    <col min="4610" max="4610" width="3" style="19" customWidth="1"/>
    <col min="4611" max="4611" width="2.42578125" style="19" customWidth="1"/>
    <col min="4612" max="4612" width="2.140625" style="19" customWidth="1"/>
    <col min="4613" max="4613" width="0" style="19" hidden="1" customWidth="1"/>
    <col min="4614" max="4614" width="2.85546875" style="19" customWidth="1"/>
    <col min="4615" max="4615" width="2.7109375" style="19" customWidth="1"/>
    <col min="4616" max="4616" width="2.85546875" style="19" customWidth="1"/>
    <col min="4617" max="4617" width="1.85546875" style="19" customWidth="1"/>
    <col min="4618" max="4618" width="15.7109375" style="19" customWidth="1"/>
    <col min="4619" max="4619" width="4.7109375" style="19" customWidth="1"/>
    <col min="4620" max="4620" width="19.42578125" style="19" customWidth="1"/>
    <col min="4621" max="4621" width="13.85546875" style="19" customWidth="1"/>
    <col min="4622" max="4623" width="6.85546875" style="19" customWidth="1"/>
    <col min="4624" max="4624" width="12.5703125" style="19" customWidth="1"/>
    <col min="4625" max="4625" width="18.7109375" style="19" customWidth="1"/>
    <col min="4626" max="4865" width="9.140625" style="19"/>
    <col min="4866" max="4866" width="3" style="19" customWidth="1"/>
    <col min="4867" max="4867" width="2.42578125" style="19" customWidth="1"/>
    <col min="4868" max="4868" width="2.140625" style="19" customWidth="1"/>
    <col min="4869" max="4869" width="0" style="19" hidden="1" customWidth="1"/>
    <col min="4870" max="4870" width="2.85546875" style="19" customWidth="1"/>
    <col min="4871" max="4871" width="2.7109375" style="19" customWidth="1"/>
    <col min="4872" max="4872" width="2.85546875" style="19" customWidth="1"/>
    <col min="4873" max="4873" width="1.85546875" style="19" customWidth="1"/>
    <col min="4874" max="4874" width="15.7109375" style="19" customWidth="1"/>
    <col min="4875" max="4875" width="4.7109375" style="19" customWidth="1"/>
    <col min="4876" max="4876" width="19.42578125" style="19" customWidth="1"/>
    <col min="4877" max="4877" width="13.85546875" style="19" customWidth="1"/>
    <col min="4878" max="4879" width="6.85546875" style="19" customWidth="1"/>
    <col min="4880" max="4880" width="12.5703125" style="19" customWidth="1"/>
    <col min="4881" max="4881" width="18.7109375" style="19" customWidth="1"/>
    <col min="4882" max="5121" width="9.140625" style="19"/>
    <col min="5122" max="5122" width="3" style="19" customWidth="1"/>
    <col min="5123" max="5123" width="2.42578125" style="19" customWidth="1"/>
    <col min="5124" max="5124" width="2.140625" style="19" customWidth="1"/>
    <col min="5125" max="5125" width="0" style="19" hidden="1" customWidth="1"/>
    <col min="5126" max="5126" width="2.85546875" style="19" customWidth="1"/>
    <col min="5127" max="5127" width="2.7109375" style="19" customWidth="1"/>
    <col min="5128" max="5128" width="2.85546875" style="19" customWidth="1"/>
    <col min="5129" max="5129" width="1.85546875" style="19" customWidth="1"/>
    <col min="5130" max="5130" width="15.7109375" style="19" customWidth="1"/>
    <col min="5131" max="5131" width="4.7109375" style="19" customWidth="1"/>
    <col min="5132" max="5132" width="19.42578125" style="19" customWidth="1"/>
    <col min="5133" max="5133" width="13.85546875" style="19" customWidth="1"/>
    <col min="5134" max="5135" width="6.85546875" style="19" customWidth="1"/>
    <col min="5136" max="5136" width="12.5703125" style="19" customWidth="1"/>
    <col min="5137" max="5137" width="18.7109375" style="19" customWidth="1"/>
    <col min="5138" max="5377" width="9.140625" style="19"/>
    <col min="5378" max="5378" width="3" style="19" customWidth="1"/>
    <col min="5379" max="5379" width="2.42578125" style="19" customWidth="1"/>
    <col min="5380" max="5380" width="2.140625" style="19" customWidth="1"/>
    <col min="5381" max="5381" width="0" style="19" hidden="1" customWidth="1"/>
    <col min="5382" max="5382" width="2.85546875" style="19" customWidth="1"/>
    <col min="5383" max="5383" width="2.7109375" style="19" customWidth="1"/>
    <col min="5384" max="5384" width="2.85546875" style="19" customWidth="1"/>
    <col min="5385" max="5385" width="1.85546875" style="19" customWidth="1"/>
    <col min="5386" max="5386" width="15.7109375" style="19" customWidth="1"/>
    <col min="5387" max="5387" width="4.7109375" style="19" customWidth="1"/>
    <col min="5388" max="5388" width="19.42578125" style="19" customWidth="1"/>
    <col min="5389" max="5389" width="13.85546875" style="19" customWidth="1"/>
    <col min="5390" max="5391" width="6.85546875" style="19" customWidth="1"/>
    <col min="5392" max="5392" width="12.5703125" style="19" customWidth="1"/>
    <col min="5393" max="5393" width="18.7109375" style="19" customWidth="1"/>
    <col min="5394" max="5633" width="9.140625" style="19"/>
    <col min="5634" max="5634" width="3" style="19" customWidth="1"/>
    <col min="5635" max="5635" width="2.42578125" style="19" customWidth="1"/>
    <col min="5636" max="5636" width="2.140625" style="19" customWidth="1"/>
    <col min="5637" max="5637" width="0" style="19" hidden="1" customWidth="1"/>
    <col min="5638" max="5638" width="2.85546875" style="19" customWidth="1"/>
    <col min="5639" max="5639" width="2.7109375" style="19" customWidth="1"/>
    <col min="5640" max="5640" width="2.85546875" style="19" customWidth="1"/>
    <col min="5641" max="5641" width="1.85546875" style="19" customWidth="1"/>
    <col min="5642" max="5642" width="15.7109375" style="19" customWidth="1"/>
    <col min="5643" max="5643" width="4.7109375" style="19" customWidth="1"/>
    <col min="5644" max="5644" width="19.42578125" style="19" customWidth="1"/>
    <col min="5645" max="5645" width="13.85546875" style="19" customWidth="1"/>
    <col min="5646" max="5647" width="6.85546875" style="19" customWidth="1"/>
    <col min="5648" max="5648" width="12.5703125" style="19" customWidth="1"/>
    <col min="5649" max="5649" width="18.7109375" style="19" customWidth="1"/>
    <col min="5650" max="5889" width="9.140625" style="19"/>
    <col min="5890" max="5890" width="3" style="19" customWidth="1"/>
    <col min="5891" max="5891" width="2.42578125" style="19" customWidth="1"/>
    <col min="5892" max="5892" width="2.140625" style="19" customWidth="1"/>
    <col min="5893" max="5893" width="0" style="19" hidden="1" customWidth="1"/>
    <col min="5894" max="5894" width="2.85546875" style="19" customWidth="1"/>
    <col min="5895" max="5895" width="2.7109375" style="19" customWidth="1"/>
    <col min="5896" max="5896" width="2.85546875" style="19" customWidth="1"/>
    <col min="5897" max="5897" width="1.85546875" style="19" customWidth="1"/>
    <col min="5898" max="5898" width="15.7109375" style="19" customWidth="1"/>
    <col min="5899" max="5899" width="4.7109375" style="19" customWidth="1"/>
    <col min="5900" max="5900" width="19.42578125" style="19" customWidth="1"/>
    <col min="5901" max="5901" width="13.85546875" style="19" customWidth="1"/>
    <col min="5902" max="5903" width="6.85546875" style="19" customWidth="1"/>
    <col min="5904" max="5904" width="12.5703125" style="19" customWidth="1"/>
    <col min="5905" max="5905" width="18.7109375" style="19" customWidth="1"/>
    <col min="5906" max="6145" width="9.140625" style="19"/>
    <col min="6146" max="6146" width="3" style="19" customWidth="1"/>
    <col min="6147" max="6147" width="2.42578125" style="19" customWidth="1"/>
    <col min="6148" max="6148" width="2.140625" style="19" customWidth="1"/>
    <col min="6149" max="6149" width="0" style="19" hidden="1" customWidth="1"/>
    <col min="6150" max="6150" width="2.85546875" style="19" customWidth="1"/>
    <col min="6151" max="6151" width="2.7109375" style="19" customWidth="1"/>
    <col min="6152" max="6152" width="2.85546875" style="19" customWidth="1"/>
    <col min="6153" max="6153" width="1.85546875" style="19" customWidth="1"/>
    <col min="6154" max="6154" width="15.7109375" style="19" customWidth="1"/>
    <col min="6155" max="6155" width="4.7109375" style="19" customWidth="1"/>
    <col min="6156" max="6156" width="19.42578125" style="19" customWidth="1"/>
    <col min="6157" max="6157" width="13.85546875" style="19" customWidth="1"/>
    <col min="6158" max="6159" width="6.85546875" style="19" customWidth="1"/>
    <col min="6160" max="6160" width="12.5703125" style="19" customWidth="1"/>
    <col min="6161" max="6161" width="18.7109375" style="19" customWidth="1"/>
    <col min="6162" max="6401" width="9.140625" style="19"/>
    <col min="6402" max="6402" width="3" style="19" customWidth="1"/>
    <col min="6403" max="6403" width="2.42578125" style="19" customWidth="1"/>
    <col min="6404" max="6404" width="2.140625" style="19" customWidth="1"/>
    <col min="6405" max="6405" width="0" style="19" hidden="1" customWidth="1"/>
    <col min="6406" max="6406" width="2.85546875" style="19" customWidth="1"/>
    <col min="6407" max="6407" width="2.7109375" style="19" customWidth="1"/>
    <col min="6408" max="6408" width="2.85546875" style="19" customWidth="1"/>
    <col min="6409" max="6409" width="1.85546875" style="19" customWidth="1"/>
    <col min="6410" max="6410" width="15.7109375" style="19" customWidth="1"/>
    <col min="6411" max="6411" width="4.7109375" style="19" customWidth="1"/>
    <col min="6412" max="6412" width="19.42578125" style="19" customWidth="1"/>
    <col min="6413" max="6413" width="13.85546875" style="19" customWidth="1"/>
    <col min="6414" max="6415" width="6.85546875" style="19" customWidth="1"/>
    <col min="6416" max="6416" width="12.5703125" style="19" customWidth="1"/>
    <col min="6417" max="6417" width="18.7109375" style="19" customWidth="1"/>
    <col min="6418" max="6657" width="9.140625" style="19"/>
    <col min="6658" max="6658" width="3" style="19" customWidth="1"/>
    <col min="6659" max="6659" width="2.42578125" style="19" customWidth="1"/>
    <col min="6660" max="6660" width="2.140625" style="19" customWidth="1"/>
    <col min="6661" max="6661" width="0" style="19" hidden="1" customWidth="1"/>
    <col min="6662" max="6662" width="2.85546875" style="19" customWidth="1"/>
    <col min="6663" max="6663" width="2.7109375" style="19" customWidth="1"/>
    <col min="6664" max="6664" width="2.85546875" style="19" customWidth="1"/>
    <col min="6665" max="6665" width="1.85546875" style="19" customWidth="1"/>
    <col min="6666" max="6666" width="15.7109375" style="19" customWidth="1"/>
    <col min="6667" max="6667" width="4.7109375" style="19" customWidth="1"/>
    <col min="6668" max="6668" width="19.42578125" style="19" customWidth="1"/>
    <col min="6669" max="6669" width="13.85546875" style="19" customWidth="1"/>
    <col min="6670" max="6671" width="6.85546875" style="19" customWidth="1"/>
    <col min="6672" max="6672" width="12.5703125" style="19" customWidth="1"/>
    <col min="6673" max="6673" width="18.7109375" style="19" customWidth="1"/>
    <col min="6674" max="6913" width="9.140625" style="19"/>
    <col min="6914" max="6914" width="3" style="19" customWidth="1"/>
    <col min="6915" max="6915" width="2.42578125" style="19" customWidth="1"/>
    <col min="6916" max="6916" width="2.140625" style="19" customWidth="1"/>
    <col min="6917" max="6917" width="0" style="19" hidden="1" customWidth="1"/>
    <col min="6918" max="6918" width="2.85546875" style="19" customWidth="1"/>
    <col min="6919" max="6919" width="2.7109375" style="19" customWidth="1"/>
    <col min="6920" max="6920" width="2.85546875" style="19" customWidth="1"/>
    <col min="6921" max="6921" width="1.85546875" style="19" customWidth="1"/>
    <col min="6922" max="6922" width="15.7109375" style="19" customWidth="1"/>
    <col min="6923" max="6923" width="4.7109375" style="19" customWidth="1"/>
    <col min="6924" max="6924" width="19.42578125" style="19" customWidth="1"/>
    <col min="6925" max="6925" width="13.85546875" style="19" customWidth="1"/>
    <col min="6926" max="6927" width="6.85546875" style="19" customWidth="1"/>
    <col min="6928" max="6928" width="12.5703125" style="19" customWidth="1"/>
    <col min="6929" max="6929" width="18.7109375" style="19" customWidth="1"/>
    <col min="6930" max="7169" width="9.140625" style="19"/>
    <col min="7170" max="7170" width="3" style="19" customWidth="1"/>
    <col min="7171" max="7171" width="2.42578125" style="19" customWidth="1"/>
    <col min="7172" max="7172" width="2.140625" style="19" customWidth="1"/>
    <col min="7173" max="7173" width="0" style="19" hidden="1" customWidth="1"/>
    <col min="7174" max="7174" width="2.85546875" style="19" customWidth="1"/>
    <col min="7175" max="7175" width="2.7109375" style="19" customWidth="1"/>
    <col min="7176" max="7176" width="2.85546875" style="19" customWidth="1"/>
    <col min="7177" max="7177" width="1.85546875" style="19" customWidth="1"/>
    <col min="7178" max="7178" width="15.7109375" style="19" customWidth="1"/>
    <col min="7179" max="7179" width="4.7109375" style="19" customWidth="1"/>
    <col min="7180" max="7180" width="19.42578125" style="19" customWidth="1"/>
    <col min="7181" max="7181" width="13.85546875" style="19" customWidth="1"/>
    <col min="7182" max="7183" width="6.85546875" style="19" customWidth="1"/>
    <col min="7184" max="7184" width="12.5703125" style="19" customWidth="1"/>
    <col min="7185" max="7185" width="18.7109375" style="19" customWidth="1"/>
    <col min="7186" max="7425" width="9.140625" style="19"/>
    <col min="7426" max="7426" width="3" style="19" customWidth="1"/>
    <col min="7427" max="7427" width="2.42578125" style="19" customWidth="1"/>
    <col min="7428" max="7428" width="2.140625" style="19" customWidth="1"/>
    <col min="7429" max="7429" width="0" style="19" hidden="1" customWidth="1"/>
    <col min="7430" max="7430" width="2.85546875" style="19" customWidth="1"/>
    <col min="7431" max="7431" width="2.7109375" style="19" customWidth="1"/>
    <col min="7432" max="7432" width="2.85546875" style="19" customWidth="1"/>
    <col min="7433" max="7433" width="1.85546875" style="19" customWidth="1"/>
    <col min="7434" max="7434" width="15.7109375" style="19" customWidth="1"/>
    <col min="7435" max="7435" width="4.7109375" style="19" customWidth="1"/>
    <col min="7436" max="7436" width="19.42578125" style="19" customWidth="1"/>
    <col min="7437" max="7437" width="13.85546875" style="19" customWidth="1"/>
    <col min="7438" max="7439" width="6.85546875" style="19" customWidth="1"/>
    <col min="7440" max="7440" width="12.5703125" style="19" customWidth="1"/>
    <col min="7441" max="7441" width="18.7109375" style="19" customWidth="1"/>
    <col min="7442" max="7681" width="9.140625" style="19"/>
    <col min="7682" max="7682" width="3" style="19" customWidth="1"/>
    <col min="7683" max="7683" width="2.42578125" style="19" customWidth="1"/>
    <col min="7684" max="7684" width="2.140625" style="19" customWidth="1"/>
    <col min="7685" max="7685" width="0" style="19" hidden="1" customWidth="1"/>
    <col min="7686" max="7686" width="2.85546875" style="19" customWidth="1"/>
    <col min="7687" max="7687" width="2.7109375" style="19" customWidth="1"/>
    <col min="7688" max="7688" width="2.85546875" style="19" customWidth="1"/>
    <col min="7689" max="7689" width="1.85546875" style="19" customWidth="1"/>
    <col min="7690" max="7690" width="15.7109375" style="19" customWidth="1"/>
    <col min="7691" max="7691" width="4.7109375" style="19" customWidth="1"/>
    <col min="7692" max="7692" width="19.42578125" style="19" customWidth="1"/>
    <col min="7693" max="7693" width="13.85546875" style="19" customWidth="1"/>
    <col min="7694" max="7695" width="6.85546875" style="19" customWidth="1"/>
    <col min="7696" max="7696" width="12.5703125" style="19" customWidth="1"/>
    <col min="7697" max="7697" width="18.7109375" style="19" customWidth="1"/>
    <col min="7698" max="7937" width="9.140625" style="19"/>
    <col min="7938" max="7938" width="3" style="19" customWidth="1"/>
    <col min="7939" max="7939" width="2.42578125" style="19" customWidth="1"/>
    <col min="7940" max="7940" width="2.140625" style="19" customWidth="1"/>
    <col min="7941" max="7941" width="0" style="19" hidden="1" customWidth="1"/>
    <col min="7942" max="7942" width="2.85546875" style="19" customWidth="1"/>
    <col min="7943" max="7943" width="2.7109375" style="19" customWidth="1"/>
    <col min="7944" max="7944" width="2.85546875" style="19" customWidth="1"/>
    <col min="7945" max="7945" width="1.85546875" style="19" customWidth="1"/>
    <col min="7946" max="7946" width="15.7109375" style="19" customWidth="1"/>
    <col min="7947" max="7947" width="4.7109375" style="19" customWidth="1"/>
    <col min="7948" max="7948" width="19.42578125" style="19" customWidth="1"/>
    <col min="7949" max="7949" width="13.85546875" style="19" customWidth="1"/>
    <col min="7950" max="7951" width="6.85546875" style="19" customWidth="1"/>
    <col min="7952" max="7952" width="12.5703125" style="19" customWidth="1"/>
    <col min="7953" max="7953" width="18.7109375" style="19" customWidth="1"/>
    <col min="7954" max="8193" width="9.140625" style="19"/>
    <col min="8194" max="8194" width="3" style="19" customWidth="1"/>
    <col min="8195" max="8195" width="2.42578125" style="19" customWidth="1"/>
    <col min="8196" max="8196" width="2.140625" style="19" customWidth="1"/>
    <col min="8197" max="8197" width="0" style="19" hidden="1" customWidth="1"/>
    <col min="8198" max="8198" width="2.85546875" style="19" customWidth="1"/>
    <col min="8199" max="8199" width="2.7109375" style="19" customWidth="1"/>
    <col min="8200" max="8200" width="2.85546875" style="19" customWidth="1"/>
    <col min="8201" max="8201" width="1.85546875" style="19" customWidth="1"/>
    <col min="8202" max="8202" width="15.7109375" style="19" customWidth="1"/>
    <col min="8203" max="8203" width="4.7109375" style="19" customWidth="1"/>
    <col min="8204" max="8204" width="19.42578125" style="19" customWidth="1"/>
    <col min="8205" max="8205" width="13.85546875" style="19" customWidth="1"/>
    <col min="8206" max="8207" width="6.85546875" style="19" customWidth="1"/>
    <col min="8208" max="8208" width="12.5703125" style="19" customWidth="1"/>
    <col min="8209" max="8209" width="18.7109375" style="19" customWidth="1"/>
    <col min="8210" max="8449" width="9.140625" style="19"/>
    <col min="8450" max="8450" width="3" style="19" customWidth="1"/>
    <col min="8451" max="8451" width="2.42578125" style="19" customWidth="1"/>
    <col min="8452" max="8452" width="2.140625" style="19" customWidth="1"/>
    <col min="8453" max="8453" width="0" style="19" hidden="1" customWidth="1"/>
    <col min="8454" max="8454" width="2.85546875" style="19" customWidth="1"/>
    <col min="8455" max="8455" width="2.7109375" style="19" customWidth="1"/>
    <col min="8456" max="8456" width="2.85546875" style="19" customWidth="1"/>
    <col min="8457" max="8457" width="1.85546875" style="19" customWidth="1"/>
    <col min="8458" max="8458" width="15.7109375" style="19" customWidth="1"/>
    <col min="8459" max="8459" width="4.7109375" style="19" customWidth="1"/>
    <col min="8460" max="8460" width="19.42578125" style="19" customWidth="1"/>
    <col min="8461" max="8461" width="13.85546875" style="19" customWidth="1"/>
    <col min="8462" max="8463" width="6.85546875" style="19" customWidth="1"/>
    <col min="8464" max="8464" width="12.5703125" style="19" customWidth="1"/>
    <col min="8465" max="8465" width="18.7109375" style="19" customWidth="1"/>
    <col min="8466" max="8705" width="9.140625" style="19"/>
    <col min="8706" max="8706" width="3" style="19" customWidth="1"/>
    <col min="8707" max="8707" width="2.42578125" style="19" customWidth="1"/>
    <col min="8708" max="8708" width="2.140625" style="19" customWidth="1"/>
    <col min="8709" max="8709" width="0" style="19" hidden="1" customWidth="1"/>
    <col min="8710" max="8710" width="2.85546875" style="19" customWidth="1"/>
    <col min="8711" max="8711" width="2.7109375" style="19" customWidth="1"/>
    <col min="8712" max="8712" width="2.85546875" style="19" customWidth="1"/>
    <col min="8713" max="8713" width="1.85546875" style="19" customWidth="1"/>
    <col min="8714" max="8714" width="15.7109375" style="19" customWidth="1"/>
    <col min="8715" max="8715" width="4.7109375" style="19" customWidth="1"/>
    <col min="8716" max="8716" width="19.42578125" style="19" customWidth="1"/>
    <col min="8717" max="8717" width="13.85546875" style="19" customWidth="1"/>
    <col min="8718" max="8719" width="6.85546875" style="19" customWidth="1"/>
    <col min="8720" max="8720" width="12.5703125" style="19" customWidth="1"/>
    <col min="8721" max="8721" width="18.7109375" style="19" customWidth="1"/>
    <col min="8722" max="8961" width="9.140625" style="19"/>
    <col min="8962" max="8962" width="3" style="19" customWidth="1"/>
    <col min="8963" max="8963" width="2.42578125" style="19" customWidth="1"/>
    <col min="8964" max="8964" width="2.140625" style="19" customWidth="1"/>
    <col min="8965" max="8965" width="0" style="19" hidden="1" customWidth="1"/>
    <col min="8966" max="8966" width="2.85546875" style="19" customWidth="1"/>
    <col min="8967" max="8967" width="2.7109375" style="19" customWidth="1"/>
    <col min="8968" max="8968" width="2.85546875" style="19" customWidth="1"/>
    <col min="8969" max="8969" width="1.85546875" style="19" customWidth="1"/>
    <col min="8970" max="8970" width="15.7109375" style="19" customWidth="1"/>
    <col min="8971" max="8971" width="4.7109375" style="19" customWidth="1"/>
    <col min="8972" max="8972" width="19.42578125" style="19" customWidth="1"/>
    <col min="8973" max="8973" width="13.85546875" style="19" customWidth="1"/>
    <col min="8974" max="8975" width="6.85546875" style="19" customWidth="1"/>
    <col min="8976" max="8976" width="12.5703125" style="19" customWidth="1"/>
    <col min="8977" max="8977" width="18.7109375" style="19" customWidth="1"/>
    <col min="8978" max="9217" width="9.140625" style="19"/>
    <col min="9218" max="9218" width="3" style="19" customWidth="1"/>
    <col min="9219" max="9219" width="2.42578125" style="19" customWidth="1"/>
    <col min="9220" max="9220" width="2.140625" style="19" customWidth="1"/>
    <col min="9221" max="9221" width="0" style="19" hidden="1" customWidth="1"/>
    <col min="9222" max="9222" width="2.85546875" style="19" customWidth="1"/>
    <col min="9223" max="9223" width="2.7109375" style="19" customWidth="1"/>
    <col min="9224" max="9224" width="2.85546875" style="19" customWidth="1"/>
    <col min="9225" max="9225" width="1.85546875" style="19" customWidth="1"/>
    <col min="9226" max="9226" width="15.7109375" style="19" customWidth="1"/>
    <col min="9227" max="9227" width="4.7109375" style="19" customWidth="1"/>
    <col min="9228" max="9228" width="19.42578125" style="19" customWidth="1"/>
    <col min="9229" max="9229" width="13.85546875" style="19" customWidth="1"/>
    <col min="9230" max="9231" width="6.85546875" style="19" customWidth="1"/>
    <col min="9232" max="9232" width="12.5703125" style="19" customWidth="1"/>
    <col min="9233" max="9233" width="18.7109375" style="19" customWidth="1"/>
    <col min="9234" max="9473" width="9.140625" style="19"/>
    <col min="9474" max="9474" width="3" style="19" customWidth="1"/>
    <col min="9475" max="9475" width="2.42578125" style="19" customWidth="1"/>
    <col min="9476" max="9476" width="2.140625" style="19" customWidth="1"/>
    <col min="9477" max="9477" width="0" style="19" hidden="1" customWidth="1"/>
    <col min="9478" max="9478" width="2.85546875" style="19" customWidth="1"/>
    <col min="9479" max="9479" width="2.7109375" style="19" customWidth="1"/>
    <col min="9480" max="9480" width="2.85546875" style="19" customWidth="1"/>
    <col min="9481" max="9481" width="1.85546875" style="19" customWidth="1"/>
    <col min="9482" max="9482" width="15.7109375" style="19" customWidth="1"/>
    <col min="9483" max="9483" width="4.7109375" style="19" customWidth="1"/>
    <col min="9484" max="9484" width="19.42578125" style="19" customWidth="1"/>
    <col min="9485" max="9485" width="13.85546875" style="19" customWidth="1"/>
    <col min="9486" max="9487" width="6.85546875" style="19" customWidth="1"/>
    <col min="9488" max="9488" width="12.5703125" style="19" customWidth="1"/>
    <col min="9489" max="9489" width="18.7109375" style="19" customWidth="1"/>
    <col min="9490" max="9729" width="9.140625" style="19"/>
    <col min="9730" max="9730" width="3" style="19" customWidth="1"/>
    <col min="9731" max="9731" width="2.42578125" style="19" customWidth="1"/>
    <col min="9732" max="9732" width="2.140625" style="19" customWidth="1"/>
    <col min="9733" max="9733" width="0" style="19" hidden="1" customWidth="1"/>
    <col min="9734" max="9734" width="2.85546875" style="19" customWidth="1"/>
    <col min="9735" max="9735" width="2.7109375" style="19" customWidth="1"/>
    <col min="9736" max="9736" width="2.85546875" style="19" customWidth="1"/>
    <col min="9737" max="9737" width="1.85546875" style="19" customWidth="1"/>
    <col min="9738" max="9738" width="15.7109375" style="19" customWidth="1"/>
    <col min="9739" max="9739" width="4.7109375" style="19" customWidth="1"/>
    <col min="9740" max="9740" width="19.42578125" style="19" customWidth="1"/>
    <col min="9741" max="9741" width="13.85546875" style="19" customWidth="1"/>
    <col min="9742" max="9743" width="6.85546875" style="19" customWidth="1"/>
    <col min="9744" max="9744" width="12.5703125" style="19" customWidth="1"/>
    <col min="9745" max="9745" width="18.7109375" style="19" customWidth="1"/>
    <col min="9746" max="9985" width="9.140625" style="19"/>
    <col min="9986" max="9986" width="3" style="19" customWidth="1"/>
    <col min="9987" max="9987" width="2.42578125" style="19" customWidth="1"/>
    <col min="9988" max="9988" width="2.140625" style="19" customWidth="1"/>
    <col min="9989" max="9989" width="0" style="19" hidden="1" customWidth="1"/>
    <col min="9990" max="9990" width="2.85546875" style="19" customWidth="1"/>
    <col min="9991" max="9991" width="2.7109375" style="19" customWidth="1"/>
    <col min="9992" max="9992" width="2.85546875" style="19" customWidth="1"/>
    <col min="9993" max="9993" width="1.85546875" style="19" customWidth="1"/>
    <col min="9994" max="9994" width="15.7109375" style="19" customWidth="1"/>
    <col min="9995" max="9995" width="4.7109375" style="19" customWidth="1"/>
    <col min="9996" max="9996" width="19.42578125" style="19" customWidth="1"/>
    <col min="9997" max="9997" width="13.85546875" style="19" customWidth="1"/>
    <col min="9998" max="9999" width="6.85546875" style="19" customWidth="1"/>
    <col min="10000" max="10000" width="12.5703125" style="19" customWidth="1"/>
    <col min="10001" max="10001" width="18.7109375" style="19" customWidth="1"/>
    <col min="10002" max="10241" width="9.140625" style="19"/>
    <col min="10242" max="10242" width="3" style="19" customWidth="1"/>
    <col min="10243" max="10243" width="2.42578125" style="19" customWidth="1"/>
    <col min="10244" max="10244" width="2.140625" style="19" customWidth="1"/>
    <col min="10245" max="10245" width="0" style="19" hidden="1" customWidth="1"/>
    <col min="10246" max="10246" width="2.85546875" style="19" customWidth="1"/>
    <col min="10247" max="10247" width="2.7109375" style="19" customWidth="1"/>
    <col min="10248" max="10248" width="2.85546875" style="19" customWidth="1"/>
    <col min="10249" max="10249" width="1.85546875" style="19" customWidth="1"/>
    <col min="10250" max="10250" width="15.7109375" style="19" customWidth="1"/>
    <col min="10251" max="10251" width="4.7109375" style="19" customWidth="1"/>
    <col min="10252" max="10252" width="19.42578125" style="19" customWidth="1"/>
    <col min="10253" max="10253" width="13.85546875" style="19" customWidth="1"/>
    <col min="10254" max="10255" width="6.85546875" style="19" customWidth="1"/>
    <col min="10256" max="10256" width="12.5703125" style="19" customWidth="1"/>
    <col min="10257" max="10257" width="18.7109375" style="19" customWidth="1"/>
    <col min="10258" max="10497" width="9.140625" style="19"/>
    <col min="10498" max="10498" width="3" style="19" customWidth="1"/>
    <col min="10499" max="10499" width="2.42578125" style="19" customWidth="1"/>
    <col min="10500" max="10500" width="2.140625" style="19" customWidth="1"/>
    <col min="10501" max="10501" width="0" style="19" hidden="1" customWidth="1"/>
    <col min="10502" max="10502" width="2.85546875" style="19" customWidth="1"/>
    <col min="10503" max="10503" width="2.7109375" style="19" customWidth="1"/>
    <col min="10504" max="10504" width="2.85546875" style="19" customWidth="1"/>
    <col min="10505" max="10505" width="1.85546875" style="19" customWidth="1"/>
    <col min="10506" max="10506" width="15.7109375" style="19" customWidth="1"/>
    <col min="10507" max="10507" width="4.7109375" style="19" customWidth="1"/>
    <col min="10508" max="10508" width="19.42578125" style="19" customWidth="1"/>
    <col min="10509" max="10509" width="13.85546875" style="19" customWidth="1"/>
    <col min="10510" max="10511" width="6.85546875" style="19" customWidth="1"/>
    <col min="10512" max="10512" width="12.5703125" style="19" customWidth="1"/>
    <col min="10513" max="10513" width="18.7109375" style="19" customWidth="1"/>
    <col min="10514" max="10753" width="9.140625" style="19"/>
    <col min="10754" max="10754" width="3" style="19" customWidth="1"/>
    <col min="10755" max="10755" width="2.42578125" style="19" customWidth="1"/>
    <col min="10756" max="10756" width="2.140625" style="19" customWidth="1"/>
    <col min="10757" max="10757" width="0" style="19" hidden="1" customWidth="1"/>
    <col min="10758" max="10758" width="2.85546875" style="19" customWidth="1"/>
    <col min="10759" max="10759" width="2.7109375" style="19" customWidth="1"/>
    <col min="10760" max="10760" width="2.85546875" style="19" customWidth="1"/>
    <col min="10761" max="10761" width="1.85546875" style="19" customWidth="1"/>
    <col min="10762" max="10762" width="15.7109375" style="19" customWidth="1"/>
    <col min="10763" max="10763" width="4.7109375" style="19" customWidth="1"/>
    <col min="10764" max="10764" width="19.42578125" style="19" customWidth="1"/>
    <col min="10765" max="10765" width="13.85546875" style="19" customWidth="1"/>
    <col min="10766" max="10767" width="6.85546875" style="19" customWidth="1"/>
    <col min="10768" max="10768" width="12.5703125" style="19" customWidth="1"/>
    <col min="10769" max="10769" width="18.7109375" style="19" customWidth="1"/>
    <col min="10770" max="11009" width="9.140625" style="19"/>
    <col min="11010" max="11010" width="3" style="19" customWidth="1"/>
    <col min="11011" max="11011" width="2.42578125" style="19" customWidth="1"/>
    <col min="11012" max="11012" width="2.140625" style="19" customWidth="1"/>
    <col min="11013" max="11013" width="0" style="19" hidden="1" customWidth="1"/>
    <col min="11014" max="11014" width="2.85546875" style="19" customWidth="1"/>
    <col min="11015" max="11015" width="2.7109375" style="19" customWidth="1"/>
    <col min="11016" max="11016" width="2.85546875" style="19" customWidth="1"/>
    <col min="11017" max="11017" width="1.85546875" style="19" customWidth="1"/>
    <col min="11018" max="11018" width="15.7109375" style="19" customWidth="1"/>
    <col min="11019" max="11019" width="4.7109375" style="19" customWidth="1"/>
    <col min="11020" max="11020" width="19.42578125" style="19" customWidth="1"/>
    <col min="11021" max="11021" width="13.85546875" style="19" customWidth="1"/>
    <col min="11022" max="11023" width="6.85546875" style="19" customWidth="1"/>
    <col min="11024" max="11024" width="12.5703125" style="19" customWidth="1"/>
    <col min="11025" max="11025" width="18.7109375" style="19" customWidth="1"/>
    <col min="11026" max="11265" width="9.140625" style="19"/>
    <col min="11266" max="11266" width="3" style="19" customWidth="1"/>
    <col min="11267" max="11267" width="2.42578125" style="19" customWidth="1"/>
    <col min="11268" max="11268" width="2.140625" style="19" customWidth="1"/>
    <col min="11269" max="11269" width="0" style="19" hidden="1" customWidth="1"/>
    <col min="11270" max="11270" width="2.85546875" style="19" customWidth="1"/>
    <col min="11271" max="11271" width="2.7109375" style="19" customWidth="1"/>
    <col min="11272" max="11272" width="2.85546875" style="19" customWidth="1"/>
    <col min="11273" max="11273" width="1.85546875" style="19" customWidth="1"/>
    <col min="11274" max="11274" width="15.7109375" style="19" customWidth="1"/>
    <col min="11275" max="11275" width="4.7109375" style="19" customWidth="1"/>
    <col min="11276" max="11276" width="19.42578125" style="19" customWidth="1"/>
    <col min="11277" max="11277" width="13.85546875" style="19" customWidth="1"/>
    <col min="11278" max="11279" width="6.85546875" style="19" customWidth="1"/>
    <col min="11280" max="11280" width="12.5703125" style="19" customWidth="1"/>
    <col min="11281" max="11281" width="18.7109375" style="19" customWidth="1"/>
    <col min="11282" max="11521" width="9.140625" style="19"/>
    <col min="11522" max="11522" width="3" style="19" customWidth="1"/>
    <col min="11523" max="11523" width="2.42578125" style="19" customWidth="1"/>
    <col min="11524" max="11524" width="2.140625" style="19" customWidth="1"/>
    <col min="11525" max="11525" width="0" style="19" hidden="1" customWidth="1"/>
    <col min="11526" max="11526" width="2.85546875" style="19" customWidth="1"/>
    <col min="11527" max="11527" width="2.7109375" style="19" customWidth="1"/>
    <col min="11528" max="11528" width="2.85546875" style="19" customWidth="1"/>
    <col min="11529" max="11529" width="1.85546875" style="19" customWidth="1"/>
    <col min="11530" max="11530" width="15.7109375" style="19" customWidth="1"/>
    <col min="11531" max="11531" width="4.7109375" style="19" customWidth="1"/>
    <col min="11532" max="11532" width="19.42578125" style="19" customWidth="1"/>
    <col min="11533" max="11533" width="13.85546875" style="19" customWidth="1"/>
    <col min="11534" max="11535" width="6.85546875" style="19" customWidth="1"/>
    <col min="11536" max="11536" width="12.5703125" style="19" customWidth="1"/>
    <col min="11537" max="11537" width="18.7109375" style="19" customWidth="1"/>
    <col min="11538" max="11777" width="9.140625" style="19"/>
    <col min="11778" max="11778" width="3" style="19" customWidth="1"/>
    <col min="11779" max="11779" width="2.42578125" style="19" customWidth="1"/>
    <col min="11780" max="11780" width="2.140625" style="19" customWidth="1"/>
    <col min="11781" max="11781" width="0" style="19" hidden="1" customWidth="1"/>
    <col min="11782" max="11782" width="2.85546875" style="19" customWidth="1"/>
    <col min="11783" max="11783" width="2.7109375" style="19" customWidth="1"/>
    <col min="11784" max="11784" width="2.85546875" style="19" customWidth="1"/>
    <col min="11785" max="11785" width="1.85546875" style="19" customWidth="1"/>
    <col min="11786" max="11786" width="15.7109375" style="19" customWidth="1"/>
    <col min="11787" max="11787" width="4.7109375" style="19" customWidth="1"/>
    <col min="11788" max="11788" width="19.42578125" style="19" customWidth="1"/>
    <col min="11789" max="11789" width="13.85546875" style="19" customWidth="1"/>
    <col min="11790" max="11791" width="6.85546875" style="19" customWidth="1"/>
    <col min="11792" max="11792" width="12.5703125" style="19" customWidth="1"/>
    <col min="11793" max="11793" width="18.7109375" style="19" customWidth="1"/>
    <col min="11794" max="12033" width="9.140625" style="19"/>
    <col min="12034" max="12034" width="3" style="19" customWidth="1"/>
    <col min="12035" max="12035" width="2.42578125" style="19" customWidth="1"/>
    <col min="12036" max="12036" width="2.140625" style="19" customWidth="1"/>
    <col min="12037" max="12037" width="0" style="19" hidden="1" customWidth="1"/>
    <col min="12038" max="12038" width="2.85546875" style="19" customWidth="1"/>
    <col min="12039" max="12039" width="2.7109375" style="19" customWidth="1"/>
    <col min="12040" max="12040" width="2.85546875" style="19" customWidth="1"/>
    <col min="12041" max="12041" width="1.85546875" style="19" customWidth="1"/>
    <col min="12042" max="12042" width="15.7109375" style="19" customWidth="1"/>
    <col min="12043" max="12043" width="4.7109375" style="19" customWidth="1"/>
    <col min="12044" max="12044" width="19.42578125" style="19" customWidth="1"/>
    <col min="12045" max="12045" width="13.85546875" style="19" customWidth="1"/>
    <col min="12046" max="12047" width="6.85546875" style="19" customWidth="1"/>
    <col min="12048" max="12048" width="12.5703125" style="19" customWidth="1"/>
    <col min="12049" max="12049" width="18.7109375" style="19" customWidth="1"/>
    <col min="12050" max="12289" width="9.140625" style="19"/>
    <col min="12290" max="12290" width="3" style="19" customWidth="1"/>
    <col min="12291" max="12291" width="2.42578125" style="19" customWidth="1"/>
    <col min="12292" max="12292" width="2.140625" style="19" customWidth="1"/>
    <col min="12293" max="12293" width="0" style="19" hidden="1" customWidth="1"/>
    <col min="12294" max="12294" width="2.85546875" style="19" customWidth="1"/>
    <col min="12295" max="12295" width="2.7109375" style="19" customWidth="1"/>
    <col min="12296" max="12296" width="2.85546875" style="19" customWidth="1"/>
    <col min="12297" max="12297" width="1.85546875" style="19" customWidth="1"/>
    <col min="12298" max="12298" width="15.7109375" style="19" customWidth="1"/>
    <col min="12299" max="12299" width="4.7109375" style="19" customWidth="1"/>
    <col min="12300" max="12300" width="19.42578125" style="19" customWidth="1"/>
    <col min="12301" max="12301" width="13.85546875" style="19" customWidth="1"/>
    <col min="12302" max="12303" width="6.85546875" style="19" customWidth="1"/>
    <col min="12304" max="12304" width="12.5703125" style="19" customWidth="1"/>
    <col min="12305" max="12305" width="18.7109375" style="19" customWidth="1"/>
    <col min="12306" max="12545" width="9.140625" style="19"/>
    <col min="12546" max="12546" width="3" style="19" customWidth="1"/>
    <col min="12547" max="12547" width="2.42578125" style="19" customWidth="1"/>
    <col min="12548" max="12548" width="2.140625" style="19" customWidth="1"/>
    <col min="12549" max="12549" width="0" style="19" hidden="1" customWidth="1"/>
    <col min="12550" max="12550" width="2.85546875" style="19" customWidth="1"/>
    <col min="12551" max="12551" width="2.7109375" style="19" customWidth="1"/>
    <col min="12552" max="12552" width="2.85546875" style="19" customWidth="1"/>
    <col min="12553" max="12553" width="1.85546875" style="19" customWidth="1"/>
    <col min="12554" max="12554" width="15.7109375" style="19" customWidth="1"/>
    <col min="12555" max="12555" width="4.7109375" style="19" customWidth="1"/>
    <col min="12556" max="12556" width="19.42578125" style="19" customWidth="1"/>
    <col min="12557" max="12557" width="13.85546875" style="19" customWidth="1"/>
    <col min="12558" max="12559" width="6.85546875" style="19" customWidth="1"/>
    <col min="12560" max="12560" width="12.5703125" style="19" customWidth="1"/>
    <col min="12561" max="12561" width="18.7109375" style="19" customWidth="1"/>
    <col min="12562" max="12801" width="9.140625" style="19"/>
    <col min="12802" max="12802" width="3" style="19" customWidth="1"/>
    <col min="12803" max="12803" width="2.42578125" style="19" customWidth="1"/>
    <col min="12804" max="12804" width="2.140625" style="19" customWidth="1"/>
    <col min="12805" max="12805" width="0" style="19" hidden="1" customWidth="1"/>
    <col min="12806" max="12806" width="2.85546875" style="19" customWidth="1"/>
    <col min="12807" max="12807" width="2.7109375" style="19" customWidth="1"/>
    <col min="12808" max="12808" width="2.85546875" style="19" customWidth="1"/>
    <col min="12809" max="12809" width="1.85546875" style="19" customWidth="1"/>
    <col min="12810" max="12810" width="15.7109375" style="19" customWidth="1"/>
    <col min="12811" max="12811" width="4.7109375" style="19" customWidth="1"/>
    <col min="12812" max="12812" width="19.42578125" style="19" customWidth="1"/>
    <col min="12813" max="12813" width="13.85546875" style="19" customWidth="1"/>
    <col min="12814" max="12815" width="6.85546875" style="19" customWidth="1"/>
    <col min="12816" max="12816" width="12.5703125" style="19" customWidth="1"/>
    <col min="12817" max="12817" width="18.7109375" style="19" customWidth="1"/>
    <col min="12818" max="13057" width="9.140625" style="19"/>
    <col min="13058" max="13058" width="3" style="19" customWidth="1"/>
    <col min="13059" max="13059" width="2.42578125" style="19" customWidth="1"/>
    <col min="13060" max="13060" width="2.140625" style="19" customWidth="1"/>
    <col min="13061" max="13061" width="0" style="19" hidden="1" customWidth="1"/>
    <col min="13062" max="13062" width="2.85546875" style="19" customWidth="1"/>
    <col min="13063" max="13063" width="2.7109375" style="19" customWidth="1"/>
    <col min="13064" max="13064" width="2.85546875" style="19" customWidth="1"/>
    <col min="13065" max="13065" width="1.85546875" style="19" customWidth="1"/>
    <col min="13066" max="13066" width="15.7109375" style="19" customWidth="1"/>
    <col min="13067" max="13067" width="4.7109375" style="19" customWidth="1"/>
    <col min="13068" max="13068" width="19.42578125" style="19" customWidth="1"/>
    <col min="13069" max="13069" width="13.85546875" style="19" customWidth="1"/>
    <col min="13070" max="13071" width="6.85546875" style="19" customWidth="1"/>
    <col min="13072" max="13072" width="12.5703125" style="19" customWidth="1"/>
    <col min="13073" max="13073" width="18.7109375" style="19" customWidth="1"/>
    <col min="13074" max="13313" width="9.140625" style="19"/>
    <col min="13314" max="13314" width="3" style="19" customWidth="1"/>
    <col min="13315" max="13315" width="2.42578125" style="19" customWidth="1"/>
    <col min="13316" max="13316" width="2.140625" style="19" customWidth="1"/>
    <col min="13317" max="13317" width="0" style="19" hidden="1" customWidth="1"/>
    <col min="13318" max="13318" width="2.85546875" style="19" customWidth="1"/>
    <col min="13319" max="13319" width="2.7109375" style="19" customWidth="1"/>
    <col min="13320" max="13320" width="2.85546875" style="19" customWidth="1"/>
    <col min="13321" max="13321" width="1.85546875" style="19" customWidth="1"/>
    <col min="13322" max="13322" width="15.7109375" style="19" customWidth="1"/>
    <col min="13323" max="13323" width="4.7109375" style="19" customWidth="1"/>
    <col min="13324" max="13324" width="19.42578125" style="19" customWidth="1"/>
    <col min="13325" max="13325" width="13.85546875" style="19" customWidth="1"/>
    <col min="13326" max="13327" width="6.85546875" style="19" customWidth="1"/>
    <col min="13328" max="13328" width="12.5703125" style="19" customWidth="1"/>
    <col min="13329" max="13329" width="18.7109375" style="19" customWidth="1"/>
    <col min="13330" max="13569" width="9.140625" style="19"/>
    <col min="13570" max="13570" width="3" style="19" customWidth="1"/>
    <col min="13571" max="13571" width="2.42578125" style="19" customWidth="1"/>
    <col min="13572" max="13572" width="2.140625" style="19" customWidth="1"/>
    <col min="13573" max="13573" width="0" style="19" hidden="1" customWidth="1"/>
    <col min="13574" max="13574" width="2.85546875" style="19" customWidth="1"/>
    <col min="13575" max="13575" width="2.7109375" style="19" customWidth="1"/>
    <col min="13576" max="13576" width="2.85546875" style="19" customWidth="1"/>
    <col min="13577" max="13577" width="1.85546875" style="19" customWidth="1"/>
    <col min="13578" max="13578" width="15.7109375" style="19" customWidth="1"/>
    <col min="13579" max="13579" width="4.7109375" style="19" customWidth="1"/>
    <col min="13580" max="13580" width="19.42578125" style="19" customWidth="1"/>
    <col min="13581" max="13581" width="13.85546875" style="19" customWidth="1"/>
    <col min="13582" max="13583" width="6.85546875" style="19" customWidth="1"/>
    <col min="13584" max="13584" width="12.5703125" style="19" customWidth="1"/>
    <col min="13585" max="13585" width="18.7109375" style="19" customWidth="1"/>
    <col min="13586" max="13825" width="9.140625" style="19"/>
    <col min="13826" max="13826" width="3" style="19" customWidth="1"/>
    <col min="13827" max="13827" width="2.42578125" style="19" customWidth="1"/>
    <col min="13828" max="13828" width="2.140625" style="19" customWidth="1"/>
    <col min="13829" max="13829" width="0" style="19" hidden="1" customWidth="1"/>
    <col min="13830" max="13830" width="2.85546875" style="19" customWidth="1"/>
    <col min="13831" max="13831" width="2.7109375" style="19" customWidth="1"/>
    <col min="13832" max="13832" width="2.85546875" style="19" customWidth="1"/>
    <col min="13833" max="13833" width="1.85546875" style="19" customWidth="1"/>
    <col min="13834" max="13834" width="15.7109375" style="19" customWidth="1"/>
    <col min="13835" max="13835" width="4.7109375" style="19" customWidth="1"/>
    <col min="13836" max="13836" width="19.42578125" style="19" customWidth="1"/>
    <col min="13837" max="13837" width="13.85546875" style="19" customWidth="1"/>
    <col min="13838" max="13839" width="6.85546875" style="19" customWidth="1"/>
    <col min="13840" max="13840" width="12.5703125" style="19" customWidth="1"/>
    <col min="13841" max="13841" width="18.7109375" style="19" customWidth="1"/>
    <col min="13842" max="14081" width="9.140625" style="19"/>
    <col min="14082" max="14082" width="3" style="19" customWidth="1"/>
    <col min="14083" max="14083" width="2.42578125" style="19" customWidth="1"/>
    <col min="14084" max="14084" width="2.140625" style="19" customWidth="1"/>
    <col min="14085" max="14085" width="0" style="19" hidden="1" customWidth="1"/>
    <col min="14086" max="14086" width="2.85546875" style="19" customWidth="1"/>
    <col min="14087" max="14087" width="2.7109375" style="19" customWidth="1"/>
    <col min="14088" max="14088" width="2.85546875" style="19" customWidth="1"/>
    <col min="14089" max="14089" width="1.85546875" style="19" customWidth="1"/>
    <col min="14090" max="14090" width="15.7109375" style="19" customWidth="1"/>
    <col min="14091" max="14091" width="4.7109375" style="19" customWidth="1"/>
    <col min="14092" max="14092" width="19.42578125" style="19" customWidth="1"/>
    <col min="14093" max="14093" width="13.85546875" style="19" customWidth="1"/>
    <col min="14094" max="14095" width="6.85546875" style="19" customWidth="1"/>
    <col min="14096" max="14096" width="12.5703125" style="19" customWidth="1"/>
    <col min="14097" max="14097" width="18.7109375" style="19" customWidth="1"/>
    <col min="14098" max="14337" width="9.140625" style="19"/>
    <col min="14338" max="14338" width="3" style="19" customWidth="1"/>
    <col min="14339" max="14339" width="2.42578125" style="19" customWidth="1"/>
    <col min="14340" max="14340" width="2.140625" style="19" customWidth="1"/>
    <col min="14341" max="14341" width="0" style="19" hidden="1" customWidth="1"/>
    <col min="14342" max="14342" width="2.85546875" style="19" customWidth="1"/>
    <col min="14343" max="14343" width="2.7109375" style="19" customWidth="1"/>
    <col min="14344" max="14344" width="2.85546875" style="19" customWidth="1"/>
    <col min="14345" max="14345" width="1.85546875" style="19" customWidth="1"/>
    <col min="14346" max="14346" width="15.7109375" style="19" customWidth="1"/>
    <col min="14347" max="14347" width="4.7109375" style="19" customWidth="1"/>
    <col min="14348" max="14348" width="19.42578125" style="19" customWidth="1"/>
    <col min="14349" max="14349" width="13.85546875" style="19" customWidth="1"/>
    <col min="14350" max="14351" width="6.85546875" style="19" customWidth="1"/>
    <col min="14352" max="14352" width="12.5703125" style="19" customWidth="1"/>
    <col min="14353" max="14353" width="18.7109375" style="19" customWidth="1"/>
    <col min="14354" max="14593" width="9.140625" style="19"/>
    <col min="14594" max="14594" width="3" style="19" customWidth="1"/>
    <col min="14595" max="14595" width="2.42578125" style="19" customWidth="1"/>
    <col min="14596" max="14596" width="2.140625" style="19" customWidth="1"/>
    <col min="14597" max="14597" width="0" style="19" hidden="1" customWidth="1"/>
    <col min="14598" max="14598" width="2.85546875" style="19" customWidth="1"/>
    <col min="14599" max="14599" width="2.7109375" style="19" customWidth="1"/>
    <col min="14600" max="14600" width="2.85546875" style="19" customWidth="1"/>
    <col min="14601" max="14601" width="1.85546875" style="19" customWidth="1"/>
    <col min="14602" max="14602" width="15.7109375" style="19" customWidth="1"/>
    <col min="14603" max="14603" width="4.7109375" style="19" customWidth="1"/>
    <col min="14604" max="14604" width="19.42578125" style="19" customWidth="1"/>
    <col min="14605" max="14605" width="13.85546875" style="19" customWidth="1"/>
    <col min="14606" max="14607" width="6.85546875" style="19" customWidth="1"/>
    <col min="14608" max="14608" width="12.5703125" style="19" customWidth="1"/>
    <col min="14609" max="14609" width="18.7109375" style="19" customWidth="1"/>
    <col min="14610" max="14849" width="9.140625" style="19"/>
    <col min="14850" max="14850" width="3" style="19" customWidth="1"/>
    <col min="14851" max="14851" width="2.42578125" style="19" customWidth="1"/>
    <col min="14852" max="14852" width="2.140625" style="19" customWidth="1"/>
    <col min="14853" max="14853" width="0" style="19" hidden="1" customWidth="1"/>
    <col min="14854" max="14854" width="2.85546875" style="19" customWidth="1"/>
    <col min="14855" max="14855" width="2.7109375" style="19" customWidth="1"/>
    <col min="14856" max="14856" width="2.85546875" style="19" customWidth="1"/>
    <col min="14857" max="14857" width="1.85546875" style="19" customWidth="1"/>
    <col min="14858" max="14858" width="15.7109375" style="19" customWidth="1"/>
    <col min="14859" max="14859" width="4.7109375" style="19" customWidth="1"/>
    <col min="14860" max="14860" width="19.42578125" style="19" customWidth="1"/>
    <col min="14861" max="14861" width="13.85546875" style="19" customWidth="1"/>
    <col min="14862" max="14863" width="6.85546875" style="19" customWidth="1"/>
    <col min="14864" max="14864" width="12.5703125" style="19" customWidth="1"/>
    <col min="14865" max="14865" width="18.7109375" style="19" customWidth="1"/>
    <col min="14866" max="15105" width="9.140625" style="19"/>
    <col min="15106" max="15106" width="3" style="19" customWidth="1"/>
    <col min="15107" max="15107" width="2.42578125" style="19" customWidth="1"/>
    <col min="15108" max="15108" width="2.140625" style="19" customWidth="1"/>
    <col min="15109" max="15109" width="0" style="19" hidden="1" customWidth="1"/>
    <col min="15110" max="15110" width="2.85546875" style="19" customWidth="1"/>
    <col min="15111" max="15111" width="2.7109375" style="19" customWidth="1"/>
    <col min="15112" max="15112" width="2.85546875" style="19" customWidth="1"/>
    <col min="15113" max="15113" width="1.85546875" style="19" customWidth="1"/>
    <col min="15114" max="15114" width="15.7109375" style="19" customWidth="1"/>
    <col min="15115" max="15115" width="4.7109375" style="19" customWidth="1"/>
    <col min="15116" max="15116" width="19.42578125" style="19" customWidth="1"/>
    <col min="15117" max="15117" width="13.85546875" style="19" customWidth="1"/>
    <col min="15118" max="15119" width="6.85546875" style="19" customWidth="1"/>
    <col min="15120" max="15120" width="12.5703125" style="19" customWidth="1"/>
    <col min="15121" max="15121" width="18.7109375" style="19" customWidth="1"/>
    <col min="15122" max="15361" width="9.140625" style="19"/>
    <col min="15362" max="15362" width="3" style="19" customWidth="1"/>
    <col min="15363" max="15363" width="2.42578125" style="19" customWidth="1"/>
    <col min="15364" max="15364" width="2.140625" style="19" customWidth="1"/>
    <col min="15365" max="15365" width="0" style="19" hidden="1" customWidth="1"/>
    <col min="15366" max="15366" width="2.85546875" style="19" customWidth="1"/>
    <col min="15367" max="15367" width="2.7109375" style="19" customWidth="1"/>
    <col min="15368" max="15368" width="2.85546875" style="19" customWidth="1"/>
    <col min="15369" max="15369" width="1.85546875" style="19" customWidth="1"/>
    <col min="15370" max="15370" width="15.7109375" style="19" customWidth="1"/>
    <col min="15371" max="15371" width="4.7109375" style="19" customWidth="1"/>
    <col min="15372" max="15372" width="19.42578125" style="19" customWidth="1"/>
    <col min="15373" max="15373" width="13.85546875" style="19" customWidth="1"/>
    <col min="15374" max="15375" width="6.85546875" style="19" customWidth="1"/>
    <col min="15376" max="15376" width="12.5703125" style="19" customWidth="1"/>
    <col min="15377" max="15377" width="18.7109375" style="19" customWidth="1"/>
    <col min="15378" max="15617" width="9.140625" style="19"/>
    <col min="15618" max="15618" width="3" style="19" customWidth="1"/>
    <col min="15619" max="15619" width="2.42578125" style="19" customWidth="1"/>
    <col min="15620" max="15620" width="2.140625" style="19" customWidth="1"/>
    <col min="15621" max="15621" width="0" style="19" hidden="1" customWidth="1"/>
    <col min="15622" max="15622" width="2.85546875" style="19" customWidth="1"/>
    <col min="15623" max="15623" width="2.7109375" style="19" customWidth="1"/>
    <col min="15624" max="15624" width="2.85546875" style="19" customWidth="1"/>
    <col min="15625" max="15625" width="1.85546875" style="19" customWidth="1"/>
    <col min="15626" max="15626" width="15.7109375" style="19" customWidth="1"/>
    <col min="15627" max="15627" width="4.7109375" style="19" customWidth="1"/>
    <col min="15628" max="15628" width="19.42578125" style="19" customWidth="1"/>
    <col min="15629" max="15629" width="13.85546875" style="19" customWidth="1"/>
    <col min="15630" max="15631" width="6.85546875" style="19" customWidth="1"/>
    <col min="15632" max="15632" width="12.5703125" style="19" customWidth="1"/>
    <col min="15633" max="15633" width="18.7109375" style="19" customWidth="1"/>
    <col min="15634" max="15873" width="9.140625" style="19"/>
    <col min="15874" max="15874" width="3" style="19" customWidth="1"/>
    <col min="15875" max="15875" width="2.42578125" style="19" customWidth="1"/>
    <col min="15876" max="15876" width="2.140625" style="19" customWidth="1"/>
    <col min="15877" max="15877" width="0" style="19" hidden="1" customWidth="1"/>
    <col min="15878" max="15878" width="2.85546875" style="19" customWidth="1"/>
    <col min="15879" max="15879" width="2.7109375" style="19" customWidth="1"/>
    <col min="15880" max="15880" width="2.85546875" style="19" customWidth="1"/>
    <col min="15881" max="15881" width="1.85546875" style="19" customWidth="1"/>
    <col min="15882" max="15882" width="15.7109375" style="19" customWidth="1"/>
    <col min="15883" max="15883" width="4.7109375" style="19" customWidth="1"/>
    <col min="15884" max="15884" width="19.42578125" style="19" customWidth="1"/>
    <col min="15885" max="15885" width="13.85546875" style="19" customWidth="1"/>
    <col min="15886" max="15887" width="6.85546875" style="19" customWidth="1"/>
    <col min="15888" max="15888" width="12.5703125" style="19" customWidth="1"/>
    <col min="15889" max="15889" width="18.7109375" style="19" customWidth="1"/>
    <col min="15890" max="16129" width="9.140625" style="19"/>
    <col min="16130" max="16130" width="3" style="19" customWidth="1"/>
    <col min="16131" max="16131" width="2.42578125" style="19" customWidth="1"/>
    <col min="16132" max="16132" width="2.140625" style="19" customWidth="1"/>
    <col min="16133" max="16133" width="0" style="19" hidden="1" customWidth="1"/>
    <col min="16134" max="16134" width="2.85546875" style="19" customWidth="1"/>
    <col min="16135" max="16135" width="2.7109375" style="19" customWidth="1"/>
    <col min="16136" max="16136" width="2.85546875" style="19" customWidth="1"/>
    <col min="16137" max="16137" width="1.85546875" style="19" customWidth="1"/>
    <col min="16138" max="16138" width="15.7109375" style="19" customWidth="1"/>
    <col min="16139" max="16139" width="4.7109375" style="19" customWidth="1"/>
    <col min="16140" max="16140" width="19.42578125" style="19" customWidth="1"/>
    <col min="16141" max="16141" width="13.85546875" style="19" customWidth="1"/>
    <col min="16142" max="16143" width="6.85546875" style="19" customWidth="1"/>
    <col min="16144" max="16144" width="12.5703125" style="19" customWidth="1"/>
    <col min="16145" max="16145" width="18.7109375" style="19" customWidth="1"/>
    <col min="16146" max="16384" width="9.140625" style="19"/>
  </cols>
  <sheetData>
    <row r="1" spans="1:17" x14ac:dyDescent="0.2">
      <c r="A1" s="510"/>
      <c r="B1" s="511"/>
      <c r="C1" s="511"/>
      <c r="D1" s="511"/>
      <c r="E1" s="511"/>
      <c r="F1" s="511"/>
      <c r="G1" s="511"/>
      <c r="H1" s="512"/>
      <c r="I1" s="510"/>
      <c r="J1" s="511"/>
      <c r="K1" s="511"/>
      <c r="L1" s="511"/>
      <c r="M1" s="511"/>
      <c r="N1" s="513"/>
      <c r="O1" s="513"/>
      <c r="P1" s="514"/>
      <c r="Q1" s="515"/>
    </row>
    <row r="2" spans="1:17" x14ac:dyDescent="0.2">
      <c r="A2" s="20"/>
      <c r="B2" s="21"/>
      <c r="C2" s="21"/>
      <c r="D2" s="21"/>
      <c r="E2" s="21"/>
      <c r="F2" s="21"/>
      <c r="G2" s="21"/>
      <c r="H2" s="22"/>
      <c r="I2" s="1260" t="s">
        <v>2270</v>
      </c>
      <c r="J2" s="1261"/>
      <c r="K2" s="1261"/>
      <c r="L2" s="1261"/>
      <c r="M2" s="1261"/>
      <c r="N2" s="1261"/>
      <c r="O2" s="1262"/>
      <c r="P2" s="227"/>
      <c r="Q2" s="23"/>
    </row>
    <row r="3" spans="1:17" x14ac:dyDescent="0.2">
      <c r="A3" s="20"/>
      <c r="B3" s="21"/>
      <c r="C3" s="21"/>
      <c r="D3" s="21"/>
      <c r="E3" s="21"/>
      <c r="F3" s="21"/>
      <c r="G3" s="21"/>
      <c r="H3" s="22"/>
      <c r="I3" s="1260" t="s">
        <v>2271</v>
      </c>
      <c r="J3" s="1261"/>
      <c r="K3" s="1261"/>
      <c r="L3" s="1261"/>
      <c r="M3" s="1261"/>
      <c r="N3" s="1261"/>
      <c r="O3" s="1262"/>
      <c r="P3" s="227"/>
      <c r="Q3" s="23"/>
    </row>
    <row r="4" spans="1:17" ht="13.5" thickBot="1" x14ac:dyDescent="0.25">
      <c r="A4" s="20"/>
      <c r="B4" s="21"/>
      <c r="C4" s="21"/>
      <c r="D4" s="21"/>
      <c r="E4" s="21"/>
      <c r="F4" s="21"/>
      <c r="G4" s="21"/>
      <c r="H4" s="22"/>
      <c r="I4" s="24"/>
      <c r="J4" s="25"/>
      <c r="K4" s="25"/>
      <c r="L4" s="25"/>
      <c r="M4" s="25"/>
      <c r="N4" s="26"/>
      <c r="O4" s="26"/>
      <c r="P4" s="227"/>
      <c r="Q4" s="23"/>
    </row>
    <row r="5" spans="1:17" x14ac:dyDescent="0.2">
      <c r="A5" s="27"/>
      <c r="B5" s="28"/>
      <c r="C5" s="28"/>
      <c r="D5" s="28"/>
      <c r="E5" s="28"/>
      <c r="F5" s="28"/>
      <c r="G5" s="28"/>
      <c r="H5" s="29"/>
      <c r="I5" s="950" t="s">
        <v>217</v>
      </c>
      <c r="J5" s="951"/>
      <c r="K5" s="951"/>
      <c r="L5" s="951"/>
      <c r="M5" s="951"/>
      <c r="N5" s="951"/>
      <c r="O5" s="952"/>
      <c r="P5" s="27"/>
      <c r="Q5" s="29"/>
    </row>
    <row r="6" spans="1:17" ht="13.5" thickBot="1" x14ac:dyDescent="0.25">
      <c r="A6" s="30"/>
      <c r="B6" s="31"/>
      <c r="C6" s="31"/>
      <c r="D6" s="31"/>
      <c r="E6" s="31"/>
      <c r="F6" s="31"/>
      <c r="G6" s="31"/>
      <c r="H6" s="32"/>
      <c r="I6" s="953" t="s">
        <v>218</v>
      </c>
      <c r="J6" s="954"/>
      <c r="K6" s="954"/>
      <c r="L6" s="954"/>
      <c r="M6" s="954"/>
      <c r="N6" s="954"/>
      <c r="O6" s="955"/>
      <c r="P6" s="30"/>
      <c r="Q6" s="32"/>
    </row>
    <row r="7" spans="1:17" x14ac:dyDescent="0.2">
      <c r="A7" s="956"/>
      <c r="B7" s="957"/>
      <c r="C7" s="957"/>
      <c r="D7" s="957"/>
      <c r="E7" s="957"/>
      <c r="F7" s="957"/>
      <c r="G7" s="957"/>
      <c r="H7" s="957"/>
      <c r="I7" s="240"/>
      <c r="J7" s="241"/>
      <c r="K7" s="242"/>
      <c r="L7" s="241"/>
      <c r="M7" s="241"/>
      <c r="N7" s="243"/>
      <c r="O7" s="244"/>
      <c r="P7" s="245"/>
      <c r="Q7" s="246"/>
    </row>
    <row r="8" spans="1:17" x14ac:dyDescent="0.2">
      <c r="A8" s="945"/>
      <c r="B8" s="946"/>
      <c r="C8" s="946"/>
      <c r="D8" s="946"/>
      <c r="E8" s="946"/>
      <c r="F8" s="946"/>
      <c r="G8" s="946"/>
      <c r="H8" s="946"/>
      <c r="I8" s="53"/>
      <c r="J8" s="247"/>
      <c r="K8" s="248"/>
      <c r="L8" s="247"/>
      <c r="M8" s="247"/>
      <c r="N8" s="249"/>
      <c r="O8" s="250"/>
      <c r="P8" s="770"/>
      <c r="Q8" s="251"/>
    </row>
    <row r="9" spans="1:17" ht="15" customHeight="1" x14ac:dyDescent="0.2">
      <c r="A9" s="945" t="s">
        <v>219</v>
      </c>
      <c r="B9" s="946"/>
      <c r="C9" s="946"/>
      <c r="D9" s="946"/>
      <c r="E9" s="946"/>
      <c r="F9" s="946"/>
      <c r="G9" s="946"/>
      <c r="H9" s="946"/>
      <c r="I9" s="287" t="s">
        <v>220</v>
      </c>
      <c r="J9" s="247">
        <v>1</v>
      </c>
      <c r="K9" s="959" t="s">
        <v>285</v>
      </c>
      <c r="L9" s="959"/>
      <c r="M9" s="959"/>
      <c r="N9" s="959"/>
      <c r="O9" s="959"/>
      <c r="P9" s="959"/>
      <c r="Q9" s="1273"/>
    </row>
    <row r="10" spans="1:17" ht="20.25" customHeight="1" x14ac:dyDescent="0.2">
      <c r="A10" s="960" t="s">
        <v>222</v>
      </c>
      <c r="B10" s="961"/>
      <c r="C10" s="961"/>
      <c r="D10" s="961"/>
      <c r="E10" s="961"/>
      <c r="F10" s="961"/>
      <c r="G10" s="961"/>
      <c r="H10" s="961"/>
      <c r="I10" s="250" t="s">
        <v>220</v>
      </c>
      <c r="J10" s="255">
        <v>1.1000000000000001</v>
      </c>
      <c r="K10" s="1250" t="s">
        <v>2518</v>
      </c>
      <c r="L10" s="1250"/>
      <c r="M10" s="1250"/>
      <c r="N10" s="1250"/>
      <c r="O10" s="1250"/>
      <c r="P10" s="1250"/>
      <c r="Q10" s="1251"/>
    </row>
    <row r="11" spans="1:17" ht="23.25" customHeight="1" x14ac:dyDescent="0.2">
      <c r="A11" s="1154" t="s">
        <v>224</v>
      </c>
      <c r="B11" s="1155"/>
      <c r="C11" s="1155"/>
      <c r="D11" s="1155"/>
      <c r="E11" s="1155"/>
      <c r="F11" s="1155"/>
      <c r="G11" s="1155"/>
      <c r="H11" s="1155"/>
      <c r="I11" s="548" t="s">
        <v>220</v>
      </c>
      <c r="J11" s="554" t="s">
        <v>2637</v>
      </c>
      <c r="K11" s="1177" t="s">
        <v>2636</v>
      </c>
      <c r="L11" s="1177"/>
      <c r="M11" s="1177"/>
      <c r="N11" s="1177"/>
      <c r="O11" s="1177"/>
      <c r="P11" s="1177"/>
      <c r="Q11" s="1178"/>
    </row>
    <row r="12" spans="1:17" x14ac:dyDescent="0.2">
      <c r="A12" s="945" t="s">
        <v>226</v>
      </c>
      <c r="B12" s="946"/>
      <c r="C12" s="946"/>
      <c r="D12" s="946"/>
      <c r="E12" s="946"/>
      <c r="F12" s="946"/>
      <c r="G12" s="946"/>
      <c r="H12" s="946"/>
      <c r="I12" s="250" t="s">
        <v>220</v>
      </c>
      <c r="J12" s="247" t="s">
        <v>227</v>
      </c>
      <c r="K12" s="256"/>
      <c r="L12" s="756"/>
      <c r="M12" s="756"/>
      <c r="N12" s="252"/>
      <c r="O12" s="250"/>
      <c r="P12" s="770"/>
      <c r="Q12" s="251"/>
    </row>
    <row r="13" spans="1:17" x14ac:dyDescent="0.2">
      <c r="A13" s="945" t="s">
        <v>228</v>
      </c>
      <c r="B13" s="946"/>
      <c r="C13" s="946"/>
      <c r="D13" s="946"/>
      <c r="E13" s="946"/>
      <c r="F13" s="946"/>
      <c r="G13" s="946"/>
      <c r="H13" s="946"/>
      <c r="I13" s="250" t="s">
        <v>220</v>
      </c>
      <c r="J13" s="247" t="s">
        <v>229</v>
      </c>
      <c r="K13" s="256"/>
      <c r="L13" s="756"/>
      <c r="M13" s="756"/>
      <c r="N13" s="252"/>
      <c r="O13" s="250"/>
      <c r="P13" s="770"/>
      <c r="Q13" s="251"/>
    </row>
    <row r="14" spans="1:17" ht="15" customHeight="1" x14ac:dyDescent="0.2">
      <c r="A14" s="945" t="s">
        <v>230</v>
      </c>
      <c r="B14" s="946"/>
      <c r="C14" s="946"/>
      <c r="D14" s="946"/>
      <c r="E14" s="946"/>
      <c r="F14" s="946"/>
      <c r="G14" s="946"/>
      <c r="H14" s="946"/>
      <c r="I14" s="250" t="s">
        <v>220</v>
      </c>
      <c r="J14" s="1238">
        <f xml:space="preserve"> Q32</f>
        <v>2883800</v>
      </c>
      <c r="K14" s="1238"/>
      <c r="L14" s="1238"/>
      <c r="M14" s="756"/>
      <c r="N14" s="252"/>
      <c r="O14" s="250"/>
      <c r="P14" s="770"/>
      <c r="Q14" s="251"/>
    </row>
    <row r="15" spans="1:17" x14ac:dyDescent="0.2">
      <c r="A15" s="945" t="s">
        <v>231</v>
      </c>
      <c r="B15" s="946"/>
      <c r="C15" s="946"/>
      <c r="D15" s="946"/>
      <c r="E15" s="946"/>
      <c r="F15" s="946"/>
      <c r="G15" s="946"/>
      <c r="H15" s="946"/>
      <c r="I15" s="250" t="s">
        <v>220</v>
      </c>
      <c r="J15" s="247" t="s">
        <v>229</v>
      </c>
      <c r="K15" s="256"/>
      <c r="L15" s="756"/>
      <c r="M15" s="756"/>
      <c r="N15" s="252"/>
      <c r="O15" s="250"/>
      <c r="P15" s="770"/>
      <c r="Q15" s="251"/>
    </row>
    <row r="16" spans="1:17" x14ac:dyDescent="0.2">
      <c r="A16" s="755" t="s">
        <v>232</v>
      </c>
      <c r="B16" s="756"/>
      <c r="C16" s="756"/>
      <c r="D16" s="756"/>
      <c r="E16" s="756"/>
      <c r="F16" s="756"/>
      <c r="G16" s="756"/>
      <c r="H16" s="756"/>
      <c r="I16" s="250" t="s">
        <v>220</v>
      </c>
      <c r="J16" s="247" t="s">
        <v>233</v>
      </c>
      <c r="K16" s="256"/>
      <c r="L16" s="756"/>
      <c r="M16" s="756"/>
      <c r="N16" s="252"/>
      <c r="O16" s="250"/>
      <c r="P16" s="770"/>
      <c r="Q16" s="251"/>
    </row>
    <row r="17" spans="1:17" ht="13.5" thickBot="1" x14ac:dyDescent="0.25">
      <c r="A17" s="962" t="s">
        <v>234</v>
      </c>
      <c r="B17" s="963"/>
      <c r="C17" s="963"/>
      <c r="D17" s="963"/>
      <c r="E17" s="963"/>
      <c r="F17" s="963"/>
      <c r="G17" s="963"/>
      <c r="H17" s="963"/>
      <c r="I17" s="963"/>
      <c r="J17" s="963"/>
      <c r="K17" s="963"/>
      <c r="L17" s="963"/>
      <c r="M17" s="963"/>
      <c r="N17" s="963"/>
      <c r="O17" s="963"/>
      <c r="P17" s="963"/>
      <c r="Q17" s="964"/>
    </row>
    <row r="18" spans="1:17" ht="13.5" thickBot="1" x14ac:dyDescent="0.25">
      <c r="A18" s="958" t="s">
        <v>235</v>
      </c>
      <c r="B18" s="958"/>
      <c r="C18" s="958"/>
      <c r="D18" s="958"/>
      <c r="E18" s="958"/>
      <c r="F18" s="958"/>
      <c r="G18" s="754"/>
      <c r="H18" s="958" t="s">
        <v>236</v>
      </c>
      <c r="I18" s="958"/>
      <c r="J18" s="958"/>
      <c r="K18" s="958"/>
      <c r="L18" s="958"/>
      <c r="M18" s="958"/>
      <c r="N18" s="958" t="s">
        <v>237</v>
      </c>
      <c r="O18" s="958"/>
      <c r="P18" s="958"/>
      <c r="Q18" s="958"/>
    </row>
    <row r="19" spans="1:17" ht="23.25" customHeight="1" x14ac:dyDescent="0.2">
      <c r="A19" s="223" t="s">
        <v>238</v>
      </c>
      <c r="B19" s="33"/>
      <c r="C19" s="33"/>
      <c r="D19" s="33"/>
      <c r="E19" s="33"/>
      <c r="F19" s="34"/>
      <c r="G19" s="34"/>
      <c r="H19" s="965" t="s">
        <v>2320</v>
      </c>
      <c r="I19" s="965"/>
      <c r="J19" s="965"/>
      <c r="K19" s="965"/>
      <c r="L19" s="965"/>
      <c r="M19" s="965"/>
      <c r="N19" s="966" t="s">
        <v>240</v>
      </c>
      <c r="O19" s="967"/>
      <c r="P19" s="967"/>
      <c r="Q19" s="968"/>
    </row>
    <row r="20" spans="1:17" x14ac:dyDescent="0.2">
      <c r="A20" s="969" t="s">
        <v>241</v>
      </c>
      <c r="B20" s="970"/>
      <c r="C20" s="970"/>
      <c r="D20" s="970"/>
      <c r="E20" s="970"/>
      <c r="F20" s="971"/>
      <c r="G20" s="752"/>
      <c r="H20" s="972" t="s">
        <v>242</v>
      </c>
      <c r="I20" s="970"/>
      <c r="J20" s="970"/>
      <c r="K20" s="970"/>
      <c r="L20" s="970"/>
      <c r="M20" s="971"/>
      <c r="N20" s="973">
        <f>Q32</f>
        <v>2883800</v>
      </c>
      <c r="O20" s="974"/>
      <c r="P20" s="974"/>
      <c r="Q20" s="975"/>
    </row>
    <row r="21" spans="1:17" ht="33.75" customHeight="1" x14ac:dyDescent="0.2">
      <c r="A21" s="976" t="s">
        <v>243</v>
      </c>
      <c r="B21" s="977"/>
      <c r="C21" s="977"/>
      <c r="D21" s="977"/>
      <c r="E21" s="977"/>
      <c r="F21" s="978"/>
      <c r="G21" s="753"/>
      <c r="H21" s="238" t="s">
        <v>2272</v>
      </c>
      <c r="I21" s="1062" t="s">
        <v>2562</v>
      </c>
      <c r="J21" s="1062"/>
      <c r="K21" s="1062"/>
      <c r="L21" s="1062"/>
      <c r="M21" s="1063"/>
      <c r="N21" s="981" t="s">
        <v>1368</v>
      </c>
      <c r="O21" s="982"/>
      <c r="P21" s="982"/>
      <c r="Q21" s="983"/>
    </row>
    <row r="22" spans="1:17" ht="13.5" thickBot="1" x14ac:dyDescent="0.25">
      <c r="A22" s="976" t="s">
        <v>245</v>
      </c>
      <c r="B22" s="977"/>
      <c r="C22" s="977"/>
      <c r="D22" s="977"/>
      <c r="E22" s="977"/>
      <c r="F22" s="978"/>
      <c r="G22" s="753"/>
      <c r="H22" s="239" t="s">
        <v>2272</v>
      </c>
      <c r="I22" s="984" t="s">
        <v>2563</v>
      </c>
      <c r="J22" s="984"/>
      <c r="K22" s="984"/>
      <c r="L22" s="984"/>
      <c r="M22" s="985"/>
      <c r="N22" s="981" t="s">
        <v>1368</v>
      </c>
      <c r="O22" s="982"/>
      <c r="P22" s="982"/>
      <c r="Q22" s="983"/>
    </row>
    <row r="23" spans="1:17" x14ac:dyDescent="0.2">
      <c r="A23" s="986" t="s">
        <v>2564</v>
      </c>
      <c r="B23" s="987"/>
      <c r="C23" s="987"/>
      <c r="D23" s="987"/>
      <c r="E23" s="987"/>
      <c r="F23" s="987"/>
      <c r="G23" s="987"/>
      <c r="H23" s="987"/>
      <c r="I23" s="987"/>
      <c r="J23" s="987"/>
      <c r="K23" s="987"/>
      <c r="L23" s="987"/>
      <c r="M23" s="987"/>
      <c r="N23" s="987"/>
      <c r="O23" s="987"/>
      <c r="P23" s="987"/>
      <c r="Q23" s="988"/>
    </row>
    <row r="24" spans="1:17" ht="13.5" thickBot="1" x14ac:dyDescent="0.25">
      <c r="A24" s="989"/>
      <c r="B24" s="990"/>
      <c r="C24" s="990"/>
      <c r="D24" s="990"/>
      <c r="E24" s="990"/>
      <c r="F24" s="990"/>
      <c r="G24" s="990"/>
      <c r="H24" s="990"/>
      <c r="I24" s="990"/>
      <c r="J24" s="990"/>
      <c r="K24" s="990"/>
      <c r="L24" s="990"/>
      <c r="M24" s="990"/>
      <c r="N24" s="990"/>
      <c r="O24" s="990"/>
      <c r="P24" s="990"/>
      <c r="Q24" s="991"/>
    </row>
    <row r="25" spans="1:17" s="516" customFormat="1" ht="15" x14ac:dyDescent="0.25">
      <c r="A25" s="950" t="s">
        <v>246</v>
      </c>
      <c r="B25" s="951"/>
      <c r="C25" s="951"/>
      <c r="D25" s="951"/>
      <c r="E25" s="951"/>
      <c r="F25" s="951"/>
      <c r="G25" s="951"/>
      <c r="H25" s="951"/>
      <c r="I25" s="951"/>
      <c r="J25" s="951"/>
      <c r="K25" s="951"/>
      <c r="L25" s="951"/>
      <c r="M25" s="951"/>
      <c r="N25" s="951"/>
      <c r="O25" s="951"/>
      <c r="P25" s="951"/>
      <c r="Q25" s="952"/>
    </row>
    <row r="26" spans="1:17" s="516" customFormat="1" ht="15.75" thickBot="1" x14ac:dyDescent="0.3">
      <c r="A26" s="953" t="s">
        <v>247</v>
      </c>
      <c r="B26" s="954"/>
      <c r="C26" s="954"/>
      <c r="D26" s="954"/>
      <c r="E26" s="954"/>
      <c r="F26" s="954"/>
      <c r="G26" s="954"/>
      <c r="H26" s="954"/>
      <c r="I26" s="954"/>
      <c r="J26" s="954"/>
      <c r="K26" s="954"/>
      <c r="L26" s="954"/>
      <c r="M26" s="954"/>
      <c r="N26" s="954"/>
      <c r="O26" s="954"/>
      <c r="P26" s="954"/>
      <c r="Q26" s="955"/>
    </row>
    <row r="27" spans="1:17" x14ac:dyDescent="0.2">
      <c r="A27" s="35"/>
      <c r="B27" s="36"/>
      <c r="C27" s="36"/>
      <c r="D27" s="36"/>
      <c r="E27" s="36"/>
      <c r="F27" s="992" t="s">
        <v>248</v>
      </c>
      <c r="G27" s="993"/>
      <c r="H27" s="993"/>
      <c r="I27" s="993"/>
      <c r="J27" s="993"/>
      <c r="K27" s="993"/>
      <c r="L27" s="994"/>
      <c r="M27" s="1001" t="s">
        <v>249</v>
      </c>
      <c r="N27" s="1004" t="s">
        <v>250</v>
      </c>
      <c r="O27" s="1005"/>
      <c r="P27" s="1005"/>
      <c r="Q27" s="1006"/>
    </row>
    <row r="28" spans="1:17" ht="13.5" thickBot="1" x14ac:dyDescent="0.25">
      <c r="A28" s="1010" t="s">
        <v>251</v>
      </c>
      <c r="B28" s="1011"/>
      <c r="C28" s="1011"/>
      <c r="D28" s="1011"/>
      <c r="E28" s="1012"/>
      <c r="F28" s="995"/>
      <c r="G28" s="996"/>
      <c r="H28" s="996"/>
      <c r="I28" s="996"/>
      <c r="J28" s="996"/>
      <c r="K28" s="996"/>
      <c r="L28" s="997"/>
      <c r="M28" s="1002"/>
      <c r="N28" s="1007"/>
      <c r="O28" s="1008"/>
      <c r="P28" s="1008"/>
      <c r="Q28" s="1009"/>
    </row>
    <row r="29" spans="1:17" x14ac:dyDescent="0.2">
      <c r="A29" s="1010" t="s">
        <v>252</v>
      </c>
      <c r="B29" s="1011"/>
      <c r="C29" s="1011"/>
      <c r="D29" s="1011"/>
      <c r="E29" s="1012"/>
      <c r="F29" s="995"/>
      <c r="G29" s="996"/>
      <c r="H29" s="996"/>
      <c r="I29" s="996"/>
      <c r="J29" s="996"/>
      <c r="K29" s="996"/>
      <c r="L29" s="997"/>
      <c r="M29" s="1002"/>
      <c r="N29" s="1013" t="s">
        <v>253</v>
      </c>
      <c r="O29" s="1015" t="s">
        <v>254</v>
      </c>
      <c r="P29" s="37" t="s">
        <v>255</v>
      </c>
      <c r="Q29" s="1017" t="s">
        <v>256</v>
      </c>
    </row>
    <row r="30" spans="1:17" ht="13.5" thickBot="1" x14ac:dyDescent="0.25">
      <c r="A30" s="38"/>
      <c r="B30" s="39"/>
      <c r="C30" s="39"/>
      <c r="D30" s="39"/>
      <c r="E30" s="40"/>
      <c r="F30" s="998"/>
      <c r="G30" s="999"/>
      <c r="H30" s="999"/>
      <c r="I30" s="999"/>
      <c r="J30" s="999"/>
      <c r="K30" s="999"/>
      <c r="L30" s="1000"/>
      <c r="M30" s="1003"/>
      <c r="N30" s="1014"/>
      <c r="O30" s="1016"/>
      <c r="P30" s="41" t="s">
        <v>257</v>
      </c>
      <c r="Q30" s="1018"/>
    </row>
    <row r="31" spans="1:17" ht="13.5" thickBot="1" x14ac:dyDescent="0.25">
      <c r="A31" s="1019">
        <v>1</v>
      </c>
      <c r="B31" s="1020"/>
      <c r="C31" s="1020"/>
      <c r="D31" s="1020"/>
      <c r="E31" s="1021"/>
      <c r="F31" s="1022">
        <v>2</v>
      </c>
      <c r="G31" s="1020"/>
      <c r="H31" s="1020"/>
      <c r="I31" s="1020"/>
      <c r="J31" s="1020"/>
      <c r="K31" s="1020"/>
      <c r="L31" s="1023"/>
      <c r="M31" s="750">
        <v>3</v>
      </c>
      <c r="N31" s="42">
        <v>4</v>
      </c>
      <c r="O31" s="42">
        <v>5</v>
      </c>
      <c r="P31" s="228">
        <v>6</v>
      </c>
      <c r="Q31" s="43" t="s">
        <v>258</v>
      </c>
    </row>
    <row r="32" spans="1:17" x14ac:dyDescent="0.2">
      <c r="A32" s="259">
        <v>5</v>
      </c>
      <c r="B32" s="44"/>
      <c r="C32" s="44"/>
      <c r="D32" s="44"/>
      <c r="E32" s="44"/>
      <c r="F32" s="1024" t="s">
        <v>259</v>
      </c>
      <c r="G32" s="1025"/>
      <c r="H32" s="1025"/>
      <c r="I32" s="1025"/>
      <c r="J32" s="1025"/>
      <c r="K32" s="1025"/>
      <c r="L32" s="1026"/>
      <c r="M32" s="44"/>
      <c r="N32" s="44"/>
      <c r="O32" s="44"/>
      <c r="P32" s="260"/>
      <c r="Q32" s="261">
        <f>Q53</f>
        <v>2883800</v>
      </c>
    </row>
    <row r="33" spans="1:17" x14ac:dyDescent="0.2">
      <c r="A33" s="262">
        <v>5</v>
      </c>
      <c r="B33" s="263">
        <v>2</v>
      </c>
      <c r="C33" s="263"/>
      <c r="D33" s="263"/>
      <c r="E33" s="263"/>
      <c r="F33" s="1027" t="s">
        <v>302</v>
      </c>
      <c r="G33" s="1028"/>
      <c r="H33" s="1028"/>
      <c r="I33" s="1028"/>
      <c r="J33" s="1028"/>
      <c r="K33" s="1028"/>
      <c r="L33" s="1029"/>
      <c r="M33" s="263"/>
      <c r="N33" s="263"/>
      <c r="O33" s="263"/>
      <c r="P33" s="264"/>
      <c r="Q33" s="265">
        <f>Q32</f>
        <v>2883800</v>
      </c>
    </row>
    <row r="34" spans="1:17" s="45" customFormat="1" ht="15" x14ac:dyDescent="0.25">
      <c r="A34" s="266">
        <v>5</v>
      </c>
      <c r="B34" s="751">
        <v>2</v>
      </c>
      <c r="C34" s="751">
        <v>1</v>
      </c>
      <c r="D34" s="1030"/>
      <c r="E34" s="1252"/>
      <c r="F34" s="1027" t="s">
        <v>303</v>
      </c>
      <c r="G34" s="1028"/>
      <c r="H34" s="1028"/>
      <c r="I34" s="1028"/>
      <c r="J34" s="1028"/>
      <c r="K34" s="1028"/>
      <c r="L34" s="1029"/>
      <c r="M34" s="55"/>
      <c r="N34" s="751"/>
      <c r="O34" s="751"/>
      <c r="P34" s="229"/>
      <c r="Q34" s="56">
        <f>Q53</f>
        <v>2883800</v>
      </c>
    </row>
    <row r="35" spans="1:17" s="47" customFormat="1" ht="27" customHeight="1" x14ac:dyDescent="0.2">
      <c r="A35" s="288">
        <v>5</v>
      </c>
      <c r="B35" s="289">
        <v>2</v>
      </c>
      <c r="C35" s="289">
        <v>1</v>
      </c>
      <c r="D35" s="290">
        <v>1</v>
      </c>
      <c r="E35" s="290" t="s">
        <v>262</v>
      </c>
      <c r="F35" s="1254" t="s">
        <v>322</v>
      </c>
      <c r="G35" s="1194"/>
      <c r="H35" s="1194"/>
      <c r="I35" s="1194"/>
      <c r="J35" s="1194"/>
      <c r="K35" s="1194"/>
      <c r="L35" s="1195"/>
      <c r="M35" s="271"/>
      <c r="N35" s="46"/>
      <c r="O35" s="46"/>
      <c r="P35" s="230"/>
      <c r="Q35" s="56">
        <f>SUM(Q36:Q40)</f>
        <v>198800</v>
      </c>
    </row>
    <row r="36" spans="1:17" s="47" customFormat="1" ht="18" customHeight="1" x14ac:dyDescent="0.2">
      <c r="A36" s="288"/>
      <c r="B36" s="289"/>
      <c r="C36" s="289"/>
      <c r="D36" s="290"/>
      <c r="E36" s="290"/>
      <c r="F36" s="780" t="s">
        <v>262</v>
      </c>
      <c r="G36" s="772">
        <v>1</v>
      </c>
      <c r="H36" s="774"/>
      <c r="I36" s="1194" t="s">
        <v>447</v>
      </c>
      <c r="J36" s="1194"/>
      <c r="K36" s="1194"/>
      <c r="L36" s="1195"/>
      <c r="M36" s="271"/>
      <c r="N36" s="46">
        <v>1</v>
      </c>
      <c r="O36" s="272" t="s">
        <v>273</v>
      </c>
      <c r="P36" s="291">
        <v>29400</v>
      </c>
      <c r="Q36" s="275">
        <f>N36*P36</f>
        <v>29400</v>
      </c>
    </row>
    <row r="37" spans="1:17" s="47" customFormat="1" ht="18" customHeight="1" x14ac:dyDescent="0.2">
      <c r="A37" s="288"/>
      <c r="B37" s="289"/>
      <c r="C37" s="289"/>
      <c r="D37" s="290"/>
      <c r="E37" s="290"/>
      <c r="F37" s="780" t="s">
        <v>266</v>
      </c>
      <c r="G37" s="772">
        <v>3</v>
      </c>
      <c r="H37" s="774"/>
      <c r="I37" s="1194" t="s">
        <v>2566</v>
      </c>
      <c r="J37" s="1194"/>
      <c r="K37" s="1194"/>
      <c r="L37" s="1195"/>
      <c r="M37" s="271"/>
      <c r="N37" s="46">
        <v>1</v>
      </c>
      <c r="O37" s="272" t="s">
        <v>273</v>
      </c>
      <c r="P37" s="291">
        <v>22000</v>
      </c>
      <c r="Q37" s="275">
        <f t="shared" ref="Q37:Q40" si="0">N37*P37</f>
        <v>22000</v>
      </c>
    </row>
    <row r="38" spans="1:17" s="47" customFormat="1" ht="18" customHeight="1" x14ac:dyDescent="0.2">
      <c r="A38" s="288"/>
      <c r="B38" s="289"/>
      <c r="C38" s="289"/>
      <c r="D38" s="290"/>
      <c r="E38" s="290"/>
      <c r="F38" s="780" t="s">
        <v>271</v>
      </c>
      <c r="G38" s="772"/>
      <c r="H38" s="774"/>
      <c r="I38" s="1360" t="s">
        <v>848</v>
      </c>
      <c r="J38" s="1360"/>
      <c r="K38" s="1360"/>
      <c r="L38" s="1361"/>
      <c r="M38" s="271"/>
      <c r="N38" s="46">
        <v>2</v>
      </c>
      <c r="O38" s="272" t="s">
        <v>272</v>
      </c>
      <c r="P38" s="291">
        <v>11700</v>
      </c>
      <c r="Q38" s="275">
        <f t="shared" si="0"/>
        <v>23400</v>
      </c>
    </row>
    <row r="39" spans="1:17" s="47" customFormat="1" ht="18" customHeight="1" x14ac:dyDescent="0.2">
      <c r="A39" s="288"/>
      <c r="B39" s="289"/>
      <c r="C39" s="289"/>
      <c r="D39" s="290"/>
      <c r="E39" s="290"/>
      <c r="F39" s="780" t="s">
        <v>268</v>
      </c>
      <c r="G39" s="772"/>
      <c r="H39" s="774"/>
      <c r="I39" s="1360" t="s">
        <v>2565</v>
      </c>
      <c r="J39" s="1360"/>
      <c r="K39" s="1360"/>
      <c r="L39" s="1361"/>
      <c r="M39" s="271"/>
      <c r="N39" s="46">
        <v>2</v>
      </c>
      <c r="O39" s="272" t="s">
        <v>272</v>
      </c>
      <c r="P39" s="291">
        <v>4600</v>
      </c>
      <c r="Q39" s="275">
        <f t="shared" si="0"/>
        <v>9200</v>
      </c>
    </row>
    <row r="40" spans="1:17" s="47" customFormat="1" ht="18" customHeight="1" x14ac:dyDescent="0.2">
      <c r="A40" s="288"/>
      <c r="B40" s="289"/>
      <c r="C40" s="289"/>
      <c r="D40" s="290"/>
      <c r="E40" s="290"/>
      <c r="F40" s="780" t="s">
        <v>431</v>
      </c>
      <c r="G40" s="772"/>
      <c r="H40" s="774"/>
      <c r="I40" s="1194" t="s">
        <v>663</v>
      </c>
      <c r="J40" s="1194"/>
      <c r="K40" s="1194"/>
      <c r="L40" s="1195"/>
      <c r="M40" s="271"/>
      <c r="N40" s="46">
        <v>2</v>
      </c>
      <c r="O40" s="272" t="s">
        <v>291</v>
      </c>
      <c r="P40" s="291">
        <v>57400</v>
      </c>
      <c r="Q40" s="275">
        <f t="shared" si="0"/>
        <v>114800</v>
      </c>
    </row>
    <row r="41" spans="1:17" s="47" customFormat="1" ht="25.5" customHeight="1" x14ac:dyDescent="0.2">
      <c r="A41" s="288">
        <v>5</v>
      </c>
      <c r="B41" s="289">
        <v>2</v>
      </c>
      <c r="C41" s="289">
        <v>1</v>
      </c>
      <c r="D41" s="290">
        <v>1</v>
      </c>
      <c r="E41" s="290" t="s">
        <v>431</v>
      </c>
      <c r="F41" s="1358" t="s">
        <v>2502</v>
      </c>
      <c r="G41" s="1204"/>
      <c r="H41" s="1204"/>
      <c r="I41" s="1204"/>
      <c r="J41" s="1204"/>
      <c r="K41" s="1204"/>
      <c r="L41" s="1205"/>
      <c r="M41" s="271"/>
      <c r="N41" s="46"/>
      <c r="O41" s="272"/>
      <c r="P41" s="291"/>
      <c r="Q41" s="56">
        <f>Q42</f>
        <v>125000</v>
      </c>
    </row>
    <row r="42" spans="1:17" s="47" customFormat="1" ht="15.75" customHeight="1" x14ac:dyDescent="0.2">
      <c r="A42" s="288"/>
      <c r="B42" s="289"/>
      <c r="C42" s="289"/>
      <c r="D42" s="290"/>
      <c r="E42" s="290"/>
      <c r="F42" s="780" t="s">
        <v>262</v>
      </c>
      <c r="G42" s="772"/>
      <c r="H42" s="774"/>
      <c r="I42" s="1194" t="s">
        <v>2503</v>
      </c>
      <c r="J42" s="1194"/>
      <c r="K42" s="1194"/>
      <c r="L42" s="1195"/>
      <c r="M42" s="271"/>
      <c r="N42" s="46">
        <v>500</v>
      </c>
      <c r="O42" s="272" t="s">
        <v>274</v>
      </c>
      <c r="P42" s="291">
        <v>250</v>
      </c>
      <c r="Q42" s="275">
        <f>N42*P42</f>
        <v>125000</v>
      </c>
    </row>
    <row r="43" spans="1:17" s="47" customFormat="1" ht="39.75" customHeight="1" x14ac:dyDescent="0.2">
      <c r="A43" s="288">
        <v>5</v>
      </c>
      <c r="B43" s="289">
        <v>2</v>
      </c>
      <c r="C43" s="289">
        <v>1</v>
      </c>
      <c r="D43" s="290"/>
      <c r="E43" s="290" t="s">
        <v>2331</v>
      </c>
      <c r="F43" s="1191" t="s">
        <v>2285</v>
      </c>
      <c r="G43" s="1192"/>
      <c r="H43" s="1192"/>
      <c r="I43" s="1192"/>
      <c r="J43" s="1192"/>
      <c r="K43" s="1192"/>
      <c r="L43" s="1193"/>
      <c r="M43" s="271"/>
      <c r="N43" s="46"/>
      <c r="O43" s="272"/>
      <c r="P43" s="411"/>
      <c r="Q43" s="389">
        <f>SUM(Q44:Q46)</f>
        <v>1460000</v>
      </c>
    </row>
    <row r="44" spans="1:17" s="47" customFormat="1" ht="15.75" customHeight="1" x14ac:dyDescent="0.2">
      <c r="A44" s="288"/>
      <c r="B44" s="289"/>
      <c r="C44" s="289"/>
      <c r="D44" s="290"/>
      <c r="E44" s="290"/>
      <c r="F44" s="780" t="s">
        <v>262</v>
      </c>
      <c r="G44" s="772"/>
      <c r="H44" s="774" t="s">
        <v>2234</v>
      </c>
      <c r="I44" s="772"/>
      <c r="J44" s="772"/>
      <c r="K44" s="772"/>
      <c r="L44" s="773"/>
      <c r="M44" s="271"/>
      <c r="N44" s="46">
        <v>4</v>
      </c>
      <c r="O44" s="272" t="s">
        <v>1015</v>
      </c>
      <c r="P44" s="411">
        <v>25000</v>
      </c>
      <c r="Q44" s="386">
        <f>N44*P44</f>
        <v>100000</v>
      </c>
    </row>
    <row r="45" spans="1:17" s="47" customFormat="1" ht="18" customHeight="1" x14ac:dyDescent="0.2">
      <c r="A45" s="288"/>
      <c r="B45" s="289"/>
      <c r="C45" s="289"/>
      <c r="D45" s="290"/>
      <c r="E45" s="290"/>
      <c r="F45" s="780" t="s">
        <v>266</v>
      </c>
      <c r="G45" s="772"/>
      <c r="H45" s="774" t="s">
        <v>2286</v>
      </c>
      <c r="I45" s="772"/>
      <c r="J45" s="772"/>
      <c r="K45" s="772"/>
      <c r="L45" s="773"/>
      <c r="M45" s="271"/>
      <c r="N45" s="46">
        <v>80</v>
      </c>
      <c r="O45" s="272" t="s">
        <v>697</v>
      </c>
      <c r="P45" s="411">
        <v>2000</v>
      </c>
      <c r="Q45" s="386">
        <f>N45*P45</f>
        <v>160000</v>
      </c>
    </row>
    <row r="46" spans="1:17" s="47" customFormat="1" ht="18" customHeight="1" x14ac:dyDescent="0.2">
      <c r="A46" s="288"/>
      <c r="B46" s="289"/>
      <c r="C46" s="289"/>
      <c r="D46" s="290"/>
      <c r="E46" s="290"/>
      <c r="F46" s="780" t="s">
        <v>271</v>
      </c>
      <c r="G46" s="772"/>
      <c r="H46" s="1274" t="s">
        <v>2240</v>
      </c>
      <c r="I46" s="1274"/>
      <c r="J46" s="1274"/>
      <c r="K46" s="1274"/>
      <c r="L46" s="1275"/>
      <c r="M46" s="271"/>
      <c r="N46" s="46">
        <v>80</v>
      </c>
      <c r="O46" s="272" t="s">
        <v>697</v>
      </c>
      <c r="P46" s="411">
        <v>15000</v>
      </c>
      <c r="Q46" s="386">
        <f>N46*P46</f>
        <v>1200000</v>
      </c>
    </row>
    <row r="47" spans="1:17" s="47" customFormat="1" ht="18" customHeight="1" x14ac:dyDescent="0.2">
      <c r="A47" s="398">
        <v>5</v>
      </c>
      <c r="B47" s="762">
        <v>2</v>
      </c>
      <c r="C47" s="762">
        <v>3</v>
      </c>
      <c r="D47" s="615"/>
      <c r="E47" s="615"/>
      <c r="F47" s="1208" t="s">
        <v>342</v>
      </c>
      <c r="G47" s="1209"/>
      <c r="H47" s="1209"/>
      <c r="I47" s="1209"/>
      <c r="J47" s="1209"/>
      <c r="K47" s="1209"/>
      <c r="L47" s="1210"/>
      <c r="M47" s="612"/>
      <c r="N47" s="762"/>
      <c r="O47" s="716"/>
      <c r="P47" s="717"/>
      <c r="Q47" s="614">
        <f>SUM(Q49:Q52)</f>
        <v>1100000</v>
      </c>
    </row>
    <row r="48" spans="1:17" s="47" customFormat="1" ht="22.5" customHeight="1" x14ac:dyDescent="0.2">
      <c r="A48" s="598">
        <v>5</v>
      </c>
      <c r="B48" s="590">
        <v>2</v>
      </c>
      <c r="C48" s="590">
        <v>3</v>
      </c>
      <c r="D48" s="599"/>
      <c r="E48" s="599" t="s">
        <v>262</v>
      </c>
      <c r="F48" s="1359" t="s">
        <v>343</v>
      </c>
      <c r="G48" s="1242"/>
      <c r="H48" s="1242"/>
      <c r="I48" s="1242"/>
      <c r="J48" s="1242"/>
      <c r="K48" s="1242"/>
      <c r="L48" s="1243"/>
      <c r="M48" s="271"/>
      <c r="N48" s="46"/>
      <c r="O48" s="272"/>
      <c r="P48" s="291"/>
      <c r="Q48" s="275"/>
    </row>
    <row r="49" spans="1:17" s="47" customFormat="1" ht="18" customHeight="1" x14ac:dyDescent="0.2">
      <c r="A49" s="288"/>
      <c r="B49" s="289"/>
      <c r="C49" s="289"/>
      <c r="D49" s="290"/>
      <c r="E49" s="290"/>
      <c r="F49" s="780" t="s">
        <v>262</v>
      </c>
      <c r="G49" s="772"/>
      <c r="H49" s="774"/>
      <c r="I49" s="1194" t="s">
        <v>2523</v>
      </c>
      <c r="J49" s="1194"/>
      <c r="K49" s="1194"/>
      <c r="L49" s="1195"/>
      <c r="M49" s="271"/>
      <c r="N49" s="46">
        <v>8</v>
      </c>
      <c r="O49" s="272" t="s">
        <v>275</v>
      </c>
      <c r="P49" s="291">
        <v>50000</v>
      </c>
      <c r="Q49" s="275">
        <f>N49*P49</f>
        <v>400000</v>
      </c>
    </row>
    <row r="50" spans="1:17" s="213" customFormat="1" ht="23.25" x14ac:dyDescent="0.2">
      <c r="A50" s="288"/>
      <c r="B50" s="289"/>
      <c r="C50" s="289"/>
      <c r="D50" s="290"/>
      <c r="E50" s="290"/>
      <c r="F50" s="780" t="s">
        <v>266</v>
      </c>
      <c r="G50" s="772"/>
      <c r="H50" s="774"/>
      <c r="I50" s="1194" t="s">
        <v>2513</v>
      </c>
      <c r="J50" s="1194"/>
      <c r="K50" s="1194"/>
      <c r="L50" s="1195"/>
      <c r="M50" s="271"/>
      <c r="N50" s="46">
        <v>4</v>
      </c>
      <c r="O50" s="272" t="s">
        <v>275</v>
      </c>
      <c r="P50" s="291">
        <v>75000</v>
      </c>
      <c r="Q50" s="275">
        <f>N50*P50</f>
        <v>300000</v>
      </c>
    </row>
    <row r="51" spans="1:17" s="213" customFormat="1" ht="29.25" customHeight="1" x14ac:dyDescent="0.2">
      <c r="A51" s="598">
        <v>5</v>
      </c>
      <c r="B51" s="590">
        <v>2</v>
      </c>
      <c r="C51" s="590">
        <v>3</v>
      </c>
      <c r="D51" s="599"/>
      <c r="E51" s="599" t="s">
        <v>266</v>
      </c>
      <c r="F51" s="1359" t="s">
        <v>344</v>
      </c>
      <c r="G51" s="1242"/>
      <c r="H51" s="1242"/>
      <c r="I51" s="1242"/>
      <c r="J51" s="1242"/>
      <c r="K51" s="1242"/>
      <c r="L51" s="1243"/>
      <c r="M51" s="271"/>
      <c r="N51" s="46"/>
      <c r="O51" s="272"/>
      <c r="P51" s="291"/>
      <c r="Q51" s="275"/>
    </row>
    <row r="52" spans="1:17" s="21" customFormat="1" ht="15.75" customHeight="1" x14ac:dyDescent="0.2">
      <c r="A52" s="288"/>
      <c r="B52" s="289"/>
      <c r="C52" s="289"/>
      <c r="D52" s="290"/>
      <c r="E52" s="290"/>
      <c r="F52" s="780" t="s">
        <v>262</v>
      </c>
      <c r="G52" s="772"/>
      <c r="H52" s="774"/>
      <c r="I52" s="1194" t="s">
        <v>2524</v>
      </c>
      <c r="J52" s="1194"/>
      <c r="K52" s="1194"/>
      <c r="L52" s="1195"/>
      <c r="M52" s="271"/>
      <c r="N52" s="46">
        <v>2</v>
      </c>
      <c r="O52" s="272" t="s">
        <v>275</v>
      </c>
      <c r="P52" s="291">
        <v>200000</v>
      </c>
      <c r="Q52" s="275">
        <f>N52*P52</f>
        <v>400000</v>
      </c>
    </row>
    <row r="53" spans="1:17" s="21" customFormat="1" ht="13.5" thickBot="1" x14ac:dyDescent="0.25">
      <c r="A53" s="1038" t="s">
        <v>215</v>
      </c>
      <c r="B53" s="1039"/>
      <c r="C53" s="1039"/>
      <c r="D53" s="1039"/>
      <c r="E53" s="1039"/>
      <c r="F53" s="1039"/>
      <c r="G53" s="1039"/>
      <c r="H53" s="1039"/>
      <c r="I53" s="1039"/>
      <c r="J53" s="1039"/>
      <c r="K53" s="1039"/>
      <c r="L53" s="1039"/>
      <c r="M53" s="1039"/>
      <c r="N53" s="1039"/>
      <c r="O53" s="1039"/>
      <c r="P53" s="1039"/>
      <c r="Q53" s="58">
        <f>Q47+Q43+Q41+Q35</f>
        <v>2883800</v>
      </c>
    </row>
    <row r="54" spans="1:17" s="21" customFormat="1" x14ac:dyDescent="0.2">
      <c r="A54" s="286"/>
      <c r="B54" s="286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21"/>
      <c r="N54" s="221"/>
      <c r="O54" s="221"/>
      <c r="P54" s="232"/>
      <c r="Q54" s="197"/>
    </row>
    <row r="55" spans="1:17" s="21" customFormat="1" ht="15" x14ac:dyDescent="0.25">
      <c r="A55" s="1040" t="s">
        <v>2277</v>
      </c>
      <c r="B55" s="1040"/>
      <c r="C55" s="1040"/>
      <c r="D55" s="1040"/>
      <c r="E55" s="1040"/>
      <c r="F55" s="1040"/>
      <c r="G55" s="1040"/>
      <c r="H55" s="1040"/>
      <c r="I55" s="1040"/>
      <c r="J55" s="1040"/>
      <c r="K55" s="1040"/>
      <c r="L55" s="1040"/>
      <c r="M55" s="1253" t="s">
        <v>2274</v>
      </c>
      <c r="N55" s="1253"/>
      <c r="O55" s="1253"/>
      <c r="P55" s="1253"/>
      <c r="Q55" s="1253"/>
    </row>
    <row r="56" spans="1:17" s="21" customFormat="1" ht="15" x14ac:dyDescent="0.25">
      <c r="A56" s="1040" t="s">
        <v>2278</v>
      </c>
      <c r="B56" s="1040"/>
      <c r="C56" s="1040"/>
      <c r="D56" s="1040"/>
      <c r="E56" s="1040"/>
      <c r="F56" s="1040"/>
      <c r="G56" s="1040"/>
      <c r="H56" s="1040"/>
      <c r="I56" s="1040"/>
      <c r="J56" s="1040"/>
      <c r="K56" s="1040"/>
      <c r="L56" s="1040"/>
      <c r="M56" s="1253" t="s">
        <v>2275</v>
      </c>
      <c r="N56" s="1253"/>
      <c r="O56" s="1253"/>
      <c r="P56" s="1253"/>
      <c r="Q56" s="1253"/>
    </row>
    <row r="57" spans="1:17" s="21" customFormat="1" ht="15" x14ac:dyDescent="0.25">
      <c r="C57" s="517"/>
      <c r="D57" s="517"/>
      <c r="E57" s="517"/>
      <c r="F57" s="517"/>
      <c r="G57" s="517"/>
      <c r="H57" s="517"/>
      <c r="I57" s="517"/>
      <c r="J57" s="517"/>
      <c r="K57" s="517"/>
      <c r="L57" s="517"/>
      <c r="M57" s="517"/>
      <c r="N57" s="61"/>
      <c r="O57" s="61"/>
      <c r="P57" s="518"/>
      <c r="Q57" s="519"/>
    </row>
    <row r="58" spans="1:17" s="21" customFormat="1" ht="15" x14ac:dyDescent="0.25">
      <c r="C58" s="517"/>
      <c r="D58" s="517"/>
      <c r="E58" s="517"/>
      <c r="F58" s="517"/>
      <c r="G58" s="517"/>
      <c r="H58" s="517"/>
      <c r="I58" s="517"/>
      <c r="J58" s="517"/>
      <c r="K58" s="517"/>
      <c r="L58" s="517"/>
      <c r="M58" s="517"/>
      <c r="N58" s="61"/>
      <c r="O58" s="61"/>
      <c r="P58" s="518"/>
      <c r="Q58" s="519"/>
    </row>
    <row r="59" spans="1:17" s="21" customFormat="1" ht="15" x14ac:dyDescent="0.25">
      <c r="C59" s="517"/>
      <c r="D59" s="517"/>
      <c r="E59" s="517"/>
      <c r="F59" s="517"/>
      <c r="G59" s="517"/>
      <c r="H59" s="517"/>
      <c r="I59" s="517"/>
      <c r="J59" s="517"/>
      <c r="K59" s="517"/>
      <c r="L59" s="517"/>
      <c r="M59" s="517"/>
      <c r="N59" s="61"/>
      <c r="O59" s="61"/>
      <c r="P59" s="518"/>
      <c r="Q59" s="519"/>
    </row>
    <row r="60" spans="1:17" s="21" customFormat="1" ht="15" x14ac:dyDescent="0.25">
      <c r="A60" s="1040" t="s">
        <v>2279</v>
      </c>
      <c r="B60" s="1040"/>
      <c r="C60" s="1040"/>
      <c r="D60" s="1040"/>
      <c r="E60" s="1040"/>
      <c r="F60" s="1040"/>
      <c r="G60" s="1040"/>
      <c r="H60" s="1040"/>
      <c r="I60" s="1040"/>
      <c r="J60" s="1040"/>
      <c r="K60" s="1040"/>
      <c r="L60" s="1040"/>
      <c r="M60" s="1253" t="s">
        <v>2276</v>
      </c>
      <c r="N60" s="1253"/>
      <c r="O60" s="1253"/>
      <c r="P60" s="1253"/>
      <c r="Q60" s="1253"/>
    </row>
    <row r="61" spans="1:17" s="21" customFormat="1" ht="15" x14ac:dyDescent="0.25">
      <c r="A61" s="1043"/>
      <c r="B61" s="1043"/>
      <c r="C61" s="1043"/>
      <c r="D61" s="1043"/>
      <c r="E61" s="1043"/>
      <c r="F61" s="1043"/>
      <c r="G61" s="1043"/>
      <c r="H61" s="1043"/>
      <c r="I61" s="1043"/>
      <c r="J61" s="517"/>
      <c r="K61" s="517"/>
      <c r="L61" s="517"/>
      <c r="M61" s="517"/>
      <c r="N61" s="61"/>
      <c r="O61" s="1044"/>
      <c r="P61" s="1044"/>
      <c r="Q61" s="519"/>
    </row>
    <row r="62" spans="1:17" s="21" customFormat="1" ht="15" x14ac:dyDescent="0.25">
      <c r="A62" s="749"/>
      <c r="B62" s="749"/>
      <c r="C62" s="749"/>
      <c r="D62" s="749"/>
      <c r="E62" s="749"/>
      <c r="F62" s="749"/>
      <c r="G62" s="749"/>
      <c r="H62" s="749"/>
      <c r="I62" s="749"/>
      <c r="J62" s="517"/>
      <c r="K62" s="517"/>
      <c r="L62" s="517"/>
      <c r="M62" s="517"/>
      <c r="N62" s="61"/>
      <c r="O62" s="61"/>
      <c r="P62" s="520"/>
      <c r="Q62" s="519"/>
    </row>
    <row r="63" spans="1:17" s="21" customFormat="1" ht="15" x14ac:dyDescent="0.25">
      <c r="A63" s="1259" t="s">
        <v>2280</v>
      </c>
      <c r="B63" s="1259"/>
      <c r="C63" s="1259"/>
      <c r="D63" s="1259"/>
      <c r="E63" s="1259"/>
      <c r="F63" s="1259"/>
      <c r="G63" s="1259"/>
      <c r="H63" s="1259"/>
      <c r="I63" s="1259"/>
      <c r="J63" s="1259"/>
      <c r="K63" s="1259"/>
      <c r="L63" s="518" t="s">
        <v>220</v>
      </c>
      <c r="M63" s="518"/>
      <c r="N63" s="779"/>
      <c r="O63" s="779"/>
      <c r="P63" s="518"/>
      <c r="Q63" s="520"/>
    </row>
    <row r="64" spans="1:17" s="21" customFormat="1" ht="15" x14ac:dyDescent="0.25">
      <c r="A64" s="1259" t="s">
        <v>2281</v>
      </c>
      <c r="B64" s="1259"/>
      <c r="C64" s="1259"/>
      <c r="D64" s="1259"/>
      <c r="E64" s="1259"/>
      <c r="F64" s="1259"/>
      <c r="G64" s="1259"/>
      <c r="H64" s="1259"/>
      <c r="I64" s="1259"/>
      <c r="J64" s="1259"/>
      <c r="K64" s="1259"/>
      <c r="L64" s="518" t="s">
        <v>220</v>
      </c>
      <c r="M64" s="518"/>
      <c r="N64" s="779"/>
      <c r="O64" s="779"/>
      <c r="P64" s="518"/>
      <c r="Q64" s="520"/>
    </row>
    <row r="65" spans="1:17" s="21" customFormat="1" ht="15" x14ac:dyDescent="0.25">
      <c r="A65" s="1259" t="s">
        <v>2282</v>
      </c>
      <c r="B65" s="1259"/>
      <c r="C65" s="1259"/>
      <c r="D65" s="1259"/>
      <c r="E65" s="1259"/>
      <c r="F65" s="1259"/>
      <c r="G65" s="1259"/>
      <c r="H65" s="1259"/>
      <c r="I65" s="1259"/>
      <c r="J65" s="1259"/>
      <c r="K65" s="1259"/>
      <c r="L65" s="518" t="s">
        <v>220</v>
      </c>
      <c r="M65" s="518"/>
      <c r="N65" s="779"/>
      <c r="O65" s="779"/>
      <c r="P65" s="518"/>
      <c r="Q65" s="520"/>
    </row>
    <row r="66" spans="1:17" s="21" customFormat="1" ht="15" x14ac:dyDescent="0.25">
      <c r="A66" s="518"/>
      <c r="B66" s="518"/>
      <c r="C66" s="518"/>
      <c r="D66" s="64"/>
      <c r="E66" s="518"/>
      <c r="F66" s="518"/>
      <c r="G66" s="518"/>
      <c r="H66" s="522"/>
      <c r="I66" s="66"/>
      <c r="J66" s="518"/>
      <c r="K66" s="518"/>
      <c r="L66" s="518"/>
      <c r="M66" s="518"/>
      <c r="N66" s="779"/>
      <c r="O66" s="779"/>
      <c r="P66" s="518"/>
      <c r="Q66" s="520"/>
    </row>
    <row r="67" spans="1:17" s="21" customFormat="1" ht="15" x14ac:dyDescent="0.25">
      <c r="A67" s="747" t="s">
        <v>279</v>
      </c>
      <c r="B67" s="1047" t="s">
        <v>280</v>
      </c>
      <c r="C67" s="1047"/>
      <c r="D67" s="1047"/>
      <c r="E67" s="1047"/>
      <c r="F67" s="1047"/>
      <c r="G67" s="1047"/>
      <c r="H67" s="1047"/>
      <c r="I67" s="1047"/>
      <c r="J67" s="1047"/>
      <c r="K67" s="1047" t="s">
        <v>2283</v>
      </c>
      <c r="L67" s="1047"/>
      <c r="M67" s="518"/>
      <c r="N67" s="779"/>
      <c r="O67" s="779"/>
      <c r="P67" s="518"/>
      <c r="Q67" s="520"/>
    </row>
    <row r="68" spans="1:17" s="21" customFormat="1" ht="15" x14ac:dyDescent="0.25">
      <c r="A68" s="293">
        <f>1</f>
        <v>1</v>
      </c>
      <c r="B68" s="1048" t="s">
        <v>281</v>
      </c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518"/>
      <c r="N68" s="779"/>
      <c r="O68" s="779"/>
      <c r="P68" s="518"/>
      <c r="Q68" s="520"/>
    </row>
    <row r="69" spans="1:17" s="21" customFormat="1" ht="15" x14ac:dyDescent="0.25">
      <c r="A69" s="293">
        <f>A68+1</f>
        <v>2</v>
      </c>
      <c r="B69" s="1048" t="s">
        <v>282</v>
      </c>
      <c r="C69" s="1048"/>
      <c r="D69" s="1048"/>
      <c r="E69" s="1048"/>
      <c r="F69" s="1048"/>
      <c r="G69" s="1048"/>
      <c r="H69" s="1048"/>
      <c r="I69" s="1048"/>
      <c r="J69" s="1048"/>
      <c r="K69" s="1049"/>
      <c r="L69" s="1049"/>
      <c r="M69" s="518"/>
      <c r="N69" s="779"/>
      <c r="O69" s="779"/>
      <c r="P69" s="518"/>
      <c r="Q69" s="520"/>
    </row>
    <row r="70" spans="1:17" s="21" customFormat="1" ht="15" x14ac:dyDescent="0.25">
      <c r="A70" s="746">
        <f>A69+1</f>
        <v>3</v>
      </c>
      <c r="B70" s="1048" t="s">
        <v>2257</v>
      </c>
      <c r="C70" s="1048"/>
      <c r="D70" s="1048"/>
      <c r="E70" s="1048"/>
      <c r="F70" s="1048"/>
      <c r="G70" s="1048"/>
      <c r="H70" s="1048"/>
      <c r="I70" s="1048"/>
      <c r="J70" s="1048"/>
      <c r="K70" s="1048"/>
      <c r="L70" s="1048"/>
      <c r="M70" s="518"/>
      <c r="N70" s="779"/>
      <c r="O70" s="779"/>
      <c r="P70" s="518"/>
      <c r="Q70" s="520"/>
    </row>
    <row r="71" spans="1:17" ht="15" x14ac:dyDescent="0.25">
      <c r="A71" s="293">
        <f>A70+1</f>
        <v>4</v>
      </c>
      <c r="B71" s="1048" t="s">
        <v>283</v>
      </c>
      <c r="C71" s="1048"/>
      <c r="D71" s="1048"/>
      <c r="E71" s="1048"/>
      <c r="F71" s="1048"/>
      <c r="G71" s="1048"/>
      <c r="H71" s="1048"/>
      <c r="I71" s="1048"/>
      <c r="J71" s="1048"/>
      <c r="K71" s="1048"/>
      <c r="L71" s="1048"/>
      <c r="M71" s="518"/>
      <c r="N71" s="779"/>
      <c r="O71" s="779"/>
      <c r="P71" s="518"/>
      <c r="Q71" s="520"/>
    </row>
    <row r="72" spans="1:17" ht="15" x14ac:dyDescent="0.2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518"/>
      <c r="N72" s="779"/>
      <c r="O72" s="779"/>
      <c r="P72" s="518"/>
      <c r="Q72" s="520"/>
    </row>
    <row r="73" spans="1:17" ht="15" x14ac:dyDescent="0.25">
      <c r="A73" s="518"/>
      <c r="B73" s="518"/>
      <c r="C73" s="518"/>
      <c r="D73" s="64"/>
      <c r="E73" s="518"/>
      <c r="F73" s="518"/>
      <c r="G73" s="518"/>
      <c r="H73" s="522"/>
      <c r="I73" s="66"/>
      <c r="J73" s="518"/>
      <c r="K73" s="518"/>
      <c r="L73" s="518"/>
      <c r="M73" s="518"/>
      <c r="N73" s="779"/>
      <c r="O73" s="779"/>
      <c r="P73" s="518"/>
      <c r="Q73" s="520"/>
    </row>
  </sheetData>
  <mergeCells count="87">
    <mergeCell ref="B70:J70"/>
    <mergeCell ref="K70:L70"/>
    <mergeCell ref="B71:J71"/>
    <mergeCell ref="K71:L71"/>
    <mergeCell ref="I38:L38"/>
    <mergeCell ref="I39:L39"/>
    <mergeCell ref="I40:L40"/>
    <mergeCell ref="F43:L43"/>
    <mergeCell ref="H46:L46"/>
    <mergeCell ref="A65:K65"/>
    <mergeCell ref="B67:J67"/>
    <mergeCell ref="K67:L67"/>
    <mergeCell ref="B68:J68"/>
    <mergeCell ref="K68:L68"/>
    <mergeCell ref="B69:J69"/>
    <mergeCell ref="K69:L69"/>
    <mergeCell ref="A64:K64"/>
    <mergeCell ref="A53:P53"/>
    <mergeCell ref="A55:L55"/>
    <mergeCell ref="M55:Q55"/>
    <mergeCell ref="A56:L56"/>
    <mergeCell ref="M56:Q56"/>
    <mergeCell ref="A60:L60"/>
    <mergeCell ref="M60:Q60"/>
    <mergeCell ref="A61:I61"/>
    <mergeCell ref="O61:P61"/>
    <mergeCell ref="A63:K63"/>
    <mergeCell ref="I52:L52"/>
    <mergeCell ref="F47:L47"/>
    <mergeCell ref="F48:L48"/>
    <mergeCell ref="I49:L49"/>
    <mergeCell ref="I50:L50"/>
    <mergeCell ref="F51:L51"/>
    <mergeCell ref="F33:L33"/>
    <mergeCell ref="F41:L41"/>
    <mergeCell ref="I42:L42"/>
    <mergeCell ref="F35:L35"/>
    <mergeCell ref="I36:L36"/>
    <mergeCell ref="I37:L37"/>
    <mergeCell ref="D34:E34"/>
    <mergeCell ref="F34:L34"/>
    <mergeCell ref="A23:Q24"/>
    <mergeCell ref="A25:Q25"/>
    <mergeCell ref="A26:Q26"/>
    <mergeCell ref="F27:L30"/>
    <mergeCell ref="M27:M30"/>
    <mergeCell ref="N27:Q28"/>
    <mergeCell ref="A28:E28"/>
    <mergeCell ref="A29:E29"/>
    <mergeCell ref="N29:N30"/>
    <mergeCell ref="O29:O30"/>
    <mergeCell ref="Q29:Q30"/>
    <mergeCell ref="A31:E31"/>
    <mergeCell ref="F31:L31"/>
    <mergeCell ref="F32:L32"/>
    <mergeCell ref="A21:F21"/>
    <mergeCell ref="I21:M21"/>
    <mergeCell ref="N21:Q21"/>
    <mergeCell ref="A22:F22"/>
    <mergeCell ref="I22:M22"/>
    <mergeCell ref="N22:Q22"/>
    <mergeCell ref="A20:F20"/>
    <mergeCell ref="H20:M20"/>
    <mergeCell ref="N20:Q20"/>
    <mergeCell ref="A12:H12"/>
    <mergeCell ref="A13:H13"/>
    <mergeCell ref="A14:H14"/>
    <mergeCell ref="J14:L14"/>
    <mergeCell ref="A15:H15"/>
    <mergeCell ref="A17:Q17"/>
    <mergeCell ref="A18:F18"/>
    <mergeCell ref="H18:M18"/>
    <mergeCell ref="N18:Q18"/>
    <mergeCell ref="H19:M19"/>
    <mergeCell ref="N19:Q19"/>
    <mergeCell ref="A9:H9"/>
    <mergeCell ref="K9:Q9"/>
    <mergeCell ref="A10:H10"/>
    <mergeCell ref="K10:Q10"/>
    <mergeCell ref="A11:H11"/>
    <mergeCell ref="K11:Q11"/>
    <mergeCell ref="A8:H8"/>
    <mergeCell ref="I2:O2"/>
    <mergeCell ref="I3:O3"/>
    <mergeCell ref="I5:O5"/>
    <mergeCell ref="I6:O6"/>
    <mergeCell ref="A7:H7"/>
  </mergeCells>
  <pageMargins left="0.7" right="0.7" top="0.75" bottom="2.2999999999999998" header="0.3" footer="0.3"/>
  <pageSetup paperSize="5" orientation="portrait" horizontalDpi="4294967293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3"/>
  <sheetViews>
    <sheetView topLeftCell="A51" workbookViewId="0">
      <selection activeCell="Q59" sqref="Q59"/>
    </sheetView>
  </sheetViews>
  <sheetFormatPr defaultRowHeight="12.75" x14ac:dyDescent="0.2"/>
  <cols>
    <col min="1" max="1" width="3" style="19" customWidth="1"/>
    <col min="2" max="2" width="2.42578125" style="19" customWidth="1"/>
    <col min="3" max="3" width="2.140625" style="19" customWidth="1"/>
    <col min="4" max="4" width="4.7109375" style="19" hidden="1" customWidth="1"/>
    <col min="5" max="5" width="4" style="19" customWidth="1"/>
    <col min="6" max="6" width="2.7109375" style="19" customWidth="1"/>
    <col min="7" max="7" width="4" style="19" hidden="1" customWidth="1"/>
    <col min="8" max="9" width="1.85546875" style="19" customWidth="1"/>
    <col min="10" max="10" width="5.28515625" style="19" customWidth="1"/>
    <col min="11" max="11" width="4.7109375" style="19" customWidth="1"/>
    <col min="12" max="12" width="12.85546875" style="19" customWidth="1"/>
    <col min="13" max="13" width="5.85546875" style="19" customWidth="1"/>
    <col min="14" max="14" width="5.42578125" style="70" customWidth="1"/>
    <col min="15" max="15" width="8" style="70" customWidth="1"/>
    <col min="16" max="16" width="14" style="237" customWidth="1"/>
    <col min="17" max="17" width="15" style="71" customWidth="1"/>
    <col min="18" max="18" width="9.140625" style="19"/>
    <col min="19" max="19" width="11.140625" style="19" bestFit="1" customWidth="1"/>
    <col min="20" max="20" width="10.140625" style="19" bestFit="1" customWidth="1"/>
    <col min="21" max="257" width="9.140625" style="19"/>
    <col min="258" max="258" width="3" style="19" customWidth="1"/>
    <col min="259" max="259" width="2.42578125" style="19" customWidth="1"/>
    <col min="260" max="260" width="2.140625" style="19" customWidth="1"/>
    <col min="261" max="261" width="0" style="19" hidden="1" customWidth="1"/>
    <col min="262" max="262" width="2.85546875" style="19" customWidth="1"/>
    <col min="263" max="263" width="2.7109375" style="19" customWidth="1"/>
    <col min="264" max="264" width="2.85546875" style="19" customWidth="1"/>
    <col min="265" max="265" width="1.85546875" style="19" customWidth="1"/>
    <col min="266" max="266" width="15.7109375" style="19" customWidth="1"/>
    <col min="267" max="267" width="4.7109375" style="19" customWidth="1"/>
    <col min="268" max="268" width="19.42578125" style="19" customWidth="1"/>
    <col min="269" max="269" width="13.85546875" style="19" customWidth="1"/>
    <col min="270" max="271" width="6.85546875" style="19" customWidth="1"/>
    <col min="272" max="272" width="12.5703125" style="19" customWidth="1"/>
    <col min="273" max="273" width="18.7109375" style="19" customWidth="1"/>
    <col min="274" max="513" width="9.140625" style="19"/>
    <col min="514" max="514" width="3" style="19" customWidth="1"/>
    <col min="515" max="515" width="2.42578125" style="19" customWidth="1"/>
    <col min="516" max="516" width="2.140625" style="19" customWidth="1"/>
    <col min="517" max="517" width="0" style="19" hidden="1" customWidth="1"/>
    <col min="518" max="518" width="2.85546875" style="19" customWidth="1"/>
    <col min="519" max="519" width="2.7109375" style="19" customWidth="1"/>
    <col min="520" max="520" width="2.85546875" style="19" customWidth="1"/>
    <col min="521" max="521" width="1.85546875" style="19" customWidth="1"/>
    <col min="522" max="522" width="15.7109375" style="19" customWidth="1"/>
    <col min="523" max="523" width="4.7109375" style="19" customWidth="1"/>
    <col min="524" max="524" width="19.42578125" style="19" customWidth="1"/>
    <col min="525" max="525" width="13.85546875" style="19" customWidth="1"/>
    <col min="526" max="527" width="6.85546875" style="19" customWidth="1"/>
    <col min="528" max="528" width="12.5703125" style="19" customWidth="1"/>
    <col min="529" max="529" width="18.7109375" style="19" customWidth="1"/>
    <col min="530" max="769" width="9.140625" style="19"/>
    <col min="770" max="770" width="3" style="19" customWidth="1"/>
    <col min="771" max="771" width="2.42578125" style="19" customWidth="1"/>
    <col min="772" max="772" width="2.140625" style="19" customWidth="1"/>
    <col min="773" max="773" width="0" style="19" hidden="1" customWidth="1"/>
    <col min="774" max="774" width="2.85546875" style="19" customWidth="1"/>
    <col min="775" max="775" width="2.7109375" style="19" customWidth="1"/>
    <col min="776" max="776" width="2.85546875" style="19" customWidth="1"/>
    <col min="777" max="777" width="1.85546875" style="19" customWidth="1"/>
    <col min="778" max="778" width="15.7109375" style="19" customWidth="1"/>
    <col min="779" max="779" width="4.7109375" style="19" customWidth="1"/>
    <col min="780" max="780" width="19.42578125" style="19" customWidth="1"/>
    <col min="781" max="781" width="13.85546875" style="19" customWidth="1"/>
    <col min="782" max="783" width="6.85546875" style="19" customWidth="1"/>
    <col min="784" max="784" width="12.5703125" style="19" customWidth="1"/>
    <col min="785" max="785" width="18.7109375" style="19" customWidth="1"/>
    <col min="786" max="1025" width="9.140625" style="19"/>
    <col min="1026" max="1026" width="3" style="19" customWidth="1"/>
    <col min="1027" max="1027" width="2.42578125" style="19" customWidth="1"/>
    <col min="1028" max="1028" width="2.140625" style="19" customWidth="1"/>
    <col min="1029" max="1029" width="0" style="19" hidden="1" customWidth="1"/>
    <col min="1030" max="1030" width="2.85546875" style="19" customWidth="1"/>
    <col min="1031" max="1031" width="2.7109375" style="19" customWidth="1"/>
    <col min="1032" max="1032" width="2.85546875" style="19" customWidth="1"/>
    <col min="1033" max="1033" width="1.85546875" style="19" customWidth="1"/>
    <col min="1034" max="1034" width="15.7109375" style="19" customWidth="1"/>
    <col min="1035" max="1035" width="4.7109375" style="19" customWidth="1"/>
    <col min="1036" max="1036" width="19.42578125" style="19" customWidth="1"/>
    <col min="1037" max="1037" width="13.85546875" style="19" customWidth="1"/>
    <col min="1038" max="1039" width="6.85546875" style="19" customWidth="1"/>
    <col min="1040" max="1040" width="12.5703125" style="19" customWidth="1"/>
    <col min="1041" max="1041" width="18.7109375" style="19" customWidth="1"/>
    <col min="1042" max="1281" width="9.140625" style="19"/>
    <col min="1282" max="1282" width="3" style="19" customWidth="1"/>
    <col min="1283" max="1283" width="2.42578125" style="19" customWidth="1"/>
    <col min="1284" max="1284" width="2.140625" style="19" customWidth="1"/>
    <col min="1285" max="1285" width="0" style="19" hidden="1" customWidth="1"/>
    <col min="1286" max="1286" width="2.85546875" style="19" customWidth="1"/>
    <col min="1287" max="1287" width="2.7109375" style="19" customWidth="1"/>
    <col min="1288" max="1288" width="2.85546875" style="19" customWidth="1"/>
    <col min="1289" max="1289" width="1.85546875" style="19" customWidth="1"/>
    <col min="1290" max="1290" width="15.7109375" style="19" customWidth="1"/>
    <col min="1291" max="1291" width="4.7109375" style="19" customWidth="1"/>
    <col min="1292" max="1292" width="19.42578125" style="19" customWidth="1"/>
    <col min="1293" max="1293" width="13.85546875" style="19" customWidth="1"/>
    <col min="1294" max="1295" width="6.85546875" style="19" customWidth="1"/>
    <col min="1296" max="1296" width="12.5703125" style="19" customWidth="1"/>
    <col min="1297" max="1297" width="18.7109375" style="19" customWidth="1"/>
    <col min="1298" max="1537" width="9.140625" style="19"/>
    <col min="1538" max="1538" width="3" style="19" customWidth="1"/>
    <col min="1539" max="1539" width="2.42578125" style="19" customWidth="1"/>
    <col min="1540" max="1540" width="2.140625" style="19" customWidth="1"/>
    <col min="1541" max="1541" width="0" style="19" hidden="1" customWidth="1"/>
    <col min="1542" max="1542" width="2.85546875" style="19" customWidth="1"/>
    <col min="1543" max="1543" width="2.7109375" style="19" customWidth="1"/>
    <col min="1544" max="1544" width="2.85546875" style="19" customWidth="1"/>
    <col min="1545" max="1545" width="1.85546875" style="19" customWidth="1"/>
    <col min="1546" max="1546" width="15.7109375" style="19" customWidth="1"/>
    <col min="1547" max="1547" width="4.7109375" style="19" customWidth="1"/>
    <col min="1548" max="1548" width="19.42578125" style="19" customWidth="1"/>
    <col min="1549" max="1549" width="13.85546875" style="19" customWidth="1"/>
    <col min="1550" max="1551" width="6.85546875" style="19" customWidth="1"/>
    <col min="1552" max="1552" width="12.5703125" style="19" customWidth="1"/>
    <col min="1553" max="1553" width="18.7109375" style="19" customWidth="1"/>
    <col min="1554" max="1793" width="9.140625" style="19"/>
    <col min="1794" max="1794" width="3" style="19" customWidth="1"/>
    <col min="1795" max="1795" width="2.42578125" style="19" customWidth="1"/>
    <col min="1796" max="1796" width="2.140625" style="19" customWidth="1"/>
    <col min="1797" max="1797" width="0" style="19" hidden="1" customWidth="1"/>
    <col min="1798" max="1798" width="2.85546875" style="19" customWidth="1"/>
    <col min="1799" max="1799" width="2.7109375" style="19" customWidth="1"/>
    <col min="1800" max="1800" width="2.85546875" style="19" customWidth="1"/>
    <col min="1801" max="1801" width="1.85546875" style="19" customWidth="1"/>
    <col min="1802" max="1802" width="15.7109375" style="19" customWidth="1"/>
    <col min="1803" max="1803" width="4.7109375" style="19" customWidth="1"/>
    <col min="1804" max="1804" width="19.42578125" style="19" customWidth="1"/>
    <col min="1805" max="1805" width="13.85546875" style="19" customWidth="1"/>
    <col min="1806" max="1807" width="6.85546875" style="19" customWidth="1"/>
    <col min="1808" max="1808" width="12.5703125" style="19" customWidth="1"/>
    <col min="1809" max="1809" width="18.7109375" style="19" customWidth="1"/>
    <col min="1810" max="2049" width="9.140625" style="19"/>
    <col min="2050" max="2050" width="3" style="19" customWidth="1"/>
    <col min="2051" max="2051" width="2.42578125" style="19" customWidth="1"/>
    <col min="2052" max="2052" width="2.140625" style="19" customWidth="1"/>
    <col min="2053" max="2053" width="0" style="19" hidden="1" customWidth="1"/>
    <col min="2054" max="2054" width="2.85546875" style="19" customWidth="1"/>
    <col min="2055" max="2055" width="2.7109375" style="19" customWidth="1"/>
    <col min="2056" max="2056" width="2.85546875" style="19" customWidth="1"/>
    <col min="2057" max="2057" width="1.85546875" style="19" customWidth="1"/>
    <col min="2058" max="2058" width="15.7109375" style="19" customWidth="1"/>
    <col min="2059" max="2059" width="4.7109375" style="19" customWidth="1"/>
    <col min="2060" max="2060" width="19.42578125" style="19" customWidth="1"/>
    <col min="2061" max="2061" width="13.85546875" style="19" customWidth="1"/>
    <col min="2062" max="2063" width="6.85546875" style="19" customWidth="1"/>
    <col min="2064" max="2064" width="12.5703125" style="19" customWidth="1"/>
    <col min="2065" max="2065" width="18.7109375" style="19" customWidth="1"/>
    <col min="2066" max="2305" width="9.140625" style="19"/>
    <col min="2306" max="2306" width="3" style="19" customWidth="1"/>
    <col min="2307" max="2307" width="2.42578125" style="19" customWidth="1"/>
    <col min="2308" max="2308" width="2.140625" style="19" customWidth="1"/>
    <col min="2309" max="2309" width="0" style="19" hidden="1" customWidth="1"/>
    <col min="2310" max="2310" width="2.85546875" style="19" customWidth="1"/>
    <col min="2311" max="2311" width="2.7109375" style="19" customWidth="1"/>
    <col min="2312" max="2312" width="2.85546875" style="19" customWidth="1"/>
    <col min="2313" max="2313" width="1.85546875" style="19" customWidth="1"/>
    <col min="2314" max="2314" width="15.7109375" style="19" customWidth="1"/>
    <col min="2315" max="2315" width="4.7109375" style="19" customWidth="1"/>
    <col min="2316" max="2316" width="19.42578125" style="19" customWidth="1"/>
    <col min="2317" max="2317" width="13.85546875" style="19" customWidth="1"/>
    <col min="2318" max="2319" width="6.85546875" style="19" customWidth="1"/>
    <col min="2320" max="2320" width="12.5703125" style="19" customWidth="1"/>
    <col min="2321" max="2321" width="18.7109375" style="19" customWidth="1"/>
    <col min="2322" max="2561" width="9.140625" style="19"/>
    <col min="2562" max="2562" width="3" style="19" customWidth="1"/>
    <col min="2563" max="2563" width="2.42578125" style="19" customWidth="1"/>
    <col min="2564" max="2564" width="2.140625" style="19" customWidth="1"/>
    <col min="2565" max="2565" width="0" style="19" hidden="1" customWidth="1"/>
    <col min="2566" max="2566" width="2.85546875" style="19" customWidth="1"/>
    <col min="2567" max="2567" width="2.7109375" style="19" customWidth="1"/>
    <col min="2568" max="2568" width="2.85546875" style="19" customWidth="1"/>
    <col min="2569" max="2569" width="1.85546875" style="19" customWidth="1"/>
    <col min="2570" max="2570" width="15.7109375" style="19" customWidth="1"/>
    <col min="2571" max="2571" width="4.7109375" style="19" customWidth="1"/>
    <col min="2572" max="2572" width="19.42578125" style="19" customWidth="1"/>
    <col min="2573" max="2573" width="13.85546875" style="19" customWidth="1"/>
    <col min="2574" max="2575" width="6.85546875" style="19" customWidth="1"/>
    <col min="2576" max="2576" width="12.5703125" style="19" customWidth="1"/>
    <col min="2577" max="2577" width="18.7109375" style="19" customWidth="1"/>
    <col min="2578" max="2817" width="9.140625" style="19"/>
    <col min="2818" max="2818" width="3" style="19" customWidth="1"/>
    <col min="2819" max="2819" width="2.42578125" style="19" customWidth="1"/>
    <col min="2820" max="2820" width="2.140625" style="19" customWidth="1"/>
    <col min="2821" max="2821" width="0" style="19" hidden="1" customWidth="1"/>
    <col min="2822" max="2822" width="2.85546875" style="19" customWidth="1"/>
    <col min="2823" max="2823" width="2.7109375" style="19" customWidth="1"/>
    <col min="2824" max="2824" width="2.85546875" style="19" customWidth="1"/>
    <col min="2825" max="2825" width="1.85546875" style="19" customWidth="1"/>
    <col min="2826" max="2826" width="15.7109375" style="19" customWidth="1"/>
    <col min="2827" max="2827" width="4.7109375" style="19" customWidth="1"/>
    <col min="2828" max="2828" width="19.42578125" style="19" customWidth="1"/>
    <col min="2829" max="2829" width="13.85546875" style="19" customWidth="1"/>
    <col min="2830" max="2831" width="6.85546875" style="19" customWidth="1"/>
    <col min="2832" max="2832" width="12.5703125" style="19" customWidth="1"/>
    <col min="2833" max="2833" width="18.7109375" style="19" customWidth="1"/>
    <col min="2834" max="3073" width="9.140625" style="19"/>
    <col min="3074" max="3074" width="3" style="19" customWidth="1"/>
    <col min="3075" max="3075" width="2.42578125" style="19" customWidth="1"/>
    <col min="3076" max="3076" width="2.140625" style="19" customWidth="1"/>
    <col min="3077" max="3077" width="0" style="19" hidden="1" customWidth="1"/>
    <col min="3078" max="3078" width="2.85546875" style="19" customWidth="1"/>
    <col min="3079" max="3079" width="2.7109375" style="19" customWidth="1"/>
    <col min="3080" max="3080" width="2.85546875" style="19" customWidth="1"/>
    <col min="3081" max="3081" width="1.85546875" style="19" customWidth="1"/>
    <col min="3082" max="3082" width="15.7109375" style="19" customWidth="1"/>
    <col min="3083" max="3083" width="4.7109375" style="19" customWidth="1"/>
    <col min="3084" max="3084" width="19.42578125" style="19" customWidth="1"/>
    <col min="3085" max="3085" width="13.85546875" style="19" customWidth="1"/>
    <col min="3086" max="3087" width="6.85546875" style="19" customWidth="1"/>
    <col min="3088" max="3088" width="12.5703125" style="19" customWidth="1"/>
    <col min="3089" max="3089" width="18.7109375" style="19" customWidth="1"/>
    <col min="3090" max="3329" width="9.140625" style="19"/>
    <col min="3330" max="3330" width="3" style="19" customWidth="1"/>
    <col min="3331" max="3331" width="2.42578125" style="19" customWidth="1"/>
    <col min="3332" max="3332" width="2.140625" style="19" customWidth="1"/>
    <col min="3333" max="3333" width="0" style="19" hidden="1" customWidth="1"/>
    <col min="3334" max="3334" width="2.85546875" style="19" customWidth="1"/>
    <col min="3335" max="3335" width="2.7109375" style="19" customWidth="1"/>
    <col min="3336" max="3336" width="2.85546875" style="19" customWidth="1"/>
    <col min="3337" max="3337" width="1.85546875" style="19" customWidth="1"/>
    <col min="3338" max="3338" width="15.7109375" style="19" customWidth="1"/>
    <col min="3339" max="3339" width="4.7109375" style="19" customWidth="1"/>
    <col min="3340" max="3340" width="19.42578125" style="19" customWidth="1"/>
    <col min="3341" max="3341" width="13.85546875" style="19" customWidth="1"/>
    <col min="3342" max="3343" width="6.85546875" style="19" customWidth="1"/>
    <col min="3344" max="3344" width="12.5703125" style="19" customWidth="1"/>
    <col min="3345" max="3345" width="18.7109375" style="19" customWidth="1"/>
    <col min="3346" max="3585" width="9.140625" style="19"/>
    <col min="3586" max="3586" width="3" style="19" customWidth="1"/>
    <col min="3587" max="3587" width="2.42578125" style="19" customWidth="1"/>
    <col min="3588" max="3588" width="2.140625" style="19" customWidth="1"/>
    <col min="3589" max="3589" width="0" style="19" hidden="1" customWidth="1"/>
    <col min="3590" max="3590" width="2.85546875" style="19" customWidth="1"/>
    <col min="3591" max="3591" width="2.7109375" style="19" customWidth="1"/>
    <col min="3592" max="3592" width="2.85546875" style="19" customWidth="1"/>
    <col min="3593" max="3593" width="1.85546875" style="19" customWidth="1"/>
    <col min="3594" max="3594" width="15.7109375" style="19" customWidth="1"/>
    <col min="3595" max="3595" width="4.7109375" style="19" customWidth="1"/>
    <col min="3596" max="3596" width="19.42578125" style="19" customWidth="1"/>
    <col min="3597" max="3597" width="13.85546875" style="19" customWidth="1"/>
    <col min="3598" max="3599" width="6.85546875" style="19" customWidth="1"/>
    <col min="3600" max="3600" width="12.5703125" style="19" customWidth="1"/>
    <col min="3601" max="3601" width="18.7109375" style="19" customWidth="1"/>
    <col min="3602" max="3841" width="9.140625" style="19"/>
    <col min="3842" max="3842" width="3" style="19" customWidth="1"/>
    <col min="3843" max="3843" width="2.42578125" style="19" customWidth="1"/>
    <col min="3844" max="3844" width="2.140625" style="19" customWidth="1"/>
    <col min="3845" max="3845" width="0" style="19" hidden="1" customWidth="1"/>
    <col min="3846" max="3846" width="2.85546875" style="19" customWidth="1"/>
    <col min="3847" max="3847" width="2.7109375" style="19" customWidth="1"/>
    <col min="3848" max="3848" width="2.85546875" style="19" customWidth="1"/>
    <col min="3849" max="3849" width="1.85546875" style="19" customWidth="1"/>
    <col min="3850" max="3850" width="15.7109375" style="19" customWidth="1"/>
    <col min="3851" max="3851" width="4.7109375" style="19" customWidth="1"/>
    <col min="3852" max="3852" width="19.42578125" style="19" customWidth="1"/>
    <col min="3853" max="3853" width="13.85546875" style="19" customWidth="1"/>
    <col min="3854" max="3855" width="6.85546875" style="19" customWidth="1"/>
    <col min="3856" max="3856" width="12.5703125" style="19" customWidth="1"/>
    <col min="3857" max="3857" width="18.7109375" style="19" customWidth="1"/>
    <col min="3858" max="4097" width="9.140625" style="19"/>
    <col min="4098" max="4098" width="3" style="19" customWidth="1"/>
    <col min="4099" max="4099" width="2.42578125" style="19" customWidth="1"/>
    <col min="4100" max="4100" width="2.140625" style="19" customWidth="1"/>
    <col min="4101" max="4101" width="0" style="19" hidden="1" customWidth="1"/>
    <col min="4102" max="4102" width="2.85546875" style="19" customWidth="1"/>
    <col min="4103" max="4103" width="2.7109375" style="19" customWidth="1"/>
    <col min="4104" max="4104" width="2.85546875" style="19" customWidth="1"/>
    <col min="4105" max="4105" width="1.85546875" style="19" customWidth="1"/>
    <col min="4106" max="4106" width="15.7109375" style="19" customWidth="1"/>
    <col min="4107" max="4107" width="4.7109375" style="19" customWidth="1"/>
    <col min="4108" max="4108" width="19.42578125" style="19" customWidth="1"/>
    <col min="4109" max="4109" width="13.85546875" style="19" customWidth="1"/>
    <col min="4110" max="4111" width="6.85546875" style="19" customWidth="1"/>
    <col min="4112" max="4112" width="12.5703125" style="19" customWidth="1"/>
    <col min="4113" max="4113" width="18.7109375" style="19" customWidth="1"/>
    <col min="4114" max="4353" width="9.140625" style="19"/>
    <col min="4354" max="4354" width="3" style="19" customWidth="1"/>
    <col min="4355" max="4355" width="2.42578125" style="19" customWidth="1"/>
    <col min="4356" max="4356" width="2.140625" style="19" customWidth="1"/>
    <col min="4357" max="4357" width="0" style="19" hidden="1" customWidth="1"/>
    <col min="4358" max="4358" width="2.85546875" style="19" customWidth="1"/>
    <col min="4359" max="4359" width="2.7109375" style="19" customWidth="1"/>
    <col min="4360" max="4360" width="2.85546875" style="19" customWidth="1"/>
    <col min="4361" max="4361" width="1.85546875" style="19" customWidth="1"/>
    <col min="4362" max="4362" width="15.7109375" style="19" customWidth="1"/>
    <col min="4363" max="4363" width="4.7109375" style="19" customWidth="1"/>
    <col min="4364" max="4364" width="19.42578125" style="19" customWidth="1"/>
    <col min="4365" max="4365" width="13.85546875" style="19" customWidth="1"/>
    <col min="4366" max="4367" width="6.85546875" style="19" customWidth="1"/>
    <col min="4368" max="4368" width="12.5703125" style="19" customWidth="1"/>
    <col min="4369" max="4369" width="18.7109375" style="19" customWidth="1"/>
    <col min="4370" max="4609" width="9.140625" style="19"/>
    <col min="4610" max="4610" width="3" style="19" customWidth="1"/>
    <col min="4611" max="4611" width="2.42578125" style="19" customWidth="1"/>
    <col min="4612" max="4612" width="2.140625" style="19" customWidth="1"/>
    <col min="4613" max="4613" width="0" style="19" hidden="1" customWidth="1"/>
    <col min="4614" max="4614" width="2.85546875" style="19" customWidth="1"/>
    <col min="4615" max="4615" width="2.7109375" style="19" customWidth="1"/>
    <col min="4616" max="4616" width="2.85546875" style="19" customWidth="1"/>
    <col min="4617" max="4617" width="1.85546875" style="19" customWidth="1"/>
    <col min="4618" max="4618" width="15.7109375" style="19" customWidth="1"/>
    <col min="4619" max="4619" width="4.7109375" style="19" customWidth="1"/>
    <col min="4620" max="4620" width="19.42578125" style="19" customWidth="1"/>
    <col min="4621" max="4621" width="13.85546875" style="19" customWidth="1"/>
    <col min="4622" max="4623" width="6.85546875" style="19" customWidth="1"/>
    <col min="4624" max="4624" width="12.5703125" style="19" customWidth="1"/>
    <col min="4625" max="4625" width="18.7109375" style="19" customWidth="1"/>
    <col min="4626" max="4865" width="9.140625" style="19"/>
    <col min="4866" max="4866" width="3" style="19" customWidth="1"/>
    <col min="4867" max="4867" width="2.42578125" style="19" customWidth="1"/>
    <col min="4868" max="4868" width="2.140625" style="19" customWidth="1"/>
    <col min="4869" max="4869" width="0" style="19" hidden="1" customWidth="1"/>
    <col min="4870" max="4870" width="2.85546875" style="19" customWidth="1"/>
    <col min="4871" max="4871" width="2.7109375" style="19" customWidth="1"/>
    <col min="4872" max="4872" width="2.85546875" style="19" customWidth="1"/>
    <col min="4873" max="4873" width="1.85546875" style="19" customWidth="1"/>
    <col min="4874" max="4874" width="15.7109375" style="19" customWidth="1"/>
    <col min="4875" max="4875" width="4.7109375" style="19" customWidth="1"/>
    <col min="4876" max="4876" width="19.42578125" style="19" customWidth="1"/>
    <col min="4877" max="4877" width="13.85546875" style="19" customWidth="1"/>
    <col min="4878" max="4879" width="6.85546875" style="19" customWidth="1"/>
    <col min="4880" max="4880" width="12.5703125" style="19" customWidth="1"/>
    <col min="4881" max="4881" width="18.7109375" style="19" customWidth="1"/>
    <col min="4882" max="5121" width="9.140625" style="19"/>
    <col min="5122" max="5122" width="3" style="19" customWidth="1"/>
    <col min="5123" max="5123" width="2.42578125" style="19" customWidth="1"/>
    <col min="5124" max="5124" width="2.140625" style="19" customWidth="1"/>
    <col min="5125" max="5125" width="0" style="19" hidden="1" customWidth="1"/>
    <col min="5126" max="5126" width="2.85546875" style="19" customWidth="1"/>
    <col min="5127" max="5127" width="2.7109375" style="19" customWidth="1"/>
    <col min="5128" max="5128" width="2.85546875" style="19" customWidth="1"/>
    <col min="5129" max="5129" width="1.85546875" style="19" customWidth="1"/>
    <col min="5130" max="5130" width="15.7109375" style="19" customWidth="1"/>
    <col min="5131" max="5131" width="4.7109375" style="19" customWidth="1"/>
    <col min="5132" max="5132" width="19.42578125" style="19" customWidth="1"/>
    <col min="5133" max="5133" width="13.85546875" style="19" customWidth="1"/>
    <col min="5134" max="5135" width="6.85546875" style="19" customWidth="1"/>
    <col min="5136" max="5136" width="12.5703125" style="19" customWidth="1"/>
    <col min="5137" max="5137" width="18.7109375" style="19" customWidth="1"/>
    <col min="5138" max="5377" width="9.140625" style="19"/>
    <col min="5378" max="5378" width="3" style="19" customWidth="1"/>
    <col min="5379" max="5379" width="2.42578125" style="19" customWidth="1"/>
    <col min="5380" max="5380" width="2.140625" style="19" customWidth="1"/>
    <col min="5381" max="5381" width="0" style="19" hidden="1" customWidth="1"/>
    <col min="5382" max="5382" width="2.85546875" style="19" customWidth="1"/>
    <col min="5383" max="5383" width="2.7109375" style="19" customWidth="1"/>
    <col min="5384" max="5384" width="2.85546875" style="19" customWidth="1"/>
    <col min="5385" max="5385" width="1.85546875" style="19" customWidth="1"/>
    <col min="5386" max="5386" width="15.7109375" style="19" customWidth="1"/>
    <col min="5387" max="5387" width="4.7109375" style="19" customWidth="1"/>
    <col min="5388" max="5388" width="19.42578125" style="19" customWidth="1"/>
    <col min="5389" max="5389" width="13.85546875" style="19" customWidth="1"/>
    <col min="5390" max="5391" width="6.85546875" style="19" customWidth="1"/>
    <col min="5392" max="5392" width="12.5703125" style="19" customWidth="1"/>
    <col min="5393" max="5393" width="18.7109375" style="19" customWidth="1"/>
    <col min="5394" max="5633" width="9.140625" style="19"/>
    <col min="5634" max="5634" width="3" style="19" customWidth="1"/>
    <col min="5635" max="5635" width="2.42578125" style="19" customWidth="1"/>
    <col min="5636" max="5636" width="2.140625" style="19" customWidth="1"/>
    <col min="5637" max="5637" width="0" style="19" hidden="1" customWidth="1"/>
    <col min="5638" max="5638" width="2.85546875" style="19" customWidth="1"/>
    <col min="5639" max="5639" width="2.7109375" style="19" customWidth="1"/>
    <col min="5640" max="5640" width="2.85546875" style="19" customWidth="1"/>
    <col min="5641" max="5641" width="1.85546875" style="19" customWidth="1"/>
    <col min="5642" max="5642" width="15.7109375" style="19" customWidth="1"/>
    <col min="5643" max="5643" width="4.7109375" style="19" customWidth="1"/>
    <col min="5644" max="5644" width="19.42578125" style="19" customWidth="1"/>
    <col min="5645" max="5645" width="13.85546875" style="19" customWidth="1"/>
    <col min="5646" max="5647" width="6.85546875" style="19" customWidth="1"/>
    <col min="5648" max="5648" width="12.5703125" style="19" customWidth="1"/>
    <col min="5649" max="5649" width="18.7109375" style="19" customWidth="1"/>
    <col min="5650" max="5889" width="9.140625" style="19"/>
    <col min="5890" max="5890" width="3" style="19" customWidth="1"/>
    <col min="5891" max="5891" width="2.42578125" style="19" customWidth="1"/>
    <col min="5892" max="5892" width="2.140625" style="19" customWidth="1"/>
    <col min="5893" max="5893" width="0" style="19" hidden="1" customWidth="1"/>
    <col min="5894" max="5894" width="2.85546875" style="19" customWidth="1"/>
    <col min="5895" max="5895" width="2.7109375" style="19" customWidth="1"/>
    <col min="5896" max="5896" width="2.85546875" style="19" customWidth="1"/>
    <col min="5897" max="5897" width="1.85546875" style="19" customWidth="1"/>
    <col min="5898" max="5898" width="15.7109375" style="19" customWidth="1"/>
    <col min="5899" max="5899" width="4.7109375" style="19" customWidth="1"/>
    <col min="5900" max="5900" width="19.42578125" style="19" customWidth="1"/>
    <col min="5901" max="5901" width="13.85546875" style="19" customWidth="1"/>
    <col min="5902" max="5903" width="6.85546875" style="19" customWidth="1"/>
    <col min="5904" max="5904" width="12.5703125" style="19" customWidth="1"/>
    <col min="5905" max="5905" width="18.7109375" style="19" customWidth="1"/>
    <col min="5906" max="6145" width="9.140625" style="19"/>
    <col min="6146" max="6146" width="3" style="19" customWidth="1"/>
    <col min="6147" max="6147" width="2.42578125" style="19" customWidth="1"/>
    <col min="6148" max="6148" width="2.140625" style="19" customWidth="1"/>
    <col min="6149" max="6149" width="0" style="19" hidden="1" customWidth="1"/>
    <col min="6150" max="6150" width="2.85546875" style="19" customWidth="1"/>
    <col min="6151" max="6151" width="2.7109375" style="19" customWidth="1"/>
    <col min="6152" max="6152" width="2.85546875" style="19" customWidth="1"/>
    <col min="6153" max="6153" width="1.85546875" style="19" customWidth="1"/>
    <col min="6154" max="6154" width="15.7109375" style="19" customWidth="1"/>
    <col min="6155" max="6155" width="4.7109375" style="19" customWidth="1"/>
    <col min="6156" max="6156" width="19.42578125" style="19" customWidth="1"/>
    <col min="6157" max="6157" width="13.85546875" style="19" customWidth="1"/>
    <col min="6158" max="6159" width="6.85546875" style="19" customWidth="1"/>
    <col min="6160" max="6160" width="12.5703125" style="19" customWidth="1"/>
    <col min="6161" max="6161" width="18.7109375" style="19" customWidth="1"/>
    <col min="6162" max="6401" width="9.140625" style="19"/>
    <col min="6402" max="6402" width="3" style="19" customWidth="1"/>
    <col min="6403" max="6403" width="2.42578125" style="19" customWidth="1"/>
    <col min="6404" max="6404" width="2.140625" style="19" customWidth="1"/>
    <col min="6405" max="6405" width="0" style="19" hidden="1" customWidth="1"/>
    <col min="6406" max="6406" width="2.85546875" style="19" customWidth="1"/>
    <col min="6407" max="6407" width="2.7109375" style="19" customWidth="1"/>
    <col min="6408" max="6408" width="2.85546875" style="19" customWidth="1"/>
    <col min="6409" max="6409" width="1.85546875" style="19" customWidth="1"/>
    <col min="6410" max="6410" width="15.7109375" style="19" customWidth="1"/>
    <col min="6411" max="6411" width="4.7109375" style="19" customWidth="1"/>
    <col min="6412" max="6412" width="19.42578125" style="19" customWidth="1"/>
    <col min="6413" max="6413" width="13.85546875" style="19" customWidth="1"/>
    <col min="6414" max="6415" width="6.85546875" style="19" customWidth="1"/>
    <col min="6416" max="6416" width="12.5703125" style="19" customWidth="1"/>
    <col min="6417" max="6417" width="18.7109375" style="19" customWidth="1"/>
    <col min="6418" max="6657" width="9.140625" style="19"/>
    <col min="6658" max="6658" width="3" style="19" customWidth="1"/>
    <col min="6659" max="6659" width="2.42578125" style="19" customWidth="1"/>
    <col min="6660" max="6660" width="2.140625" style="19" customWidth="1"/>
    <col min="6661" max="6661" width="0" style="19" hidden="1" customWidth="1"/>
    <col min="6662" max="6662" width="2.85546875" style="19" customWidth="1"/>
    <col min="6663" max="6663" width="2.7109375" style="19" customWidth="1"/>
    <col min="6664" max="6664" width="2.85546875" style="19" customWidth="1"/>
    <col min="6665" max="6665" width="1.85546875" style="19" customWidth="1"/>
    <col min="6666" max="6666" width="15.7109375" style="19" customWidth="1"/>
    <col min="6667" max="6667" width="4.7109375" style="19" customWidth="1"/>
    <col min="6668" max="6668" width="19.42578125" style="19" customWidth="1"/>
    <col min="6669" max="6669" width="13.85546875" style="19" customWidth="1"/>
    <col min="6670" max="6671" width="6.85546875" style="19" customWidth="1"/>
    <col min="6672" max="6672" width="12.5703125" style="19" customWidth="1"/>
    <col min="6673" max="6673" width="18.7109375" style="19" customWidth="1"/>
    <col min="6674" max="6913" width="9.140625" style="19"/>
    <col min="6914" max="6914" width="3" style="19" customWidth="1"/>
    <col min="6915" max="6915" width="2.42578125" style="19" customWidth="1"/>
    <col min="6916" max="6916" width="2.140625" style="19" customWidth="1"/>
    <col min="6917" max="6917" width="0" style="19" hidden="1" customWidth="1"/>
    <col min="6918" max="6918" width="2.85546875" style="19" customWidth="1"/>
    <col min="6919" max="6919" width="2.7109375" style="19" customWidth="1"/>
    <col min="6920" max="6920" width="2.85546875" style="19" customWidth="1"/>
    <col min="6921" max="6921" width="1.85546875" style="19" customWidth="1"/>
    <col min="6922" max="6922" width="15.7109375" style="19" customWidth="1"/>
    <col min="6923" max="6923" width="4.7109375" style="19" customWidth="1"/>
    <col min="6924" max="6924" width="19.42578125" style="19" customWidth="1"/>
    <col min="6925" max="6925" width="13.85546875" style="19" customWidth="1"/>
    <col min="6926" max="6927" width="6.85546875" style="19" customWidth="1"/>
    <col min="6928" max="6928" width="12.5703125" style="19" customWidth="1"/>
    <col min="6929" max="6929" width="18.7109375" style="19" customWidth="1"/>
    <col min="6930" max="7169" width="9.140625" style="19"/>
    <col min="7170" max="7170" width="3" style="19" customWidth="1"/>
    <col min="7171" max="7171" width="2.42578125" style="19" customWidth="1"/>
    <col min="7172" max="7172" width="2.140625" style="19" customWidth="1"/>
    <col min="7173" max="7173" width="0" style="19" hidden="1" customWidth="1"/>
    <col min="7174" max="7174" width="2.85546875" style="19" customWidth="1"/>
    <col min="7175" max="7175" width="2.7109375" style="19" customWidth="1"/>
    <col min="7176" max="7176" width="2.85546875" style="19" customWidth="1"/>
    <col min="7177" max="7177" width="1.85546875" style="19" customWidth="1"/>
    <col min="7178" max="7178" width="15.7109375" style="19" customWidth="1"/>
    <col min="7179" max="7179" width="4.7109375" style="19" customWidth="1"/>
    <col min="7180" max="7180" width="19.42578125" style="19" customWidth="1"/>
    <col min="7181" max="7181" width="13.85546875" style="19" customWidth="1"/>
    <col min="7182" max="7183" width="6.85546875" style="19" customWidth="1"/>
    <col min="7184" max="7184" width="12.5703125" style="19" customWidth="1"/>
    <col min="7185" max="7185" width="18.7109375" style="19" customWidth="1"/>
    <col min="7186" max="7425" width="9.140625" style="19"/>
    <col min="7426" max="7426" width="3" style="19" customWidth="1"/>
    <col min="7427" max="7427" width="2.42578125" style="19" customWidth="1"/>
    <col min="7428" max="7428" width="2.140625" style="19" customWidth="1"/>
    <col min="7429" max="7429" width="0" style="19" hidden="1" customWidth="1"/>
    <col min="7430" max="7430" width="2.85546875" style="19" customWidth="1"/>
    <col min="7431" max="7431" width="2.7109375" style="19" customWidth="1"/>
    <col min="7432" max="7432" width="2.85546875" style="19" customWidth="1"/>
    <col min="7433" max="7433" width="1.85546875" style="19" customWidth="1"/>
    <col min="7434" max="7434" width="15.7109375" style="19" customWidth="1"/>
    <col min="7435" max="7435" width="4.7109375" style="19" customWidth="1"/>
    <col min="7436" max="7436" width="19.42578125" style="19" customWidth="1"/>
    <col min="7437" max="7437" width="13.85546875" style="19" customWidth="1"/>
    <col min="7438" max="7439" width="6.85546875" style="19" customWidth="1"/>
    <col min="7440" max="7440" width="12.5703125" style="19" customWidth="1"/>
    <col min="7441" max="7441" width="18.7109375" style="19" customWidth="1"/>
    <col min="7442" max="7681" width="9.140625" style="19"/>
    <col min="7682" max="7682" width="3" style="19" customWidth="1"/>
    <col min="7683" max="7683" width="2.42578125" style="19" customWidth="1"/>
    <col min="7684" max="7684" width="2.140625" style="19" customWidth="1"/>
    <col min="7685" max="7685" width="0" style="19" hidden="1" customWidth="1"/>
    <col min="7686" max="7686" width="2.85546875" style="19" customWidth="1"/>
    <col min="7687" max="7687" width="2.7109375" style="19" customWidth="1"/>
    <col min="7688" max="7688" width="2.85546875" style="19" customWidth="1"/>
    <col min="7689" max="7689" width="1.85546875" style="19" customWidth="1"/>
    <col min="7690" max="7690" width="15.7109375" style="19" customWidth="1"/>
    <col min="7691" max="7691" width="4.7109375" style="19" customWidth="1"/>
    <col min="7692" max="7692" width="19.42578125" style="19" customWidth="1"/>
    <col min="7693" max="7693" width="13.85546875" style="19" customWidth="1"/>
    <col min="7694" max="7695" width="6.85546875" style="19" customWidth="1"/>
    <col min="7696" max="7696" width="12.5703125" style="19" customWidth="1"/>
    <col min="7697" max="7697" width="18.7109375" style="19" customWidth="1"/>
    <col min="7698" max="7937" width="9.140625" style="19"/>
    <col min="7938" max="7938" width="3" style="19" customWidth="1"/>
    <col min="7939" max="7939" width="2.42578125" style="19" customWidth="1"/>
    <col min="7940" max="7940" width="2.140625" style="19" customWidth="1"/>
    <col min="7941" max="7941" width="0" style="19" hidden="1" customWidth="1"/>
    <col min="7942" max="7942" width="2.85546875" style="19" customWidth="1"/>
    <col min="7943" max="7943" width="2.7109375" style="19" customWidth="1"/>
    <col min="7944" max="7944" width="2.85546875" style="19" customWidth="1"/>
    <col min="7945" max="7945" width="1.85546875" style="19" customWidth="1"/>
    <col min="7946" max="7946" width="15.7109375" style="19" customWidth="1"/>
    <col min="7947" max="7947" width="4.7109375" style="19" customWidth="1"/>
    <col min="7948" max="7948" width="19.42578125" style="19" customWidth="1"/>
    <col min="7949" max="7949" width="13.85546875" style="19" customWidth="1"/>
    <col min="7950" max="7951" width="6.85546875" style="19" customWidth="1"/>
    <col min="7952" max="7952" width="12.5703125" style="19" customWidth="1"/>
    <col min="7953" max="7953" width="18.7109375" style="19" customWidth="1"/>
    <col min="7954" max="8193" width="9.140625" style="19"/>
    <col min="8194" max="8194" width="3" style="19" customWidth="1"/>
    <col min="8195" max="8195" width="2.42578125" style="19" customWidth="1"/>
    <col min="8196" max="8196" width="2.140625" style="19" customWidth="1"/>
    <col min="8197" max="8197" width="0" style="19" hidden="1" customWidth="1"/>
    <col min="8198" max="8198" width="2.85546875" style="19" customWidth="1"/>
    <col min="8199" max="8199" width="2.7109375" style="19" customWidth="1"/>
    <col min="8200" max="8200" width="2.85546875" style="19" customWidth="1"/>
    <col min="8201" max="8201" width="1.85546875" style="19" customWidth="1"/>
    <col min="8202" max="8202" width="15.7109375" style="19" customWidth="1"/>
    <col min="8203" max="8203" width="4.7109375" style="19" customWidth="1"/>
    <col min="8204" max="8204" width="19.42578125" style="19" customWidth="1"/>
    <col min="8205" max="8205" width="13.85546875" style="19" customWidth="1"/>
    <col min="8206" max="8207" width="6.85546875" style="19" customWidth="1"/>
    <col min="8208" max="8208" width="12.5703125" style="19" customWidth="1"/>
    <col min="8209" max="8209" width="18.7109375" style="19" customWidth="1"/>
    <col min="8210" max="8449" width="9.140625" style="19"/>
    <col min="8450" max="8450" width="3" style="19" customWidth="1"/>
    <col min="8451" max="8451" width="2.42578125" style="19" customWidth="1"/>
    <col min="8452" max="8452" width="2.140625" style="19" customWidth="1"/>
    <col min="8453" max="8453" width="0" style="19" hidden="1" customWidth="1"/>
    <col min="8454" max="8454" width="2.85546875" style="19" customWidth="1"/>
    <col min="8455" max="8455" width="2.7109375" style="19" customWidth="1"/>
    <col min="8456" max="8456" width="2.85546875" style="19" customWidth="1"/>
    <col min="8457" max="8457" width="1.85546875" style="19" customWidth="1"/>
    <col min="8458" max="8458" width="15.7109375" style="19" customWidth="1"/>
    <col min="8459" max="8459" width="4.7109375" style="19" customWidth="1"/>
    <col min="8460" max="8460" width="19.42578125" style="19" customWidth="1"/>
    <col min="8461" max="8461" width="13.85546875" style="19" customWidth="1"/>
    <col min="8462" max="8463" width="6.85546875" style="19" customWidth="1"/>
    <col min="8464" max="8464" width="12.5703125" style="19" customWidth="1"/>
    <col min="8465" max="8465" width="18.7109375" style="19" customWidth="1"/>
    <col min="8466" max="8705" width="9.140625" style="19"/>
    <col min="8706" max="8706" width="3" style="19" customWidth="1"/>
    <col min="8707" max="8707" width="2.42578125" style="19" customWidth="1"/>
    <col min="8708" max="8708" width="2.140625" style="19" customWidth="1"/>
    <col min="8709" max="8709" width="0" style="19" hidden="1" customWidth="1"/>
    <col min="8710" max="8710" width="2.85546875" style="19" customWidth="1"/>
    <col min="8711" max="8711" width="2.7109375" style="19" customWidth="1"/>
    <col min="8712" max="8712" width="2.85546875" style="19" customWidth="1"/>
    <col min="8713" max="8713" width="1.85546875" style="19" customWidth="1"/>
    <col min="8714" max="8714" width="15.7109375" style="19" customWidth="1"/>
    <col min="8715" max="8715" width="4.7109375" style="19" customWidth="1"/>
    <col min="8716" max="8716" width="19.42578125" style="19" customWidth="1"/>
    <col min="8717" max="8717" width="13.85546875" style="19" customWidth="1"/>
    <col min="8718" max="8719" width="6.85546875" style="19" customWidth="1"/>
    <col min="8720" max="8720" width="12.5703125" style="19" customWidth="1"/>
    <col min="8721" max="8721" width="18.7109375" style="19" customWidth="1"/>
    <col min="8722" max="8961" width="9.140625" style="19"/>
    <col min="8962" max="8962" width="3" style="19" customWidth="1"/>
    <col min="8963" max="8963" width="2.42578125" style="19" customWidth="1"/>
    <col min="8964" max="8964" width="2.140625" style="19" customWidth="1"/>
    <col min="8965" max="8965" width="0" style="19" hidden="1" customWidth="1"/>
    <col min="8966" max="8966" width="2.85546875" style="19" customWidth="1"/>
    <col min="8967" max="8967" width="2.7109375" style="19" customWidth="1"/>
    <col min="8968" max="8968" width="2.85546875" style="19" customWidth="1"/>
    <col min="8969" max="8969" width="1.85546875" style="19" customWidth="1"/>
    <col min="8970" max="8970" width="15.7109375" style="19" customWidth="1"/>
    <col min="8971" max="8971" width="4.7109375" style="19" customWidth="1"/>
    <col min="8972" max="8972" width="19.42578125" style="19" customWidth="1"/>
    <col min="8973" max="8973" width="13.85546875" style="19" customWidth="1"/>
    <col min="8974" max="8975" width="6.85546875" style="19" customWidth="1"/>
    <col min="8976" max="8976" width="12.5703125" style="19" customWidth="1"/>
    <col min="8977" max="8977" width="18.7109375" style="19" customWidth="1"/>
    <col min="8978" max="9217" width="9.140625" style="19"/>
    <col min="9218" max="9218" width="3" style="19" customWidth="1"/>
    <col min="9219" max="9219" width="2.42578125" style="19" customWidth="1"/>
    <col min="9220" max="9220" width="2.140625" style="19" customWidth="1"/>
    <col min="9221" max="9221" width="0" style="19" hidden="1" customWidth="1"/>
    <col min="9222" max="9222" width="2.85546875" style="19" customWidth="1"/>
    <col min="9223" max="9223" width="2.7109375" style="19" customWidth="1"/>
    <col min="9224" max="9224" width="2.85546875" style="19" customWidth="1"/>
    <col min="9225" max="9225" width="1.85546875" style="19" customWidth="1"/>
    <col min="9226" max="9226" width="15.7109375" style="19" customWidth="1"/>
    <col min="9227" max="9227" width="4.7109375" style="19" customWidth="1"/>
    <col min="9228" max="9228" width="19.42578125" style="19" customWidth="1"/>
    <col min="9229" max="9229" width="13.85546875" style="19" customWidth="1"/>
    <col min="9230" max="9231" width="6.85546875" style="19" customWidth="1"/>
    <col min="9232" max="9232" width="12.5703125" style="19" customWidth="1"/>
    <col min="9233" max="9233" width="18.7109375" style="19" customWidth="1"/>
    <col min="9234" max="9473" width="9.140625" style="19"/>
    <col min="9474" max="9474" width="3" style="19" customWidth="1"/>
    <col min="9475" max="9475" width="2.42578125" style="19" customWidth="1"/>
    <col min="9476" max="9476" width="2.140625" style="19" customWidth="1"/>
    <col min="9477" max="9477" width="0" style="19" hidden="1" customWidth="1"/>
    <col min="9478" max="9478" width="2.85546875" style="19" customWidth="1"/>
    <col min="9479" max="9479" width="2.7109375" style="19" customWidth="1"/>
    <col min="9480" max="9480" width="2.85546875" style="19" customWidth="1"/>
    <col min="9481" max="9481" width="1.85546875" style="19" customWidth="1"/>
    <col min="9482" max="9482" width="15.7109375" style="19" customWidth="1"/>
    <col min="9483" max="9483" width="4.7109375" style="19" customWidth="1"/>
    <col min="9484" max="9484" width="19.42578125" style="19" customWidth="1"/>
    <col min="9485" max="9485" width="13.85546875" style="19" customWidth="1"/>
    <col min="9486" max="9487" width="6.85546875" style="19" customWidth="1"/>
    <col min="9488" max="9488" width="12.5703125" style="19" customWidth="1"/>
    <col min="9489" max="9489" width="18.7109375" style="19" customWidth="1"/>
    <col min="9490" max="9729" width="9.140625" style="19"/>
    <col min="9730" max="9730" width="3" style="19" customWidth="1"/>
    <col min="9731" max="9731" width="2.42578125" style="19" customWidth="1"/>
    <col min="9732" max="9732" width="2.140625" style="19" customWidth="1"/>
    <col min="9733" max="9733" width="0" style="19" hidden="1" customWidth="1"/>
    <col min="9734" max="9734" width="2.85546875" style="19" customWidth="1"/>
    <col min="9735" max="9735" width="2.7109375" style="19" customWidth="1"/>
    <col min="9736" max="9736" width="2.85546875" style="19" customWidth="1"/>
    <col min="9737" max="9737" width="1.85546875" style="19" customWidth="1"/>
    <col min="9738" max="9738" width="15.7109375" style="19" customWidth="1"/>
    <col min="9739" max="9739" width="4.7109375" style="19" customWidth="1"/>
    <col min="9740" max="9740" width="19.42578125" style="19" customWidth="1"/>
    <col min="9741" max="9741" width="13.85546875" style="19" customWidth="1"/>
    <col min="9742" max="9743" width="6.85546875" style="19" customWidth="1"/>
    <col min="9744" max="9744" width="12.5703125" style="19" customWidth="1"/>
    <col min="9745" max="9745" width="18.7109375" style="19" customWidth="1"/>
    <col min="9746" max="9985" width="9.140625" style="19"/>
    <col min="9986" max="9986" width="3" style="19" customWidth="1"/>
    <col min="9987" max="9987" width="2.42578125" style="19" customWidth="1"/>
    <col min="9988" max="9988" width="2.140625" style="19" customWidth="1"/>
    <col min="9989" max="9989" width="0" style="19" hidden="1" customWidth="1"/>
    <col min="9990" max="9990" width="2.85546875" style="19" customWidth="1"/>
    <col min="9991" max="9991" width="2.7109375" style="19" customWidth="1"/>
    <col min="9992" max="9992" width="2.85546875" style="19" customWidth="1"/>
    <col min="9993" max="9993" width="1.85546875" style="19" customWidth="1"/>
    <col min="9994" max="9994" width="15.7109375" style="19" customWidth="1"/>
    <col min="9995" max="9995" width="4.7109375" style="19" customWidth="1"/>
    <col min="9996" max="9996" width="19.42578125" style="19" customWidth="1"/>
    <col min="9997" max="9997" width="13.85546875" style="19" customWidth="1"/>
    <col min="9998" max="9999" width="6.85546875" style="19" customWidth="1"/>
    <col min="10000" max="10000" width="12.5703125" style="19" customWidth="1"/>
    <col min="10001" max="10001" width="18.7109375" style="19" customWidth="1"/>
    <col min="10002" max="10241" width="9.140625" style="19"/>
    <col min="10242" max="10242" width="3" style="19" customWidth="1"/>
    <col min="10243" max="10243" width="2.42578125" style="19" customWidth="1"/>
    <col min="10244" max="10244" width="2.140625" style="19" customWidth="1"/>
    <col min="10245" max="10245" width="0" style="19" hidden="1" customWidth="1"/>
    <col min="10246" max="10246" width="2.85546875" style="19" customWidth="1"/>
    <col min="10247" max="10247" width="2.7109375" style="19" customWidth="1"/>
    <col min="10248" max="10248" width="2.85546875" style="19" customWidth="1"/>
    <col min="10249" max="10249" width="1.85546875" style="19" customWidth="1"/>
    <col min="10250" max="10250" width="15.7109375" style="19" customWidth="1"/>
    <col min="10251" max="10251" width="4.7109375" style="19" customWidth="1"/>
    <col min="10252" max="10252" width="19.42578125" style="19" customWidth="1"/>
    <col min="10253" max="10253" width="13.85546875" style="19" customWidth="1"/>
    <col min="10254" max="10255" width="6.85546875" style="19" customWidth="1"/>
    <col min="10256" max="10256" width="12.5703125" style="19" customWidth="1"/>
    <col min="10257" max="10257" width="18.7109375" style="19" customWidth="1"/>
    <col min="10258" max="10497" width="9.140625" style="19"/>
    <col min="10498" max="10498" width="3" style="19" customWidth="1"/>
    <col min="10499" max="10499" width="2.42578125" style="19" customWidth="1"/>
    <col min="10500" max="10500" width="2.140625" style="19" customWidth="1"/>
    <col min="10501" max="10501" width="0" style="19" hidden="1" customWidth="1"/>
    <col min="10502" max="10502" width="2.85546875" style="19" customWidth="1"/>
    <col min="10503" max="10503" width="2.7109375" style="19" customWidth="1"/>
    <col min="10504" max="10504" width="2.85546875" style="19" customWidth="1"/>
    <col min="10505" max="10505" width="1.85546875" style="19" customWidth="1"/>
    <col min="10506" max="10506" width="15.7109375" style="19" customWidth="1"/>
    <col min="10507" max="10507" width="4.7109375" style="19" customWidth="1"/>
    <col min="10508" max="10508" width="19.42578125" style="19" customWidth="1"/>
    <col min="10509" max="10509" width="13.85546875" style="19" customWidth="1"/>
    <col min="10510" max="10511" width="6.85546875" style="19" customWidth="1"/>
    <col min="10512" max="10512" width="12.5703125" style="19" customWidth="1"/>
    <col min="10513" max="10513" width="18.7109375" style="19" customWidth="1"/>
    <col min="10514" max="10753" width="9.140625" style="19"/>
    <col min="10754" max="10754" width="3" style="19" customWidth="1"/>
    <col min="10755" max="10755" width="2.42578125" style="19" customWidth="1"/>
    <col min="10756" max="10756" width="2.140625" style="19" customWidth="1"/>
    <col min="10757" max="10757" width="0" style="19" hidden="1" customWidth="1"/>
    <col min="10758" max="10758" width="2.85546875" style="19" customWidth="1"/>
    <col min="10759" max="10759" width="2.7109375" style="19" customWidth="1"/>
    <col min="10760" max="10760" width="2.85546875" style="19" customWidth="1"/>
    <col min="10761" max="10761" width="1.85546875" style="19" customWidth="1"/>
    <col min="10762" max="10762" width="15.7109375" style="19" customWidth="1"/>
    <col min="10763" max="10763" width="4.7109375" style="19" customWidth="1"/>
    <col min="10764" max="10764" width="19.42578125" style="19" customWidth="1"/>
    <col min="10765" max="10765" width="13.85546875" style="19" customWidth="1"/>
    <col min="10766" max="10767" width="6.85546875" style="19" customWidth="1"/>
    <col min="10768" max="10768" width="12.5703125" style="19" customWidth="1"/>
    <col min="10769" max="10769" width="18.7109375" style="19" customWidth="1"/>
    <col min="10770" max="11009" width="9.140625" style="19"/>
    <col min="11010" max="11010" width="3" style="19" customWidth="1"/>
    <col min="11011" max="11011" width="2.42578125" style="19" customWidth="1"/>
    <col min="11012" max="11012" width="2.140625" style="19" customWidth="1"/>
    <col min="11013" max="11013" width="0" style="19" hidden="1" customWidth="1"/>
    <col min="11014" max="11014" width="2.85546875" style="19" customWidth="1"/>
    <col min="11015" max="11015" width="2.7109375" style="19" customWidth="1"/>
    <col min="11016" max="11016" width="2.85546875" style="19" customWidth="1"/>
    <col min="11017" max="11017" width="1.85546875" style="19" customWidth="1"/>
    <col min="11018" max="11018" width="15.7109375" style="19" customWidth="1"/>
    <col min="11019" max="11019" width="4.7109375" style="19" customWidth="1"/>
    <col min="11020" max="11020" width="19.42578125" style="19" customWidth="1"/>
    <col min="11021" max="11021" width="13.85546875" style="19" customWidth="1"/>
    <col min="11022" max="11023" width="6.85546875" style="19" customWidth="1"/>
    <col min="11024" max="11024" width="12.5703125" style="19" customWidth="1"/>
    <col min="11025" max="11025" width="18.7109375" style="19" customWidth="1"/>
    <col min="11026" max="11265" width="9.140625" style="19"/>
    <col min="11266" max="11266" width="3" style="19" customWidth="1"/>
    <col min="11267" max="11267" width="2.42578125" style="19" customWidth="1"/>
    <col min="11268" max="11268" width="2.140625" style="19" customWidth="1"/>
    <col min="11269" max="11269" width="0" style="19" hidden="1" customWidth="1"/>
    <col min="11270" max="11270" width="2.85546875" style="19" customWidth="1"/>
    <col min="11271" max="11271" width="2.7109375" style="19" customWidth="1"/>
    <col min="11272" max="11272" width="2.85546875" style="19" customWidth="1"/>
    <col min="11273" max="11273" width="1.85546875" style="19" customWidth="1"/>
    <col min="11274" max="11274" width="15.7109375" style="19" customWidth="1"/>
    <col min="11275" max="11275" width="4.7109375" style="19" customWidth="1"/>
    <col min="11276" max="11276" width="19.42578125" style="19" customWidth="1"/>
    <col min="11277" max="11277" width="13.85546875" style="19" customWidth="1"/>
    <col min="11278" max="11279" width="6.85546875" style="19" customWidth="1"/>
    <col min="11280" max="11280" width="12.5703125" style="19" customWidth="1"/>
    <col min="11281" max="11281" width="18.7109375" style="19" customWidth="1"/>
    <col min="11282" max="11521" width="9.140625" style="19"/>
    <col min="11522" max="11522" width="3" style="19" customWidth="1"/>
    <col min="11523" max="11523" width="2.42578125" style="19" customWidth="1"/>
    <col min="11524" max="11524" width="2.140625" style="19" customWidth="1"/>
    <col min="11525" max="11525" width="0" style="19" hidden="1" customWidth="1"/>
    <col min="11526" max="11526" width="2.85546875" style="19" customWidth="1"/>
    <col min="11527" max="11527" width="2.7109375" style="19" customWidth="1"/>
    <col min="11528" max="11528" width="2.85546875" style="19" customWidth="1"/>
    <col min="11529" max="11529" width="1.85546875" style="19" customWidth="1"/>
    <col min="11530" max="11530" width="15.7109375" style="19" customWidth="1"/>
    <col min="11531" max="11531" width="4.7109375" style="19" customWidth="1"/>
    <col min="11532" max="11532" width="19.42578125" style="19" customWidth="1"/>
    <col min="11533" max="11533" width="13.85546875" style="19" customWidth="1"/>
    <col min="11534" max="11535" width="6.85546875" style="19" customWidth="1"/>
    <col min="11536" max="11536" width="12.5703125" style="19" customWidth="1"/>
    <col min="11537" max="11537" width="18.7109375" style="19" customWidth="1"/>
    <col min="11538" max="11777" width="9.140625" style="19"/>
    <col min="11778" max="11778" width="3" style="19" customWidth="1"/>
    <col min="11779" max="11779" width="2.42578125" style="19" customWidth="1"/>
    <col min="11780" max="11780" width="2.140625" style="19" customWidth="1"/>
    <col min="11781" max="11781" width="0" style="19" hidden="1" customWidth="1"/>
    <col min="11782" max="11782" width="2.85546875" style="19" customWidth="1"/>
    <col min="11783" max="11783" width="2.7109375" style="19" customWidth="1"/>
    <col min="11784" max="11784" width="2.85546875" style="19" customWidth="1"/>
    <col min="11785" max="11785" width="1.85546875" style="19" customWidth="1"/>
    <col min="11786" max="11786" width="15.7109375" style="19" customWidth="1"/>
    <col min="11787" max="11787" width="4.7109375" style="19" customWidth="1"/>
    <col min="11788" max="11788" width="19.42578125" style="19" customWidth="1"/>
    <col min="11789" max="11789" width="13.85546875" style="19" customWidth="1"/>
    <col min="11790" max="11791" width="6.85546875" style="19" customWidth="1"/>
    <col min="11792" max="11792" width="12.5703125" style="19" customWidth="1"/>
    <col min="11793" max="11793" width="18.7109375" style="19" customWidth="1"/>
    <col min="11794" max="12033" width="9.140625" style="19"/>
    <col min="12034" max="12034" width="3" style="19" customWidth="1"/>
    <col min="12035" max="12035" width="2.42578125" style="19" customWidth="1"/>
    <col min="12036" max="12036" width="2.140625" style="19" customWidth="1"/>
    <col min="12037" max="12037" width="0" style="19" hidden="1" customWidth="1"/>
    <col min="12038" max="12038" width="2.85546875" style="19" customWidth="1"/>
    <col min="12039" max="12039" width="2.7109375" style="19" customWidth="1"/>
    <col min="12040" max="12040" width="2.85546875" style="19" customWidth="1"/>
    <col min="12041" max="12041" width="1.85546875" style="19" customWidth="1"/>
    <col min="12042" max="12042" width="15.7109375" style="19" customWidth="1"/>
    <col min="12043" max="12043" width="4.7109375" style="19" customWidth="1"/>
    <col min="12044" max="12044" width="19.42578125" style="19" customWidth="1"/>
    <col min="12045" max="12045" width="13.85546875" style="19" customWidth="1"/>
    <col min="12046" max="12047" width="6.85546875" style="19" customWidth="1"/>
    <col min="12048" max="12048" width="12.5703125" style="19" customWidth="1"/>
    <col min="12049" max="12049" width="18.7109375" style="19" customWidth="1"/>
    <col min="12050" max="12289" width="9.140625" style="19"/>
    <col min="12290" max="12290" width="3" style="19" customWidth="1"/>
    <col min="12291" max="12291" width="2.42578125" style="19" customWidth="1"/>
    <col min="12292" max="12292" width="2.140625" style="19" customWidth="1"/>
    <col min="12293" max="12293" width="0" style="19" hidden="1" customWidth="1"/>
    <col min="12294" max="12294" width="2.85546875" style="19" customWidth="1"/>
    <col min="12295" max="12295" width="2.7109375" style="19" customWidth="1"/>
    <col min="12296" max="12296" width="2.85546875" style="19" customWidth="1"/>
    <col min="12297" max="12297" width="1.85546875" style="19" customWidth="1"/>
    <col min="12298" max="12298" width="15.7109375" style="19" customWidth="1"/>
    <col min="12299" max="12299" width="4.7109375" style="19" customWidth="1"/>
    <col min="12300" max="12300" width="19.42578125" style="19" customWidth="1"/>
    <col min="12301" max="12301" width="13.85546875" style="19" customWidth="1"/>
    <col min="12302" max="12303" width="6.85546875" style="19" customWidth="1"/>
    <col min="12304" max="12304" width="12.5703125" style="19" customWidth="1"/>
    <col min="12305" max="12305" width="18.7109375" style="19" customWidth="1"/>
    <col min="12306" max="12545" width="9.140625" style="19"/>
    <col min="12546" max="12546" width="3" style="19" customWidth="1"/>
    <col min="12547" max="12547" width="2.42578125" style="19" customWidth="1"/>
    <col min="12548" max="12548" width="2.140625" style="19" customWidth="1"/>
    <col min="12549" max="12549" width="0" style="19" hidden="1" customWidth="1"/>
    <col min="12550" max="12550" width="2.85546875" style="19" customWidth="1"/>
    <col min="12551" max="12551" width="2.7109375" style="19" customWidth="1"/>
    <col min="12552" max="12552" width="2.85546875" style="19" customWidth="1"/>
    <col min="12553" max="12553" width="1.85546875" style="19" customWidth="1"/>
    <col min="12554" max="12554" width="15.7109375" style="19" customWidth="1"/>
    <col min="12555" max="12555" width="4.7109375" style="19" customWidth="1"/>
    <col min="12556" max="12556" width="19.42578125" style="19" customWidth="1"/>
    <col min="12557" max="12557" width="13.85546875" style="19" customWidth="1"/>
    <col min="12558" max="12559" width="6.85546875" style="19" customWidth="1"/>
    <col min="12560" max="12560" width="12.5703125" style="19" customWidth="1"/>
    <col min="12561" max="12561" width="18.7109375" style="19" customWidth="1"/>
    <col min="12562" max="12801" width="9.140625" style="19"/>
    <col min="12802" max="12802" width="3" style="19" customWidth="1"/>
    <col min="12803" max="12803" width="2.42578125" style="19" customWidth="1"/>
    <col min="12804" max="12804" width="2.140625" style="19" customWidth="1"/>
    <col min="12805" max="12805" width="0" style="19" hidden="1" customWidth="1"/>
    <col min="12806" max="12806" width="2.85546875" style="19" customWidth="1"/>
    <col min="12807" max="12807" width="2.7109375" style="19" customWidth="1"/>
    <col min="12808" max="12808" width="2.85546875" style="19" customWidth="1"/>
    <col min="12809" max="12809" width="1.85546875" style="19" customWidth="1"/>
    <col min="12810" max="12810" width="15.7109375" style="19" customWidth="1"/>
    <col min="12811" max="12811" width="4.7109375" style="19" customWidth="1"/>
    <col min="12812" max="12812" width="19.42578125" style="19" customWidth="1"/>
    <col min="12813" max="12813" width="13.85546875" style="19" customWidth="1"/>
    <col min="12814" max="12815" width="6.85546875" style="19" customWidth="1"/>
    <col min="12816" max="12816" width="12.5703125" style="19" customWidth="1"/>
    <col min="12817" max="12817" width="18.7109375" style="19" customWidth="1"/>
    <col min="12818" max="13057" width="9.140625" style="19"/>
    <col min="13058" max="13058" width="3" style="19" customWidth="1"/>
    <col min="13059" max="13059" width="2.42578125" style="19" customWidth="1"/>
    <col min="13060" max="13060" width="2.140625" style="19" customWidth="1"/>
    <col min="13061" max="13061" width="0" style="19" hidden="1" customWidth="1"/>
    <col min="13062" max="13062" width="2.85546875" style="19" customWidth="1"/>
    <col min="13063" max="13063" width="2.7109375" style="19" customWidth="1"/>
    <col min="13064" max="13064" width="2.85546875" style="19" customWidth="1"/>
    <col min="13065" max="13065" width="1.85546875" style="19" customWidth="1"/>
    <col min="13066" max="13066" width="15.7109375" style="19" customWidth="1"/>
    <col min="13067" max="13067" width="4.7109375" style="19" customWidth="1"/>
    <col min="13068" max="13068" width="19.42578125" style="19" customWidth="1"/>
    <col min="13069" max="13069" width="13.85546875" style="19" customWidth="1"/>
    <col min="13070" max="13071" width="6.85546875" style="19" customWidth="1"/>
    <col min="13072" max="13072" width="12.5703125" style="19" customWidth="1"/>
    <col min="13073" max="13073" width="18.7109375" style="19" customWidth="1"/>
    <col min="13074" max="13313" width="9.140625" style="19"/>
    <col min="13314" max="13314" width="3" style="19" customWidth="1"/>
    <col min="13315" max="13315" width="2.42578125" style="19" customWidth="1"/>
    <col min="13316" max="13316" width="2.140625" style="19" customWidth="1"/>
    <col min="13317" max="13317" width="0" style="19" hidden="1" customWidth="1"/>
    <col min="13318" max="13318" width="2.85546875" style="19" customWidth="1"/>
    <col min="13319" max="13319" width="2.7109375" style="19" customWidth="1"/>
    <col min="13320" max="13320" width="2.85546875" style="19" customWidth="1"/>
    <col min="13321" max="13321" width="1.85546875" style="19" customWidth="1"/>
    <col min="13322" max="13322" width="15.7109375" style="19" customWidth="1"/>
    <col min="13323" max="13323" width="4.7109375" style="19" customWidth="1"/>
    <col min="13324" max="13324" width="19.42578125" style="19" customWidth="1"/>
    <col min="13325" max="13325" width="13.85546875" style="19" customWidth="1"/>
    <col min="13326" max="13327" width="6.85546875" style="19" customWidth="1"/>
    <col min="13328" max="13328" width="12.5703125" style="19" customWidth="1"/>
    <col min="13329" max="13329" width="18.7109375" style="19" customWidth="1"/>
    <col min="13330" max="13569" width="9.140625" style="19"/>
    <col min="13570" max="13570" width="3" style="19" customWidth="1"/>
    <col min="13571" max="13571" width="2.42578125" style="19" customWidth="1"/>
    <col min="13572" max="13572" width="2.140625" style="19" customWidth="1"/>
    <col min="13573" max="13573" width="0" style="19" hidden="1" customWidth="1"/>
    <col min="13574" max="13574" width="2.85546875" style="19" customWidth="1"/>
    <col min="13575" max="13575" width="2.7109375" style="19" customWidth="1"/>
    <col min="13576" max="13576" width="2.85546875" style="19" customWidth="1"/>
    <col min="13577" max="13577" width="1.85546875" style="19" customWidth="1"/>
    <col min="13578" max="13578" width="15.7109375" style="19" customWidth="1"/>
    <col min="13579" max="13579" width="4.7109375" style="19" customWidth="1"/>
    <col min="13580" max="13580" width="19.42578125" style="19" customWidth="1"/>
    <col min="13581" max="13581" width="13.85546875" style="19" customWidth="1"/>
    <col min="13582" max="13583" width="6.85546875" style="19" customWidth="1"/>
    <col min="13584" max="13584" width="12.5703125" style="19" customWidth="1"/>
    <col min="13585" max="13585" width="18.7109375" style="19" customWidth="1"/>
    <col min="13586" max="13825" width="9.140625" style="19"/>
    <col min="13826" max="13826" width="3" style="19" customWidth="1"/>
    <col min="13827" max="13827" width="2.42578125" style="19" customWidth="1"/>
    <col min="13828" max="13828" width="2.140625" style="19" customWidth="1"/>
    <col min="13829" max="13829" width="0" style="19" hidden="1" customWidth="1"/>
    <col min="13830" max="13830" width="2.85546875" style="19" customWidth="1"/>
    <col min="13831" max="13831" width="2.7109375" style="19" customWidth="1"/>
    <col min="13832" max="13832" width="2.85546875" style="19" customWidth="1"/>
    <col min="13833" max="13833" width="1.85546875" style="19" customWidth="1"/>
    <col min="13834" max="13834" width="15.7109375" style="19" customWidth="1"/>
    <col min="13835" max="13835" width="4.7109375" style="19" customWidth="1"/>
    <col min="13836" max="13836" width="19.42578125" style="19" customWidth="1"/>
    <col min="13837" max="13837" width="13.85546875" style="19" customWidth="1"/>
    <col min="13838" max="13839" width="6.85546875" style="19" customWidth="1"/>
    <col min="13840" max="13840" width="12.5703125" style="19" customWidth="1"/>
    <col min="13841" max="13841" width="18.7109375" style="19" customWidth="1"/>
    <col min="13842" max="14081" width="9.140625" style="19"/>
    <col min="14082" max="14082" width="3" style="19" customWidth="1"/>
    <col min="14083" max="14083" width="2.42578125" style="19" customWidth="1"/>
    <col min="14084" max="14084" width="2.140625" style="19" customWidth="1"/>
    <col min="14085" max="14085" width="0" style="19" hidden="1" customWidth="1"/>
    <col min="14086" max="14086" width="2.85546875" style="19" customWidth="1"/>
    <col min="14087" max="14087" width="2.7109375" style="19" customWidth="1"/>
    <col min="14088" max="14088" width="2.85546875" style="19" customWidth="1"/>
    <col min="14089" max="14089" width="1.85546875" style="19" customWidth="1"/>
    <col min="14090" max="14090" width="15.7109375" style="19" customWidth="1"/>
    <col min="14091" max="14091" width="4.7109375" style="19" customWidth="1"/>
    <col min="14092" max="14092" width="19.42578125" style="19" customWidth="1"/>
    <col min="14093" max="14093" width="13.85546875" style="19" customWidth="1"/>
    <col min="14094" max="14095" width="6.85546875" style="19" customWidth="1"/>
    <col min="14096" max="14096" width="12.5703125" style="19" customWidth="1"/>
    <col min="14097" max="14097" width="18.7109375" style="19" customWidth="1"/>
    <col min="14098" max="14337" width="9.140625" style="19"/>
    <col min="14338" max="14338" width="3" style="19" customWidth="1"/>
    <col min="14339" max="14339" width="2.42578125" style="19" customWidth="1"/>
    <col min="14340" max="14340" width="2.140625" style="19" customWidth="1"/>
    <col min="14341" max="14341" width="0" style="19" hidden="1" customWidth="1"/>
    <col min="14342" max="14342" width="2.85546875" style="19" customWidth="1"/>
    <col min="14343" max="14343" width="2.7109375" style="19" customWidth="1"/>
    <col min="14344" max="14344" width="2.85546875" style="19" customWidth="1"/>
    <col min="14345" max="14345" width="1.85546875" style="19" customWidth="1"/>
    <col min="14346" max="14346" width="15.7109375" style="19" customWidth="1"/>
    <col min="14347" max="14347" width="4.7109375" style="19" customWidth="1"/>
    <col min="14348" max="14348" width="19.42578125" style="19" customWidth="1"/>
    <col min="14349" max="14349" width="13.85546875" style="19" customWidth="1"/>
    <col min="14350" max="14351" width="6.85546875" style="19" customWidth="1"/>
    <col min="14352" max="14352" width="12.5703125" style="19" customWidth="1"/>
    <col min="14353" max="14353" width="18.7109375" style="19" customWidth="1"/>
    <col min="14354" max="14593" width="9.140625" style="19"/>
    <col min="14594" max="14594" width="3" style="19" customWidth="1"/>
    <col min="14595" max="14595" width="2.42578125" style="19" customWidth="1"/>
    <col min="14596" max="14596" width="2.140625" style="19" customWidth="1"/>
    <col min="14597" max="14597" width="0" style="19" hidden="1" customWidth="1"/>
    <col min="14598" max="14598" width="2.85546875" style="19" customWidth="1"/>
    <col min="14599" max="14599" width="2.7109375" style="19" customWidth="1"/>
    <col min="14600" max="14600" width="2.85546875" style="19" customWidth="1"/>
    <col min="14601" max="14601" width="1.85546875" style="19" customWidth="1"/>
    <col min="14602" max="14602" width="15.7109375" style="19" customWidth="1"/>
    <col min="14603" max="14603" width="4.7109375" style="19" customWidth="1"/>
    <col min="14604" max="14604" width="19.42578125" style="19" customWidth="1"/>
    <col min="14605" max="14605" width="13.85546875" style="19" customWidth="1"/>
    <col min="14606" max="14607" width="6.85546875" style="19" customWidth="1"/>
    <col min="14608" max="14608" width="12.5703125" style="19" customWidth="1"/>
    <col min="14609" max="14609" width="18.7109375" style="19" customWidth="1"/>
    <col min="14610" max="14849" width="9.140625" style="19"/>
    <col min="14850" max="14850" width="3" style="19" customWidth="1"/>
    <col min="14851" max="14851" width="2.42578125" style="19" customWidth="1"/>
    <col min="14852" max="14852" width="2.140625" style="19" customWidth="1"/>
    <col min="14853" max="14853" width="0" style="19" hidden="1" customWidth="1"/>
    <col min="14854" max="14854" width="2.85546875" style="19" customWidth="1"/>
    <col min="14855" max="14855" width="2.7109375" style="19" customWidth="1"/>
    <col min="14856" max="14856" width="2.85546875" style="19" customWidth="1"/>
    <col min="14857" max="14857" width="1.85546875" style="19" customWidth="1"/>
    <col min="14858" max="14858" width="15.7109375" style="19" customWidth="1"/>
    <col min="14859" max="14859" width="4.7109375" style="19" customWidth="1"/>
    <col min="14860" max="14860" width="19.42578125" style="19" customWidth="1"/>
    <col min="14861" max="14861" width="13.85546875" style="19" customWidth="1"/>
    <col min="14862" max="14863" width="6.85546875" style="19" customWidth="1"/>
    <col min="14864" max="14864" width="12.5703125" style="19" customWidth="1"/>
    <col min="14865" max="14865" width="18.7109375" style="19" customWidth="1"/>
    <col min="14866" max="15105" width="9.140625" style="19"/>
    <col min="15106" max="15106" width="3" style="19" customWidth="1"/>
    <col min="15107" max="15107" width="2.42578125" style="19" customWidth="1"/>
    <col min="15108" max="15108" width="2.140625" style="19" customWidth="1"/>
    <col min="15109" max="15109" width="0" style="19" hidden="1" customWidth="1"/>
    <col min="15110" max="15110" width="2.85546875" style="19" customWidth="1"/>
    <col min="15111" max="15111" width="2.7109375" style="19" customWidth="1"/>
    <col min="15112" max="15112" width="2.85546875" style="19" customWidth="1"/>
    <col min="15113" max="15113" width="1.85546875" style="19" customWidth="1"/>
    <col min="15114" max="15114" width="15.7109375" style="19" customWidth="1"/>
    <col min="15115" max="15115" width="4.7109375" style="19" customWidth="1"/>
    <col min="15116" max="15116" width="19.42578125" style="19" customWidth="1"/>
    <col min="15117" max="15117" width="13.85546875" style="19" customWidth="1"/>
    <col min="15118" max="15119" width="6.85546875" style="19" customWidth="1"/>
    <col min="15120" max="15120" width="12.5703125" style="19" customWidth="1"/>
    <col min="15121" max="15121" width="18.7109375" style="19" customWidth="1"/>
    <col min="15122" max="15361" width="9.140625" style="19"/>
    <col min="15362" max="15362" width="3" style="19" customWidth="1"/>
    <col min="15363" max="15363" width="2.42578125" style="19" customWidth="1"/>
    <col min="15364" max="15364" width="2.140625" style="19" customWidth="1"/>
    <col min="15365" max="15365" width="0" style="19" hidden="1" customWidth="1"/>
    <col min="15366" max="15366" width="2.85546875" style="19" customWidth="1"/>
    <col min="15367" max="15367" width="2.7109375" style="19" customWidth="1"/>
    <col min="15368" max="15368" width="2.85546875" style="19" customWidth="1"/>
    <col min="15369" max="15369" width="1.85546875" style="19" customWidth="1"/>
    <col min="15370" max="15370" width="15.7109375" style="19" customWidth="1"/>
    <col min="15371" max="15371" width="4.7109375" style="19" customWidth="1"/>
    <col min="15372" max="15372" width="19.42578125" style="19" customWidth="1"/>
    <col min="15373" max="15373" width="13.85546875" style="19" customWidth="1"/>
    <col min="15374" max="15375" width="6.85546875" style="19" customWidth="1"/>
    <col min="15376" max="15376" width="12.5703125" style="19" customWidth="1"/>
    <col min="15377" max="15377" width="18.7109375" style="19" customWidth="1"/>
    <col min="15378" max="15617" width="9.140625" style="19"/>
    <col min="15618" max="15618" width="3" style="19" customWidth="1"/>
    <col min="15619" max="15619" width="2.42578125" style="19" customWidth="1"/>
    <col min="15620" max="15620" width="2.140625" style="19" customWidth="1"/>
    <col min="15621" max="15621" width="0" style="19" hidden="1" customWidth="1"/>
    <col min="15622" max="15622" width="2.85546875" style="19" customWidth="1"/>
    <col min="15623" max="15623" width="2.7109375" style="19" customWidth="1"/>
    <col min="15624" max="15624" width="2.85546875" style="19" customWidth="1"/>
    <col min="15625" max="15625" width="1.85546875" style="19" customWidth="1"/>
    <col min="15626" max="15626" width="15.7109375" style="19" customWidth="1"/>
    <col min="15627" max="15627" width="4.7109375" style="19" customWidth="1"/>
    <col min="15628" max="15628" width="19.42578125" style="19" customWidth="1"/>
    <col min="15629" max="15629" width="13.85546875" style="19" customWidth="1"/>
    <col min="15630" max="15631" width="6.85546875" style="19" customWidth="1"/>
    <col min="15632" max="15632" width="12.5703125" style="19" customWidth="1"/>
    <col min="15633" max="15633" width="18.7109375" style="19" customWidth="1"/>
    <col min="15634" max="15873" width="9.140625" style="19"/>
    <col min="15874" max="15874" width="3" style="19" customWidth="1"/>
    <col min="15875" max="15875" width="2.42578125" style="19" customWidth="1"/>
    <col min="15876" max="15876" width="2.140625" style="19" customWidth="1"/>
    <col min="15877" max="15877" width="0" style="19" hidden="1" customWidth="1"/>
    <col min="15878" max="15878" width="2.85546875" style="19" customWidth="1"/>
    <col min="15879" max="15879" width="2.7109375" style="19" customWidth="1"/>
    <col min="15880" max="15880" width="2.85546875" style="19" customWidth="1"/>
    <col min="15881" max="15881" width="1.85546875" style="19" customWidth="1"/>
    <col min="15882" max="15882" width="15.7109375" style="19" customWidth="1"/>
    <col min="15883" max="15883" width="4.7109375" style="19" customWidth="1"/>
    <col min="15884" max="15884" width="19.42578125" style="19" customWidth="1"/>
    <col min="15885" max="15885" width="13.85546875" style="19" customWidth="1"/>
    <col min="15886" max="15887" width="6.85546875" style="19" customWidth="1"/>
    <col min="15888" max="15888" width="12.5703125" style="19" customWidth="1"/>
    <col min="15889" max="15889" width="18.7109375" style="19" customWidth="1"/>
    <col min="15890" max="16129" width="9.140625" style="19"/>
    <col min="16130" max="16130" width="3" style="19" customWidth="1"/>
    <col min="16131" max="16131" width="2.42578125" style="19" customWidth="1"/>
    <col min="16132" max="16132" width="2.140625" style="19" customWidth="1"/>
    <col min="16133" max="16133" width="0" style="19" hidden="1" customWidth="1"/>
    <col min="16134" max="16134" width="2.85546875" style="19" customWidth="1"/>
    <col min="16135" max="16135" width="2.7109375" style="19" customWidth="1"/>
    <col min="16136" max="16136" width="2.85546875" style="19" customWidth="1"/>
    <col min="16137" max="16137" width="1.85546875" style="19" customWidth="1"/>
    <col min="16138" max="16138" width="15.7109375" style="19" customWidth="1"/>
    <col min="16139" max="16139" width="4.7109375" style="19" customWidth="1"/>
    <col min="16140" max="16140" width="19.42578125" style="19" customWidth="1"/>
    <col min="16141" max="16141" width="13.85546875" style="19" customWidth="1"/>
    <col min="16142" max="16143" width="6.85546875" style="19" customWidth="1"/>
    <col min="16144" max="16144" width="12.5703125" style="19" customWidth="1"/>
    <col min="16145" max="16145" width="18.7109375" style="19" customWidth="1"/>
    <col min="16146" max="16384" width="9.140625" style="19"/>
  </cols>
  <sheetData>
    <row r="1" spans="1:17" x14ac:dyDescent="0.2">
      <c r="A1" s="510"/>
      <c r="B1" s="511"/>
      <c r="C1" s="511"/>
      <c r="D1" s="511"/>
      <c r="E1" s="511"/>
      <c r="F1" s="511"/>
      <c r="G1" s="511"/>
      <c r="H1" s="512"/>
      <c r="I1" s="510"/>
      <c r="J1" s="511"/>
      <c r="K1" s="511"/>
      <c r="L1" s="511"/>
      <c r="M1" s="511"/>
      <c r="N1" s="513"/>
      <c r="O1" s="513"/>
      <c r="P1" s="514"/>
      <c r="Q1" s="515"/>
    </row>
    <row r="2" spans="1:17" x14ac:dyDescent="0.2">
      <c r="A2" s="20"/>
      <c r="B2" s="21"/>
      <c r="C2" s="21"/>
      <c r="D2" s="21"/>
      <c r="E2" s="21"/>
      <c r="F2" s="21"/>
      <c r="G2" s="21"/>
      <c r="H2" s="22"/>
      <c r="I2" s="1260" t="s">
        <v>2270</v>
      </c>
      <c r="J2" s="1261"/>
      <c r="K2" s="1261"/>
      <c r="L2" s="1261"/>
      <c r="M2" s="1261"/>
      <c r="N2" s="1261"/>
      <c r="O2" s="1262"/>
      <c r="P2" s="227"/>
      <c r="Q2" s="23"/>
    </row>
    <row r="3" spans="1:17" x14ac:dyDescent="0.2">
      <c r="A3" s="20"/>
      <c r="B3" s="21"/>
      <c r="C3" s="21"/>
      <c r="D3" s="21"/>
      <c r="E3" s="21"/>
      <c r="F3" s="21"/>
      <c r="G3" s="21"/>
      <c r="H3" s="22"/>
      <c r="I3" s="1260" t="s">
        <v>2271</v>
      </c>
      <c r="J3" s="1261"/>
      <c r="K3" s="1261"/>
      <c r="L3" s="1261"/>
      <c r="M3" s="1261"/>
      <c r="N3" s="1261"/>
      <c r="O3" s="1262"/>
      <c r="P3" s="227"/>
      <c r="Q3" s="23"/>
    </row>
    <row r="4" spans="1:17" ht="13.5" thickBot="1" x14ac:dyDescent="0.25">
      <c r="A4" s="20"/>
      <c r="B4" s="21"/>
      <c r="C4" s="21"/>
      <c r="D4" s="21"/>
      <c r="E4" s="21"/>
      <c r="F4" s="21"/>
      <c r="G4" s="21"/>
      <c r="H4" s="22"/>
      <c r="I4" s="24"/>
      <c r="J4" s="25"/>
      <c r="K4" s="25"/>
      <c r="L4" s="25"/>
      <c r="M4" s="25"/>
      <c r="N4" s="26"/>
      <c r="O4" s="26"/>
      <c r="P4" s="227"/>
      <c r="Q4" s="23"/>
    </row>
    <row r="5" spans="1:17" x14ac:dyDescent="0.2">
      <c r="A5" s="27"/>
      <c r="B5" s="28"/>
      <c r="C5" s="28"/>
      <c r="D5" s="28"/>
      <c r="E5" s="28"/>
      <c r="F5" s="28"/>
      <c r="G5" s="28"/>
      <c r="H5" s="29"/>
      <c r="I5" s="950" t="s">
        <v>217</v>
      </c>
      <c r="J5" s="951"/>
      <c r="K5" s="951"/>
      <c r="L5" s="951"/>
      <c r="M5" s="951"/>
      <c r="N5" s="951"/>
      <c r="O5" s="952"/>
      <c r="P5" s="27"/>
      <c r="Q5" s="29"/>
    </row>
    <row r="6" spans="1:17" ht="13.5" thickBot="1" x14ac:dyDescent="0.25">
      <c r="A6" s="30"/>
      <c r="B6" s="31"/>
      <c r="C6" s="31"/>
      <c r="D6" s="31"/>
      <c r="E6" s="31"/>
      <c r="F6" s="31"/>
      <c r="G6" s="31"/>
      <c r="H6" s="32"/>
      <c r="I6" s="953" t="s">
        <v>218</v>
      </c>
      <c r="J6" s="954"/>
      <c r="K6" s="954"/>
      <c r="L6" s="954"/>
      <c r="M6" s="954"/>
      <c r="N6" s="954"/>
      <c r="O6" s="955"/>
      <c r="P6" s="30"/>
      <c r="Q6" s="32"/>
    </row>
    <row r="7" spans="1:17" x14ac:dyDescent="0.2">
      <c r="A7" s="956"/>
      <c r="B7" s="957"/>
      <c r="C7" s="957"/>
      <c r="D7" s="957"/>
      <c r="E7" s="957"/>
      <c r="F7" s="957"/>
      <c r="G7" s="957"/>
      <c r="H7" s="957"/>
      <c r="I7" s="240"/>
      <c r="J7" s="241"/>
      <c r="K7" s="242"/>
      <c r="L7" s="241"/>
      <c r="M7" s="241"/>
      <c r="N7" s="243"/>
      <c r="O7" s="244"/>
      <c r="P7" s="245"/>
      <c r="Q7" s="246"/>
    </row>
    <row r="8" spans="1:17" x14ac:dyDescent="0.2">
      <c r="A8" s="945"/>
      <c r="B8" s="946"/>
      <c r="C8" s="946"/>
      <c r="D8" s="946"/>
      <c r="E8" s="946"/>
      <c r="F8" s="946"/>
      <c r="G8" s="946"/>
      <c r="H8" s="946"/>
      <c r="I8" s="53"/>
      <c r="J8" s="247"/>
      <c r="K8" s="248"/>
      <c r="L8" s="247"/>
      <c r="M8" s="247"/>
      <c r="N8" s="249"/>
      <c r="O8" s="250"/>
      <c r="P8" s="711"/>
      <c r="Q8" s="251"/>
    </row>
    <row r="9" spans="1:17" ht="15" customHeight="1" x14ac:dyDescent="0.2">
      <c r="A9" s="945" t="s">
        <v>219</v>
      </c>
      <c r="B9" s="946"/>
      <c r="C9" s="946"/>
      <c r="D9" s="946"/>
      <c r="E9" s="946"/>
      <c r="F9" s="946"/>
      <c r="G9" s="946"/>
      <c r="H9" s="946"/>
      <c r="I9" s="287" t="s">
        <v>220</v>
      </c>
      <c r="J9" s="247">
        <v>1</v>
      </c>
      <c r="K9" s="959" t="s">
        <v>285</v>
      </c>
      <c r="L9" s="959"/>
      <c r="M9" s="959"/>
      <c r="N9" s="959"/>
      <c r="O9" s="959"/>
      <c r="P9" s="959"/>
      <c r="Q9" s="1273"/>
    </row>
    <row r="10" spans="1:17" ht="20.25" customHeight="1" x14ac:dyDescent="0.2">
      <c r="A10" s="960" t="s">
        <v>222</v>
      </c>
      <c r="B10" s="961"/>
      <c r="C10" s="961"/>
      <c r="D10" s="961"/>
      <c r="E10" s="961"/>
      <c r="F10" s="961"/>
      <c r="G10" s="961"/>
      <c r="H10" s="961"/>
      <c r="I10" s="250" t="s">
        <v>220</v>
      </c>
      <c r="J10" s="255">
        <v>1.1000000000000001</v>
      </c>
      <c r="K10" s="1250" t="s">
        <v>2518</v>
      </c>
      <c r="L10" s="1250"/>
      <c r="M10" s="1250"/>
      <c r="N10" s="1250"/>
      <c r="O10" s="1250"/>
      <c r="P10" s="1250"/>
      <c r="Q10" s="1251"/>
    </row>
    <row r="11" spans="1:17" ht="23.25" customHeight="1" x14ac:dyDescent="0.2">
      <c r="A11" s="1154" t="s">
        <v>224</v>
      </c>
      <c r="B11" s="1155"/>
      <c r="C11" s="1155"/>
      <c r="D11" s="1155"/>
      <c r="E11" s="1155"/>
      <c r="F11" s="1155"/>
      <c r="G11" s="1155"/>
      <c r="H11" s="1155"/>
      <c r="I11" s="548" t="s">
        <v>220</v>
      </c>
      <c r="J11" s="554" t="s">
        <v>2519</v>
      </c>
      <c r="K11" s="1177" t="s">
        <v>2520</v>
      </c>
      <c r="L11" s="1177"/>
      <c r="M11" s="1177"/>
      <c r="N11" s="1177"/>
      <c r="O11" s="1177"/>
      <c r="P11" s="1177"/>
      <c r="Q11" s="1178"/>
    </row>
    <row r="12" spans="1:17" x14ac:dyDescent="0.2">
      <c r="A12" s="945" t="s">
        <v>226</v>
      </c>
      <c r="B12" s="946"/>
      <c r="C12" s="946"/>
      <c r="D12" s="946"/>
      <c r="E12" s="946"/>
      <c r="F12" s="946"/>
      <c r="G12" s="946"/>
      <c r="H12" s="946"/>
      <c r="I12" s="250" t="s">
        <v>220</v>
      </c>
      <c r="J12" s="247" t="s">
        <v>227</v>
      </c>
      <c r="K12" s="256"/>
      <c r="L12" s="709"/>
      <c r="M12" s="709"/>
      <c r="N12" s="252"/>
      <c r="O12" s="250"/>
      <c r="P12" s="711"/>
      <c r="Q12" s="251"/>
    </row>
    <row r="13" spans="1:17" x14ac:dyDescent="0.2">
      <c r="A13" s="945" t="s">
        <v>228</v>
      </c>
      <c r="B13" s="946"/>
      <c r="C13" s="946"/>
      <c r="D13" s="946"/>
      <c r="E13" s="946"/>
      <c r="F13" s="946"/>
      <c r="G13" s="946"/>
      <c r="H13" s="946"/>
      <c r="I13" s="250" t="s">
        <v>220</v>
      </c>
      <c r="J13" s="247" t="s">
        <v>229</v>
      </c>
      <c r="K13" s="256"/>
      <c r="L13" s="709"/>
      <c r="M13" s="709"/>
      <c r="N13" s="252"/>
      <c r="O13" s="250"/>
      <c r="P13" s="711"/>
      <c r="Q13" s="251"/>
    </row>
    <row r="14" spans="1:17" ht="15" customHeight="1" x14ac:dyDescent="0.2">
      <c r="A14" s="945" t="s">
        <v>230</v>
      </c>
      <c r="B14" s="946"/>
      <c r="C14" s="946"/>
      <c r="D14" s="946"/>
      <c r="E14" s="946"/>
      <c r="F14" s="946"/>
      <c r="G14" s="946"/>
      <c r="H14" s="946"/>
      <c r="I14" s="250" t="s">
        <v>220</v>
      </c>
      <c r="J14" s="1238">
        <f xml:space="preserve"> Q32</f>
        <v>43350000</v>
      </c>
      <c r="K14" s="1238"/>
      <c r="L14" s="1238"/>
      <c r="M14" s="709"/>
      <c r="N14" s="252"/>
      <c r="O14" s="250"/>
      <c r="P14" s="711"/>
      <c r="Q14" s="251"/>
    </row>
    <row r="15" spans="1:17" x14ac:dyDescent="0.2">
      <c r="A15" s="945" t="s">
        <v>231</v>
      </c>
      <c r="B15" s="946"/>
      <c r="C15" s="946"/>
      <c r="D15" s="946"/>
      <c r="E15" s="946"/>
      <c r="F15" s="946"/>
      <c r="G15" s="946"/>
      <c r="H15" s="946"/>
      <c r="I15" s="250" t="s">
        <v>220</v>
      </c>
      <c r="J15" s="247" t="s">
        <v>229</v>
      </c>
      <c r="K15" s="256"/>
      <c r="L15" s="709"/>
      <c r="M15" s="709"/>
      <c r="N15" s="252"/>
      <c r="O15" s="250"/>
      <c r="P15" s="711"/>
      <c r="Q15" s="251"/>
    </row>
    <row r="16" spans="1:17" x14ac:dyDescent="0.2">
      <c r="A16" s="708" t="s">
        <v>232</v>
      </c>
      <c r="B16" s="709"/>
      <c r="C16" s="709"/>
      <c r="D16" s="709"/>
      <c r="E16" s="709"/>
      <c r="F16" s="709"/>
      <c r="G16" s="709"/>
      <c r="H16" s="709"/>
      <c r="I16" s="250" t="s">
        <v>220</v>
      </c>
      <c r="J16" s="247" t="s">
        <v>233</v>
      </c>
      <c r="K16" s="256"/>
      <c r="L16" s="709"/>
      <c r="M16" s="709"/>
      <c r="N16" s="252"/>
      <c r="O16" s="250"/>
      <c r="P16" s="711"/>
      <c r="Q16" s="251"/>
    </row>
    <row r="17" spans="1:17" ht="13.5" thickBot="1" x14ac:dyDescent="0.25">
      <c r="A17" s="962" t="s">
        <v>234</v>
      </c>
      <c r="B17" s="963"/>
      <c r="C17" s="963"/>
      <c r="D17" s="963"/>
      <c r="E17" s="963"/>
      <c r="F17" s="963"/>
      <c r="G17" s="963"/>
      <c r="H17" s="963"/>
      <c r="I17" s="963"/>
      <c r="J17" s="963"/>
      <c r="K17" s="963"/>
      <c r="L17" s="963"/>
      <c r="M17" s="963"/>
      <c r="N17" s="963"/>
      <c r="O17" s="963"/>
      <c r="P17" s="963"/>
      <c r="Q17" s="964"/>
    </row>
    <row r="18" spans="1:17" ht="13.5" thickBot="1" x14ac:dyDescent="0.25">
      <c r="A18" s="958" t="s">
        <v>235</v>
      </c>
      <c r="B18" s="958"/>
      <c r="C18" s="958"/>
      <c r="D18" s="958"/>
      <c r="E18" s="958"/>
      <c r="F18" s="958"/>
      <c r="G18" s="707"/>
      <c r="H18" s="958" t="s">
        <v>236</v>
      </c>
      <c r="I18" s="958"/>
      <c r="J18" s="958"/>
      <c r="K18" s="958"/>
      <c r="L18" s="958"/>
      <c r="M18" s="958"/>
      <c r="N18" s="958" t="s">
        <v>237</v>
      </c>
      <c r="O18" s="958"/>
      <c r="P18" s="958"/>
      <c r="Q18" s="958"/>
    </row>
    <row r="19" spans="1:17" ht="23.25" customHeight="1" x14ac:dyDescent="0.2">
      <c r="A19" s="223" t="s">
        <v>238</v>
      </c>
      <c r="B19" s="33"/>
      <c r="C19" s="33"/>
      <c r="D19" s="33"/>
      <c r="E19" s="33"/>
      <c r="F19" s="34"/>
      <c r="G19" s="34"/>
      <c r="H19" s="965" t="s">
        <v>2320</v>
      </c>
      <c r="I19" s="965"/>
      <c r="J19" s="965"/>
      <c r="K19" s="965"/>
      <c r="L19" s="965"/>
      <c r="M19" s="965"/>
      <c r="N19" s="966" t="s">
        <v>240</v>
      </c>
      <c r="O19" s="967"/>
      <c r="P19" s="967"/>
      <c r="Q19" s="968"/>
    </row>
    <row r="20" spans="1:17" x14ac:dyDescent="0.2">
      <c r="A20" s="969" t="s">
        <v>241</v>
      </c>
      <c r="B20" s="970"/>
      <c r="C20" s="970"/>
      <c r="D20" s="970"/>
      <c r="E20" s="970"/>
      <c r="F20" s="971"/>
      <c r="G20" s="705"/>
      <c r="H20" s="972" t="s">
        <v>242</v>
      </c>
      <c r="I20" s="970"/>
      <c r="J20" s="970"/>
      <c r="K20" s="970"/>
      <c r="L20" s="970"/>
      <c r="M20" s="971"/>
      <c r="N20" s="973">
        <f>Q32</f>
        <v>43350000</v>
      </c>
      <c r="O20" s="974"/>
      <c r="P20" s="974"/>
      <c r="Q20" s="975"/>
    </row>
    <row r="21" spans="1:17" ht="45.75" customHeight="1" x14ac:dyDescent="0.2">
      <c r="A21" s="976" t="s">
        <v>243</v>
      </c>
      <c r="B21" s="977"/>
      <c r="C21" s="977"/>
      <c r="D21" s="977"/>
      <c r="E21" s="977"/>
      <c r="F21" s="978"/>
      <c r="G21" s="706"/>
      <c r="H21" s="238" t="s">
        <v>2272</v>
      </c>
      <c r="I21" s="1062" t="str">
        <f>CONCATENATE("Kegiatan",K11)</f>
        <v>KegiatanPenyediaan Operasional Pemerintah Desa (ATK, Honorarium PKPKD dan PPKD, Perlengkapan Perkantoran, Pakaian dinas/atribut,listrik/telepon, dll)</v>
      </c>
      <c r="J21" s="1062"/>
      <c r="K21" s="1062"/>
      <c r="L21" s="1062"/>
      <c r="M21" s="1063"/>
      <c r="N21" s="981" t="s">
        <v>1368</v>
      </c>
      <c r="O21" s="982"/>
      <c r="P21" s="982"/>
      <c r="Q21" s="983"/>
    </row>
    <row r="22" spans="1:17" ht="13.5" thickBot="1" x14ac:dyDescent="0.25">
      <c r="A22" s="976" t="s">
        <v>245</v>
      </c>
      <c r="B22" s="977"/>
      <c r="C22" s="977"/>
      <c r="D22" s="977"/>
      <c r="E22" s="977"/>
      <c r="F22" s="978"/>
      <c r="G22" s="706"/>
      <c r="H22" s="239" t="s">
        <v>2272</v>
      </c>
      <c r="I22" s="984" t="s">
        <v>2521</v>
      </c>
      <c r="J22" s="984"/>
      <c r="K22" s="984"/>
      <c r="L22" s="984"/>
      <c r="M22" s="985"/>
      <c r="N22" s="981" t="s">
        <v>1368</v>
      </c>
      <c r="O22" s="982"/>
      <c r="P22" s="982"/>
      <c r="Q22" s="983"/>
    </row>
    <row r="23" spans="1:17" x14ac:dyDescent="0.2">
      <c r="A23" s="986" t="s">
        <v>2522</v>
      </c>
      <c r="B23" s="987"/>
      <c r="C23" s="987"/>
      <c r="D23" s="987"/>
      <c r="E23" s="987"/>
      <c r="F23" s="987"/>
      <c r="G23" s="987"/>
      <c r="H23" s="987"/>
      <c r="I23" s="987"/>
      <c r="J23" s="987"/>
      <c r="K23" s="987"/>
      <c r="L23" s="987"/>
      <c r="M23" s="987"/>
      <c r="N23" s="987"/>
      <c r="O23" s="987"/>
      <c r="P23" s="987"/>
      <c r="Q23" s="988"/>
    </row>
    <row r="24" spans="1:17" ht="13.5" thickBot="1" x14ac:dyDescent="0.25">
      <c r="A24" s="989"/>
      <c r="B24" s="990"/>
      <c r="C24" s="990"/>
      <c r="D24" s="990"/>
      <c r="E24" s="990"/>
      <c r="F24" s="990"/>
      <c r="G24" s="990"/>
      <c r="H24" s="990"/>
      <c r="I24" s="990"/>
      <c r="J24" s="990"/>
      <c r="K24" s="990"/>
      <c r="L24" s="990"/>
      <c r="M24" s="990"/>
      <c r="N24" s="990"/>
      <c r="O24" s="990"/>
      <c r="P24" s="990"/>
      <c r="Q24" s="991"/>
    </row>
    <row r="25" spans="1:17" s="516" customFormat="1" ht="15" x14ac:dyDescent="0.25">
      <c r="A25" s="950" t="s">
        <v>246</v>
      </c>
      <c r="B25" s="951"/>
      <c r="C25" s="951"/>
      <c r="D25" s="951"/>
      <c r="E25" s="951"/>
      <c r="F25" s="951"/>
      <c r="G25" s="951"/>
      <c r="H25" s="951"/>
      <c r="I25" s="951"/>
      <c r="J25" s="951"/>
      <c r="K25" s="951"/>
      <c r="L25" s="951"/>
      <c r="M25" s="951"/>
      <c r="N25" s="951"/>
      <c r="O25" s="951"/>
      <c r="P25" s="951"/>
      <c r="Q25" s="952"/>
    </row>
    <row r="26" spans="1:17" s="516" customFormat="1" ht="15.75" thickBot="1" x14ac:dyDescent="0.3">
      <c r="A26" s="953" t="s">
        <v>247</v>
      </c>
      <c r="B26" s="954"/>
      <c r="C26" s="954"/>
      <c r="D26" s="954"/>
      <c r="E26" s="954"/>
      <c r="F26" s="954"/>
      <c r="G26" s="954"/>
      <c r="H26" s="954"/>
      <c r="I26" s="954"/>
      <c r="J26" s="954"/>
      <c r="K26" s="954"/>
      <c r="L26" s="954"/>
      <c r="M26" s="954"/>
      <c r="N26" s="954"/>
      <c r="O26" s="954"/>
      <c r="P26" s="954"/>
      <c r="Q26" s="955"/>
    </row>
    <row r="27" spans="1:17" x14ac:dyDescent="0.2">
      <c r="A27" s="35"/>
      <c r="B27" s="36"/>
      <c r="C27" s="36"/>
      <c r="D27" s="36"/>
      <c r="E27" s="36"/>
      <c r="F27" s="992" t="s">
        <v>248</v>
      </c>
      <c r="G27" s="993"/>
      <c r="H27" s="993"/>
      <c r="I27" s="993"/>
      <c r="J27" s="993"/>
      <c r="K27" s="993"/>
      <c r="L27" s="994"/>
      <c r="M27" s="1001" t="s">
        <v>249</v>
      </c>
      <c r="N27" s="1004" t="s">
        <v>250</v>
      </c>
      <c r="O27" s="1005"/>
      <c r="P27" s="1005"/>
      <c r="Q27" s="1006"/>
    </row>
    <row r="28" spans="1:17" ht="13.5" thickBot="1" x14ac:dyDescent="0.25">
      <c r="A28" s="1010" t="s">
        <v>251</v>
      </c>
      <c r="B28" s="1011"/>
      <c r="C28" s="1011"/>
      <c r="D28" s="1011"/>
      <c r="E28" s="1012"/>
      <c r="F28" s="995"/>
      <c r="G28" s="996"/>
      <c r="H28" s="996"/>
      <c r="I28" s="996"/>
      <c r="J28" s="996"/>
      <c r="K28" s="996"/>
      <c r="L28" s="997"/>
      <c r="M28" s="1002"/>
      <c r="N28" s="1007"/>
      <c r="O28" s="1008"/>
      <c r="P28" s="1008"/>
      <c r="Q28" s="1009"/>
    </row>
    <row r="29" spans="1:17" x14ac:dyDescent="0.2">
      <c r="A29" s="1010" t="s">
        <v>252</v>
      </c>
      <c r="B29" s="1011"/>
      <c r="C29" s="1011"/>
      <c r="D29" s="1011"/>
      <c r="E29" s="1012"/>
      <c r="F29" s="995"/>
      <c r="G29" s="996"/>
      <c r="H29" s="996"/>
      <c r="I29" s="996"/>
      <c r="J29" s="996"/>
      <c r="K29" s="996"/>
      <c r="L29" s="997"/>
      <c r="M29" s="1002"/>
      <c r="N29" s="1013" t="s">
        <v>253</v>
      </c>
      <c r="O29" s="1015" t="s">
        <v>254</v>
      </c>
      <c r="P29" s="37" t="s">
        <v>255</v>
      </c>
      <c r="Q29" s="1017" t="s">
        <v>256</v>
      </c>
    </row>
    <row r="30" spans="1:17" ht="13.5" thickBot="1" x14ac:dyDescent="0.25">
      <c r="A30" s="38"/>
      <c r="B30" s="39"/>
      <c r="C30" s="39"/>
      <c r="D30" s="39"/>
      <c r="E30" s="40"/>
      <c r="F30" s="998"/>
      <c r="G30" s="999"/>
      <c r="H30" s="999"/>
      <c r="I30" s="999"/>
      <c r="J30" s="999"/>
      <c r="K30" s="999"/>
      <c r="L30" s="1000"/>
      <c r="M30" s="1003"/>
      <c r="N30" s="1014"/>
      <c r="O30" s="1016"/>
      <c r="P30" s="41" t="s">
        <v>257</v>
      </c>
      <c r="Q30" s="1018"/>
    </row>
    <row r="31" spans="1:17" ht="13.5" thickBot="1" x14ac:dyDescent="0.25">
      <c r="A31" s="1019">
        <v>1</v>
      </c>
      <c r="B31" s="1020"/>
      <c r="C31" s="1020"/>
      <c r="D31" s="1020"/>
      <c r="E31" s="1021"/>
      <c r="F31" s="1022">
        <v>2</v>
      </c>
      <c r="G31" s="1020"/>
      <c r="H31" s="1020"/>
      <c r="I31" s="1020"/>
      <c r="J31" s="1020"/>
      <c r="K31" s="1020"/>
      <c r="L31" s="1023"/>
      <c r="M31" s="703">
        <v>3</v>
      </c>
      <c r="N31" s="42">
        <v>4</v>
      </c>
      <c r="O31" s="42">
        <v>5</v>
      </c>
      <c r="P31" s="228">
        <v>6</v>
      </c>
      <c r="Q31" s="43" t="s">
        <v>258</v>
      </c>
    </row>
    <row r="32" spans="1:17" x14ac:dyDescent="0.2">
      <c r="A32" s="259">
        <v>5</v>
      </c>
      <c r="B32" s="44"/>
      <c r="C32" s="44"/>
      <c r="D32" s="44"/>
      <c r="E32" s="44"/>
      <c r="F32" s="1024" t="s">
        <v>259</v>
      </c>
      <c r="G32" s="1025"/>
      <c r="H32" s="1025"/>
      <c r="I32" s="1025"/>
      <c r="J32" s="1025"/>
      <c r="K32" s="1025"/>
      <c r="L32" s="1026"/>
      <c r="M32" s="44"/>
      <c r="N32" s="44"/>
      <c r="O32" s="44"/>
      <c r="P32" s="260"/>
      <c r="Q32" s="261">
        <f>Q63</f>
        <v>43350000</v>
      </c>
    </row>
    <row r="33" spans="1:17" x14ac:dyDescent="0.2">
      <c r="A33" s="262">
        <v>5</v>
      </c>
      <c r="B33" s="263">
        <v>2</v>
      </c>
      <c r="C33" s="263"/>
      <c r="D33" s="263"/>
      <c r="E33" s="263"/>
      <c r="F33" s="1027" t="s">
        <v>302</v>
      </c>
      <c r="G33" s="1028"/>
      <c r="H33" s="1028"/>
      <c r="I33" s="1028"/>
      <c r="J33" s="1028"/>
      <c r="K33" s="1028"/>
      <c r="L33" s="1029"/>
      <c r="M33" s="263"/>
      <c r="N33" s="263"/>
      <c r="O33" s="263"/>
      <c r="P33" s="264"/>
      <c r="Q33" s="265">
        <f>Q32</f>
        <v>43350000</v>
      </c>
    </row>
    <row r="34" spans="1:17" s="45" customFormat="1" ht="15" x14ac:dyDescent="0.25">
      <c r="A34" s="266">
        <v>5</v>
      </c>
      <c r="B34" s="704">
        <v>2</v>
      </c>
      <c r="C34" s="704">
        <v>1</v>
      </c>
      <c r="D34" s="1030"/>
      <c r="E34" s="1252"/>
      <c r="F34" s="1027" t="s">
        <v>303</v>
      </c>
      <c r="G34" s="1028"/>
      <c r="H34" s="1028"/>
      <c r="I34" s="1028"/>
      <c r="J34" s="1028"/>
      <c r="K34" s="1028"/>
      <c r="L34" s="1029"/>
      <c r="M34" s="55"/>
      <c r="N34" s="704"/>
      <c r="O34" s="704"/>
      <c r="P34" s="229"/>
      <c r="Q34" s="56">
        <f>Q63</f>
        <v>43350000</v>
      </c>
    </row>
    <row r="35" spans="1:17" s="47" customFormat="1" ht="27" customHeight="1" x14ac:dyDescent="0.2">
      <c r="A35" s="288">
        <v>5</v>
      </c>
      <c r="B35" s="289">
        <v>2</v>
      </c>
      <c r="C35" s="289">
        <v>1</v>
      </c>
      <c r="D35" s="290">
        <v>1</v>
      </c>
      <c r="E35" s="290" t="s">
        <v>262</v>
      </c>
      <c r="F35" s="1254" t="s">
        <v>322</v>
      </c>
      <c r="G35" s="1194"/>
      <c r="H35" s="1194"/>
      <c r="I35" s="1194"/>
      <c r="J35" s="1194"/>
      <c r="K35" s="1194"/>
      <c r="L35" s="1195"/>
      <c r="M35" s="271"/>
      <c r="N35" s="46"/>
      <c r="O35" s="46"/>
      <c r="P35" s="230"/>
      <c r="Q35" s="56">
        <f>SUM(Q36:Q37)</f>
        <v>900000</v>
      </c>
    </row>
    <row r="36" spans="1:17" s="47" customFormat="1" ht="18" customHeight="1" x14ac:dyDescent="0.2">
      <c r="A36" s="288"/>
      <c r="B36" s="289"/>
      <c r="C36" s="289"/>
      <c r="D36" s="290"/>
      <c r="E36" s="290"/>
      <c r="F36" s="82" t="s">
        <v>262</v>
      </c>
      <c r="G36" s="712">
        <v>1</v>
      </c>
      <c r="H36" s="713"/>
      <c r="I36" s="1194" t="s">
        <v>748</v>
      </c>
      <c r="J36" s="1194"/>
      <c r="K36" s="1194"/>
      <c r="L36" s="1195"/>
      <c r="M36" s="271"/>
      <c r="N36" s="46">
        <v>100</v>
      </c>
      <c r="O36" s="272" t="s">
        <v>274</v>
      </c>
      <c r="P36" s="291">
        <v>3000</v>
      </c>
      <c r="Q36" s="275">
        <f>N36*P36</f>
        <v>300000</v>
      </c>
    </row>
    <row r="37" spans="1:17" s="47" customFormat="1" ht="18" customHeight="1" x14ac:dyDescent="0.2">
      <c r="A37" s="288"/>
      <c r="B37" s="289"/>
      <c r="C37" s="289"/>
      <c r="D37" s="290"/>
      <c r="E37" s="290"/>
      <c r="F37" s="82" t="s">
        <v>266</v>
      </c>
      <c r="G37" s="712">
        <v>3</v>
      </c>
      <c r="H37" s="713"/>
      <c r="I37" s="1194" t="s">
        <v>749</v>
      </c>
      <c r="J37" s="1194"/>
      <c r="K37" s="1194"/>
      <c r="L37" s="1195"/>
      <c r="M37" s="271"/>
      <c r="N37" s="46">
        <v>100</v>
      </c>
      <c r="O37" s="272" t="s">
        <v>274</v>
      </c>
      <c r="P37" s="291">
        <v>6000</v>
      </c>
      <c r="Q37" s="275">
        <f>N37*P37</f>
        <v>600000</v>
      </c>
    </row>
    <row r="38" spans="1:17" s="47" customFormat="1" ht="18" customHeight="1" x14ac:dyDescent="0.2">
      <c r="A38" s="288">
        <v>5</v>
      </c>
      <c r="B38" s="289">
        <v>2</v>
      </c>
      <c r="C38" s="289">
        <v>1</v>
      </c>
      <c r="D38" s="290">
        <v>1</v>
      </c>
      <c r="E38" s="290" t="s">
        <v>268</v>
      </c>
      <c r="F38" s="1239" t="s">
        <v>2525</v>
      </c>
      <c r="G38" s="1240"/>
      <c r="H38" s="1240"/>
      <c r="I38" s="1240"/>
      <c r="J38" s="1240"/>
      <c r="K38" s="1240"/>
      <c r="L38" s="1241"/>
      <c r="M38" s="271"/>
      <c r="N38" s="46"/>
      <c r="O38" s="272"/>
      <c r="P38" s="291"/>
      <c r="Q38" s="56">
        <f>SUM(Q39:Q40)</f>
        <v>1950000</v>
      </c>
    </row>
    <row r="39" spans="1:17" s="47" customFormat="1" ht="18" customHeight="1" x14ac:dyDescent="0.2">
      <c r="A39" s="288"/>
      <c r="B39" s="289"/>
      <c r="C39" s="289"/>
      <c r="D39" s="290"/>
      <c r="E39" s="290"/>
      <c r="F39" s="82" t="s">
        <v>262</v>
      </c>
      <c r="G39" s="712"/>
      <c r="H39" s="713"/>
      <c r="I39" s="1194" t="s">
        <v>2526</v>
      </c>
      <c r="J39" s="1194"/>
      <c r="K39" s="1194"/>
      <c r="L39" s="1195"/>
      <c r="M39" s="271"/>
      <c r="N39" s="46">
        <v>1</v>
      </c>
      <c r="O39" s="272" t="s">
        <v>2437</v>
      </c>
      <c r="P39" s="291">
        <v>750000</v>
      </c>
      <c r="Q39" s="275">
        <f>N39*P39</f>
        <v>750000</v>
      </c>
    </row>
    <row r="40" spans="1:17" s="47" customFormat="1" ht="18" customHeight="1" x14ac:dyDescent="0.2">
      <c r="A40" s="288"/>
      <c r="B40" s="289"/>
      <c r="C40" s="289"/>
      <c r="D40" s="290"/>
      <c r="E40" s="290"/>
      <c r="F40" s="82" t="s">
        <v>266</v>
      </c>
      <c r="G40" s="712"/>
      <c r="H40" s="713"/>
      <c r="I40" s="1194" t="s">
        <v>2527</v>
      </c>
      <c r="J40" s="1194"/>
      <c r="K40" s="1194"/>
      <c r="L40" s="1195"/>
      <c r="M40" s="271"/>
      <c r="N40" s="46">
        <v>1</v>
      </c>
      <c r="O40" s="272" t="s">
        <v>2437</v>
      </c>
      <c r="P40" s="291">
        <v>1200000</v>
      </c>
      <c r="Q40" s="275">
        <f>N40*P40</f>
        <v>1200000</v>
      </c>
    </row>
    <row r="41" spans="1:17" s="47" customFormat="1" ht="25.5" customHeight="1" x14ac:dyDescent="0.2">
      <c r="A41" s="288">
        <v>5</v>
      </c>
      <c r="B41" s="289">
        <v>2</v>
      </c>
      <c r="C41" s="289">
        <v>1</v>
      </c>
      <c r="D41" s="290">
        <v>1</v>
      </c>
      <c r="E41" s="290" t="s">
        <v>431</v>
      </c>
      <c r="F41" s="1208" t="s">
        <v>2502</v>
      </c>
      <c r="G41" s="1209"/>
      <c r="H41" s="1209"/>
      <c r="I41" s="1209"/>
      <c r="J41" s="1209"/>
      <c r="K41" s="1209"/>
      <c r="L41" s="1210"/>
      <c r="M41" s="271"/>
      <c r="N41" s="46"/>
      <c r="O41" s="272"/>
      <c r="P41" s="291"/>
      <c r="Q41" s="56">
        <f>Q42</f>
        <v>250000</v>
      </c>
    </row>
    <row r="42" spans="1:17" s="47" customFormat="1" ht="15.75" customHeight="1" x14ac:dyDescent="0.2">
      <c r="A42" s="288"/>
      <c r="B42" s="289"/>
      <c r="C42" s="289"/>
      <c r="D42" s="290"/>
      <c r="E42" s="290"/>
      <c r="F42" s="82" t="s">
        <v>262</v>
      </c>
      <c r="G42" s="712"/>
      <c r="H42" s="713"/>
      <c r="I42" s="1194" t="s">
        <v>2503</v>
      </c>
      <c r="J42" s="1194"/>
      <c r="K42" s="1194"/>
      <c r="L42" s="1195"/>
      <c r="M42" s="271"/>
      <c r="N42" s="46">
        <v>1000</v>
      </c>
      <c r="O42" s="272" t="s">
        <v>274</v>
      </c>
      <c r="P42" s="291">
        <v>250</v>
      </c>
      <c r="Q42" s="275">
        <f>N42*P42</f>
        <v>250000</v>
      </c>
    </row>
    <row r="43" spans="1:17" s="47" customFormat="1" ht="18" customHeight="1" x14ac:dyDescent="0.2">
      <c r="A43" s="268">
        <v>5</v>
      </c>
      <c r="B43" s="269">
        <v>2</v>
      </c>
      <c r="C43" s="269">
        <v>2</v>
      </c>
      <c r="D43" s="270"/>
      <c r="E43" s="270"/>
      <c r="F43" s="1239" t="s">
        <v>335</v>
      </c>
      <c r="G43" s="1240"/>
      <c r="H43" s="1240"/>
      <c r="I43" s="1240"/>
      <c r="J43" s="1240"/>
      <c r="K43" s="1240"/>
      <c r="L43" s="1241"/>
      <c r="M43" s="55"/>
      <c r="N43" s="704"/>
      <c r="O43" s="318"/>
      <c r="P43" s="715"/>
      <c r="Q43" s="56">
        <f>Q44</f>
        <v>27000000</v>
      </c>
    </row>
    <row r="44" spans="1:17" s="47" customFormat="1" ht="27" customHeight="1" x14ac:dyDescent="0.2">
      <c r="A44" s="288">
        <v>5</v>
      </c>
      <c r="B44" s="289">
        <v>2</v>
      </c>
      <c r="C44" s="289">
        <v>2</v>
      </c>
      <c r="D44" s="290"/>
      <c r="E44" s="290" t="s">
        <v>262</v>
      </c>
      <c r="F44" s="1359" t="s">
        <v>336</v>
      </c>
      <c r="G44" s="1242"/>
      <c r="H44" s="1242"/>
      <c r="I44" s="1242"/>
      <c r="J44" s="1242"/>
      <c r="K44" s="1242"/>
      <c r="L44" s="1243"/>
      <c r="M44" s="271"/>
      <c r="N44" s="46"/>
      <c r="O44" s="272"/>
      <c r="P44" s="291"/>
      <c r="Q44" s="275">
        <f>SUM(Q45:Q53)</f>
        <v>27000000</v>
      </c>
    </row>
    <row r="45" spans="1:17" s="47" customFormat="1" ht="18" customHeight="1" x14ac:dyDescent="0.2">
      <c r="A45" s="288"/>
      <c r="B45" s="289"/>
      <c r="C45" s="289"/>
      <c r="D45" s="290"/>
      <c r="E45" s="290"/>
      <c r="F45" s="82" t="s">
        <v>262</v>
      </c>
      <c r="G45" s="712"/>
      <c r="H45" s="713"/>
      <c r="I45" s="1194" t="s">
        <v>2535</v>
      </c>
      <c r="J45" s="1194"/>
      <c r="K45" s="1194"/>
      <c r="L45" s="1195"/>
      <c r="M45" s="271"/>
      <c r="N45" s="46">
        <v>12</v>
      </c>
      <c r="O45" s="272" t="s">
        <v>265</v>
      </c>
      <c r="P45" s="291">
        <v>400000</v>
      </c>
      <c r="Q45" s="275">
        <f>N45*P45</f>
        <v>4800000</v>
      </c>
    </row>
    <row r="46" spans="1:17" s="47" customFormat="1" ht="18" customHeight="1" x14ac:dyDescent="0.2">
      <c r="A46" s="288"/>
      <c r="B46" s="289"/>
      <c r="C46" s="289"/>
      <c r="D46" s="290"/>
      <c r="E46" s="290"/>
      <c r="F46" s="82" t="s">
        <v>266</v>
      </c>
      <c r="G46" s="712"/>
      <c r="H46" s="713"/>
      <c r="I46" s="1194" t="s">
        <v>2536</v>
      </c>
      <c r="J46" s="1194"/>
      <c r="K46" s="1194"/>
      <c r="L46" s="1195"/>
      <c r="M46" s="271"/>
      <c r="N46" s="46"/>
      <c r="O46" s="272"/>
      <c r="P46" s="291"/>
      <c r="Q46" s="275"/>
    </row>
    <row r="47" spans="1:17" s="47" customFormat="1" ht="18" customHeight="1" x14ac:dyDescent="0.2">
      <c r="A47" s="288"/>
      <c r="B47" s="289"/>
      <c r="C47" s="289"/>
      <c r="D47" s="290"/>
      <c r="E47" s="290"/>
      <c r="F47" s="742"/>
      <c r="G47" s="736"/>
      <c r="H47" s="739" t="s">
        <v>262</v>
      </c>
      <c r="I47" s="736"/>
      <c r="J47" s="1194" t="s">
        <v>2546</v>
      </c>
      <c r="K47" s="1194"/>
      <c r="L47" s="1195"/>
      <c r="M47" s="271"/>
      <c r="N47" s="46">
        <v>12</v>
      </c>
      <c r="O47" s="272" t="s">
        <v>265</v>
      </c>
      <c r="P47" s="291">
        <v>350000</v>
      </c>
      <c r="Q47" s="275">
        <f>N47*P47</f>
        <v>4200000</v>
      </c>
    </row>
    <row r="48" spans="1:17" s="47" customFormat="1" ht="18" customHeight="1" x14ac:dyDescent="0.2">
      <c r="A48" s="288"/>
      <c r="B48" s="289"/>
      <c r="C48" s="289"/>
      <c r="D48" s="290"/>
      <c r="E48" s="290"/>
      <c r="F48" s="742"/>
      <c r="G48" s="736"/>
      <c r="H48" s="739" t="s">
        <v>266</v>
      </c>
      <c r="I48" s="736"/>
      <c r="J48" s="1194" t="s">
        <v>2547</v>
      </c>
      <c r="K48" s="1194"/>
      <c r="L48" s="1195"/>
      <c r="M48" s="271"/>
      <c r="N48" s="46">
        <v>12</v>
      </c>
      <c r="O48" s="272" t="s">
        <v>265</v>
      </c>
      <c r="P48" s="291">
        <v>250000</v>
      </c>
      <c r="Q48" s="275">
        <f t="shared" ref="Q48:Q53" si="0">N48*P48</f>
        <v>3000000</v>
      </c>
    </row>
    <row r="49" spans="1:17" s="47" customFormat="1" ht="18" customHeight="1" x14ac:dyDescent="0.2">
      <c r="A49" s="288"/>
      <c r="B49" s="289"/>
      <c r="C49" s="289"/>
      <c r="D49" s="290"/>
      <c r="E49" s="290"/>
      <c r="F49" s="742"/>
      <c r="G49" s="736"/>
      <c r="H49" s="739" t="s">
        <v>271</v>
      </c>
      <c r="I49" s="736"/>
      <c r="J49" s="1194" t="s">
        <v>2548</v>
      </c>
      <c r="K49" s="1194"/>
      <c r="L49" s="1195"/>
      <c r="M49" s="271"/>
      <c r="N49" s="46">
        <v>12</v>
      </c>
      <c r="O49" s="272" t="s">
        <v>265</v>
      </c>
      <c r="P49" s="291">
        <v>250000</v>
      </c>
      <c r="Q49" s="275">
        <f t="shared" si="0"/>
        <v>3000000</v>
      </c>
    </row>
    <row r="50" spans="1:17" s="47" customFormat="1" ht="18" customHeight="1" x14ac:dyDescent="0.2">
      <c r="A50" s="288"/>
      <c r="B50" s="289"/>
      <c r="C50" s="289"/>
      <c r="D50" s="290"/>
      <c r="E50" s="290"/>
      <c r="F50" s="742"/>
      <c r="G50" s="736"/>
      <c r="H50" s="739" t="s">
        <v>268</v>
      </c>
      <c r="I50" s="736"/>
      <c r="J50" s="1194" t="s">
        <v>2549</v>
      </c>
      <c r="K50" s="1194"/>
      <c r="L50" s="1195"/>
      <c r="M50" s="271"/>
      <c r="N50" s="46">
        <v>12</v>
      </c>
      <c r="O50" s="272" t="s">
        <v>265</v>
      </c>
      <c r="P50" s="291">
        <v>250000</v>
      </c>
      <c r="Q50" s="275">
        <f t="shared" si="0"/>
        <v>3000000</v>
      </c>
    </row>
    <row r="51" spans="1:17" s="47" customFormat="1" ht="18" customHeight="1" x14ac:dyDescent="0.2">
      <c r="A51" s="288"/>
      <c r="B51" s="289"/>
      <c r="C51" s="289"/>
      <c r="D51" s="290"/>
      <c r="E51" s="290"/>
      <c r="F51" s="742"/>
      <c r="G51" s="736"/>
      <c r="H51" s="739" t="s">
        <v>431</v>
      </c>
      <c r="I51" s="736"/>
      <c r="J51" s="1194" t="s">
        <v>2550</v>
      </c>
      <c r="K51" s="1194"/>
      <c r="L51" s="1195"/>
      <c r="M51" s="271"/>
      <c r="N51" s="46">
        <v>12</v>
      </c>
      <c r="O51" s="272" t="s">
        <v>265</v>
      </c>
      <c r="P51" s="291">
        <v>250000</v>
      </c>
      <c r="Q51" s="275">
        <f t="shared" si="0"/>
        <v>3000000</v>
      </c>
    </row>
    <row r="52" spans="1:17" s="47" customFormat="1" ht="18" customHeight="1" x14ac:dyDescent="0.2">
      <c r="A52" s="288"/>
      <c r="B52" s="289"/>
      <c r="C52" s="289"/>
      <c r="D52" s="290"/>
      <c r="E52" s="290"/>
      <c r="F52" s="742"/>
      <c r="G52" s="736"/>
      <c r="H52" s="739" t="s">
        <v>2331</v>
      </c>
      <c r="I52" s="736"/>
      <c r="J52" s="1360" t="s">
        <v>2552</v>
      </c>
      <c r="K52" s="1360"/>
      <c r="L52" s="1361"/>
      <c r="M52" s="271"/>
      <c r="N52" s="46">
        <v>12</v>
      </c>
      <c r="O52" s="272" t="s">
        <v>265</v>
      </c>
      <c r="P52" s="291">
        <v>250000</v>
      </c>
      <c r="Q52" s="275">
        <f t="shared" si="0"/>
        <v>3000000</v>
      </c>
    </row>
    <row r="53" spans="1:17" s="47" customFormat="1" ht="18" customHeight="1" x14ac:dyDescent="0.2">
      <c r="A53" s="288"/>
      <c r="B53" s="289"/>
      <c r="C53" s="289"/>
      <c r="D53" s="290"/>
      <c r="E53" s="290"/>
      <c r="F53" s="742"/>
      <c r="G53" s="736"/>
      <c r="H53" s="739" t="s">
        <v>2353</v>
      </c>
      <c r="I53" s="736"/>
      <c r="J53" s="1194" t="s">
        <v>2551</v>
      </c>
      <c r="K53" s="1194"/>
      <c r="L53" s="1195"/>
      <c r="M53" s="271"/>
      <c r="N53" s="46">
        <v>12</v>
      </c>
      <c r="O53" s="272" t="s">
        <v>265</v>
      </c>
      <c r="P53" s="291">
        <v>250000</v>
      </c>
      <c r="Q53" s="275">
        <f t="shared" si="0"/>
        <v>3000000</v>
      </c>
    </row>
    <row r="54" spans="1:17" s="47" customFormat="1" ht="18" customHeight="1" x14ac:dyDescent="0.2">
      <c r="A54" s="398">
        <v>5</v>
      </c>
      <c r="B54" s="710">
        <v>2</v>
      </c>
      <c r="C54" s="710">
        <v>3</v>
      </c>
      <c r="D54" s="615"/>
      <c r="E54" s="615"/>
      <c r="F54" s="1208" t="s">
        <v>342</v>
      </c>
      <c r="G54" s="1209"/>
      <c r="H54" s="1209"/>
      <c r="I54" s="1209"/>
      <c r="J54" s="1209"/>
      <c r="K54" s="1209"/>
      <c r="L54" s="1210"/>
      <c r="M54" s="612"/>
      <c r="N54" s="710"/>
      <c r="O54" s="716"/>
      <c r="P54" s="717"/>
      <c r="Q54" s="614">
        <f>SUM(Q56:Q59)</f>
        <v>10850000</v>
      </c>
    </row>
    <row r="55" spans="1:17" s="47" customFormat="1" ht="27" customHeight="1" x14ac:dyDescent="0.2">
      <c r="A55" s="598">
        <v>5</v>
      </c>
      <c r="B55" s="590">
        <v>2</v>
      </c>
      <c r="C55" s="590">
        <v>3</v>
      </c>
      <c r="D55" s="599"/>
      <c r="E55" s="599" t="s">
        <v>262</v>
      </c>
      <c r="F55" s="1359" t="s">
        <v>343</v>
      </c>
      <c r="G55" s="1242"/>
      <c r="H55" s="1242"/>
      <c r="I55" s="1242"/>
      <c r="J55" s="1242"/>
      <c r="K55" s="1242"/>
      <c r="L55" s="1243"/>
      <c r="M55" s="271"/>
      <c r="N55" s="46"/>
      <c r="O55" s="272"/>
      <c r="P55" s="291"/>
      <c r="Q55" s="275">
        <f>SUM(Q56:Q57)</f>
        <v>9250000</v>
      </c>
    </row>
    <row r="56" spans="1:17" s="47" customFormat="1" ht="18" customHeight="1" x14ac:dyDescent="0.2">
      <c r="A56" s="288"/>
      <c r="B56" s="289"/>
      <c r="C56" s="289"/>
      <c r="D56" s="290"/>
      <c r="E56" s="290"/>
      <c r="F56" s="82" t="s">
        <v>262</v>
      </c>
      <c r="G56" s="712"/>
      <c r="H56" s="713"/>
      <c r="I56" s="1194" t="s">
        <v>2523</v>
      </c>
      <c r="J56" s="1194"/>
      <c r="K56" s="1194"/>
      <c r="L56" s="1195"/>
      <c r="M56" s="271"/>
      <c r="N56" s="46">
        <v>50</v>
      </c>
      <c r="O56" s="272" t="s">
        <v>275</v>
      </c>
      <c r="P56" s="291">
        <v>50000</v>
      </c>
      <c r="Q56" s="275">
        <f>N56*P56</f>
        <v>2500000</v>
      </c>
    </row>
    <row r="57" spans="1:17" s="47" customFormat="1" ht="18" customHeight="1" x14ac:dyDescent="0.2">
      <c r="A57" s="288"/>
      <c r="B57" s="289"/>
      <c r="C57" s="289"/>
      <c r="D57" s="290"/>
      <c r="E57" s="290"/>
      <c r="F57" s="82" t="s">
        <v>266</v>
      </c>
      <c r="G57" s="712"/>
      <c r="H57" s="713"/>
      <c r="I57" s="1194" t="s">
        <v>2513</v>
      </c>
      <c r="J57" s="1194"/>
      <c r="K57" s="1194"/>
      <c r="L57" s="1195"/>
      <c r="M57" s="271"/>
      <c r="N57" s="46">
        <v>90</v>
      </c>
      <c r="O57" s="272" t="s">
        <v>275</v>
      </c>
      <c r="P57" s="291">
        <v>75000</v>
      </c>
      <c r="Q57" s="275">
        <f>N57*P57</f>
        <v>6750000</v>
      </c>
    </row>
    <row r="58" spans="1:17" s="47" customFormat="1" ht="22.5" customHeight="1" x14ac:dyDescent="0.2">
      <c r="A58" s="598">
        <v>5</v>
      </c>
      <c r="B58" s="590">
        <v>2</v>
      </c>
      <c r="C58" s="590">
        <v>3</v>
      </c>
      <c r="D58" s="599"/>
      <c r="E58" s="599" t="s">
        <v>266</v>
      </c>
      <c r="F58" s="1359" t="s">
        <v>344</v>
      </c>
      <c r="G58" s="1242"/>
      <c r="H58" s="1242"/>
      <c r="I58" s="1242"/>
      <c r="J58" s="1242"/>
      <c r="K58" s="1242"/>
      <c r="L58" s="1243"/>
      <c r="M58" s="271"/>
      <c r="N58" s="46"/>
      <c r="O58" s="272"/>
      <c r="P58" s="291"/>
      <c r="Q58" s="275">
        <f>Q59</f>
        <v>800000</v>
      </c>
    </row>
    <row r="59" spans="1:17" s="47" customFormat="1" ht="18" customHeight="1" x14ac:dyDescent="0.2">
      <c r="A59" s="288"/>
      <c r="B59" s="289"/>
      <c r="C59" s="289"/>
      <c r="D59" s="290"/>
      <c r="E59" s="290"/>
      <c r="F59" s="82" t="s">
        <v>262</v>
      </c>
      <c r="G59" s="712"/>
      <c r="H59" s="713"/>
      <c r="I59" s="1194" t="s">
        <v>2524</v>
      </c>
      <c r="J59" s="1194"/>
      <c r="K59" s="1194"/>
      <c r="L59" s="1195"/>
      <c r="M59" s="271"/>
      <c r="N59" s="46">
        <v>4</v>
      </c>
      <c r="O59" s="272" t="s">
        <v>275</v>
      </c>
      <c r="P59" s="291">
        <v>200000</v>
      </c>
      <c r="Q59" s="275">
        <f>N59*P59</f>
        <v>800000</v>
      </c>
    </row>
    <row r="60" spans="1:17" s="47" customFormat="1" ht="18" customHeight="1" x14ac:dyDescent="0.2">
      <c r="A60" s="398">
        <v>5</v>
      </c>
      <c r="B60" s="710">
        <v>2</v>
      </c>
      <c r="C60" s="710">
        <v>5</v>
      </c>
      <c r="D60" s="615"/>
      <c r="E60" s="615"/>
      <c r="F60" s="1208" t="s">
        <v>2534</v>
      </c>
      <c r="G60" s="1209"/>
      <c r="H60" s="1209"/>
      <c r="I60" s="1209"/>
      <c r="J60" s="1209"/>
      <c r="K60" s="1209"/>
      <c r="L60" s="1210"/>
      <c r="M60" s="271"/>
      <c r="N60" s="46"/>
      <c r="O60" s="272"/>
      <c r="P60" s="291"/>
      <c r="Q60" s="56">
        <f>Q61</f>
        <v>2400000</v>
      </c>
    </row>
    <row r="61" spans="1:17" s="47" customFormat="1" ht="13.5" customHeight="1" x14ac:dyDescent="0.2">
      <c r="A61" s="288"/>
      <c r="B61" s="289"/>
      <c r="C61" s="289"/>
      <c r="D61" s="290"/>
      <c r="E61" s="290"/>
      <c r="F61" s="82" t="s">
        <v>262</v>
      </c>
      <c r="G61" s="712"/>
      <c r="H61" s="713"/>
      <c r="I61" s="1194" t="s">
        <v>352</v>
      </c>
      <c r="J61" s="1194"/>
      <c r="K61" s="1194"/>
      <c r="L61" s="1195"/>
      <c r="M61" s="271"/>
      <c r="N61" s="46">
        <v>12</v>
      </c>
      <c r="O61" s="272" t="s">
        <v>289</v>
      </c>
      <c r="P61" s="291">
        <v>200000</v>
      </c>
      <c r="Q61" s="275">
        <f>N61*P61</f>
        <v>2400000</v>
      </c>
    </row>
    <row r="62" spans="1:17" s="47" customFormat="1" ht="23.25" hidden="1" customHeight="1" x14ac:dyDescent="0.2">
      <c r="A62" s="288"/>
      <c r="B62" s="289"/>
      <c r="C62" s="289"/>
      <c r="D62" s="290"/>
      <c r="E62" s="290"/>
      <c r="F62" s="82" t="s">
        <v>266</v>
      </c>
      <c r="G62" s="712"/>
      <c r="H62" s="713"/>
      <c r="I62" s="1330" t="s">
        <v>356</v>
      </c>
      <c r="J62" s="1330"/>
      <c r="K62" s="1330"/>
      <c r="L62" s="1331"/>
      <c r="M62" s="271"/>
      <c r="N62" s="46">
        <v>12</v>
      </c>
      <c r="O62" s="272" t="s">
        <v>289</v>
      </c>
      <c r="P62" s="291">
        <v>1000000</v>
      </c>
      <c r="Q62" s="275">
        <f>N62*P62</f>
        <v>12000000</v>
      </c>
    </row>
    <row r="63" spans="1:17" s="213" customFormat="1" ht="13.5" thickBot="1" x14ac:dyDescent="0.25">
      <c r="A63" s="1038" t="s">
        <v>215</v>
      </c>
      <c r="B63" s="1039"/>
      <c r="C63" s="1039"/>
      <c r="D63" s="1039"/>
      <c r="E63" s="1039"/>
      <c r="F63" s="1039"/>
      <c r="G63" s="1039"/>
      <c r="H63" s="1039"/>
      <c r="I63" s="1039"/>
      <c r="J63" s="1039"/>
      <c r="K63" s="1039"/>
      <c r="L63" s="1039"/>
      <c r="M63" s="1039"/>
      <c r="N63" s="1039"/>
      <c r="O63" s="1039"/>
      <c r="P63" s="1039"/>
      <c r="Q63" s="58">
        <f>Q60+Q54+Q43+Q41+Q38+Q35</f>
        <v>43350000</v>
      </c>
    </row>
    <row r="64" spans="1:17" s="213" customFormat="1" x14ac:dyDescent="0.2">
      <c r="A64" s="286"/>
      <c r="B64" s="286"/>
      <c r="C64" s="286"/>
      <c r="D64" s="286"/>
      <c r="E64" s="286"/>
      <c r="F64" s="286"/>
      <c r="G64" s="286"/>
      <c r="H64" s="286"/>
      <c r="I64" s="286"/>
      <c r="J64" s="286"/>
      <c r="K64" s="286"/>
      <c r="L64" s="286"/>
      <c r="M64" s="221"/>
      <c r="N64" s="221"/>
      <c r="O64" s="221"/>
      <c r="P64" s="232"/>
      <c r="Q64" s="197"/>
    </row>
    <row r="65" spans="1:17" s="21" customFormat="1" ht="15" x14ac:dyDescent="0.25">
      <c r="A65" s="1040" t="s">
        <v>2277</v>
      </c>
      <c r="B65" s="1040"/>
      <c r="C65" s="1040"/>
      <c r="D65" s="1040"/>
      <c r="E65" s="1040"/>
      <c r="F65" s="1040"/>
      <c r="G65" s="1040"/>
      <c r="H65" s="1040"/>
      <c r="I65" s="1040"/>
      <c r="J65" s="1040"/>
      <c r="K65" s="1040"/>
      <c r="L65" s="1040"/>
      <c r="M65" s="1253" t="s">
        <v>2274</v>
      </c>
      <c r="N65" s="1253"/>
      <c r="O65" s="1253"/>
      <c r="P65" s="1253"/>
      <c r="Q65" s="1253"/>
    </row>
    <row r="66" spans="1:17" s="21" customFormat="1" ht="15" x14ac:dyDescent="0.25">
      <c r="A66" s="1040" t="s">
        <v>2278</v>
      </c>
      <c r="B66" s="1040"/>
      <c r="C66" s="1040"/>
      <c r="D66" s="1040"/>
      <c r="E66" s="1040"/>
      <c r="F66" s="1040"/>
      <c r="G66" s="1040"/>
      <c r="H66" s="1040"/>
      <c r="I66" s="1040"/>
      <c r="J66" s="1040"/>
      <c r="K66" s="1040"/>
      <c r="L66" s="1040"/>
      <c r="M66" s="1253" t="s">
        <v>2275</v>
      </c>
      <c r="N66" s="1253"/>
      <c r="O66" s="1253"/>
      <c r="P66" s="1253"/>
      <c r="Q66" s="1253"/>
    </row>
    <row r="67" spans="1:17" s="21" customFormat="1" ht="15" x14ac:dyDescent="0.25">
      <c r="C67" s="517"/>
      <c r="D67" s="517"/>
      <c r="E67" s="517"/>
      <c r="F67" s="517"/>
      <c r="G67" s="517"/>
      <c r="H67" s="517"/>
      <c r="I67" s="517"/>
      <c r="J67" s="517"/>
      <c r="K67" s="517"/>
      <c r="L67" s="517"/>
      <c r="M67" s="517"/>
      <c r="N67" s="61"/>
      <c r="O67" s="61"/>
      <c r="P67" s="518"/>
      <c r="Q67" s="519"/>
    </row>
    <row r="68" spans="1:17" s="21" customFormat="1" ht="15" x14ac:dyDescent="0.25">
      <c r="C68" s="517"/>
      <c r="D68" s="517"/>
      <c r="E68" s="517"/>
      <c r="F68" s="517"/>
      <c r="G68" s="517"/>
      <c r="H68" s="517"/>
      <c r="I68" s="517"/>
      <c r="J68" s="517"/>
      <c r="K68" s="517"/>
      <c r="L68" s="517"/>
      <c r="M68" s="517"/>
      <c r="N68" s="61"/>
      <c r="O68" s="61"/>
      <c r="P68" s="518"/>
      <c r="Q68" s="519"/>
    </row>
    <row r="69" spans="1:17" s="21" customFormat="1" ht="15" x14ac:dyDescent="0.25">
      <c r="C69" s="517"/>
      <c r="D69" s="517"/>
      <c r="E69" s="517"/>
      <c r="F69" s="517"/>
      <c r="G69" s="517"/>
      <c r="H69" s="517"/>
      <c r="I69" s="517"/>
      <c r="J69" s="517"/>
      <c r="K69" s="517"/>
      <c r="L69" s="517"/>
      <c r="M69" s="517"/>
      <c r="N69" s="61"/>
      <c r="O69" s="61"/>
      <c r="P69" s="518"/>
      <c r="Q69" s="519"/>
    </row>
    <row r="70" spans="1:17" s="21" customFormat="1" ht="15" x14ac:dyDescent="0.25">
      <c r="A70" s="1040" t="s">
        <v>2279</v>
      </c>
      <c r="B70" s="1040"/>
      <c r="C70" s="1040"/>
      <c r="D70" s="1040"/>
      <c r="E70" s="1040"/>
      <c r="F70" s="1040"/>
      <c r="G70" s="1040"/>
      <c r="H70" s="1040"/>
      <c r="I70" s="1040"/>
      <c r="J70" s="1040"/>
      <c r="K70" s="1040"/>
      <c r="L70" s="1040"/>
      <c r="M70" s="1253" t="s">
        <v>2276</v>
      </c>
      <c r="N70" s="1253"/>
      <c r="O70" s="1253"/>
      <c r="P70" s="1253"/>
      <c r="Q70" s="1253"/>
    </row>
    <row r="71" spans="1:17" s="21" customFormat="1" ht="15" x14ac:dyDescent="0.25">
      <c r="A71" s="1043"/>
      <c r="B71" s="1043"/>
      <c r="C71" s="1043"/>
      <c r="D71" s="1043"/>
      <c r="E71" s="1043"/>
      <c r="F71" s="1043"/>
      <c r="G71" s="1043"/>
      <c r="H71" s="1043"/>
      <c r="I71" s="1043"/>
      <c r="J71" s="517"/>
      <c r="K71" s="517"/>
      <c r="L71" s="517"/>
      <c r="M71" s="517"/>
      <c r="N71" s="61"/>
      <c r="O71" s="1044"/>
      <c r="P71" s="1044"/>
      <c r="Q71" s="519"/>
    </row>
    <row r="72" spans="1:17" s="21" customFormat="1" ht="15" x14ac:dyDescent="0.25">
      <c r="A72" s="702"/>
      <c r="B72" s="702"/>
      <c r="C72" s="702"/>
      <c r="D72" s="702"/>
      <c r="E72" s="702"/>
      <c r="F72" s="702"/>
      <c r="G72" s="702"/>
      <c r="H72" s="702"/>
      <c r="I72" s="702"/>
      <c r="J72" s="517"/>
      <c r="K72" s="517"/>
      <c r="L72" s="517"/>
      <c r="M72" s="517"/>
      <c r="N72" s="61"/>
      <c r="O72" s="61"/>
      <c r="P72" s="520"/>
      <c r="Q72" s="519"/>
    </row>
    <row r="73" spans="1:17" s="21" customFormat="1" ht="15" x14ac:dyDescent="0.25">
      <c r="A73" s="1259" t="s">
        <v>2280</v>
      </c>
      <c r="B73" s="1259"/>
      <c r="C73" s="1259"/>
      <c r="D73" s="1259"/>
      <c r="E73" s="1259"/>
      <c r="F73" s="1259"/>
      <c r="G73" s="1259"/>
      <c r="H73" s="1259"/>
      <c r="I73" s="1259"/>
      <c r="J73" s="1259"/>
      <c r="K73" s="1259"/>
      <c r="L73" s="518" t="s">
        <v>220</v>
      </c>
      <c r="M73" s="518"/>
      <c r="N73" s="714"/>
      <c r="O73" s="714"/>
      <c r="P73" s="518"/>
      <c r="Q73" s="520"/>
    </row>
    <row r="74" spans="1:17" s="21" customFormat="1" ht="15" x14ac:dyDescent="0.25">
      <c r="A74" s="1259" t="s">
        <v>2281</v>
      </c>
      <c r="B74" s="1259"/>
      <c r="C74" s="1259"/>
      <c r="D74" s="1259"/>
      <c r="E74" s="1259"/>
      <c r="F74" s="1259"/>
      <c r="G74" s="1259"/>
      <c r="H74" s="1259"/>
      <c r="I74" s="1259"/>
      <c r="J74" s="1259"/>
      <c r="K74" s="1259"/>
      <c r="L74" s="518" t="s">
        <v>220</v>
      </c>
      <c r="M74" s="518"/>
      <c r="N74" s="714"/>
      <c r="O74" s="714"/>
      <c r="P74" s="518"/>
      <c r="Q74" s="520"/>
    </row>
    <row r="75" spans="1:17" s="21" customFormat="1" ht="15" x14ac:dyDescent="0.25">
      <c r="A75" s="1259" t="s">
        <v>2282</v>
      </c>
      <c r="B75" s="1259"/>
      <c r="C75" s="1259"/>
      <c r="D75" s="1259"/>
      <c r="E75" s="1259"/>
      <c r="F75" s="1259"/>
      <c r="G75" s="1259"/>
      <c r="H75" s="1259"/>
      <c r="I75" s="1259"/>
      <c r="J75" s="1259"/>
      <c r="K75" s="1259"/>
      <c r="L75" s="518" t="s">
        <v>220</v>
      </c>
      <c r="M75" s="518"/>
      <c r="N75" s="714"/>
      <c r="O75" s="714"/>
      <c r="P75" s="518"/>
      <c r="Q75" s="520"/>
    </row>
    <row r="76" spans="1:17" s="21" customFormat="1" ht="15" x14ac:dyDescent="0.25">
      <c r="A76" s="518"/>
      <c r="B76" s="518"/>
      <c r="C76" s="518"/>
      <c r="D76" s="64"/>
      <c r="E76" s="518"/>
      <c r="F76" s="518"/>
      <c r="G76" s="518"/>
      <c r="H76" s="522"/>
      <c r="I76" s="66"/>
      <c r="J76" s="518"/>
      <c r="K76" s="518"/>
      <c r="L76" s="518"/>
      <c r="M76" s="518"/>
      <c r="N76" s="714"/>
      <c r="O76" s="714"/>
      <c r="P76" s="518"/>
      <c r="Q76" s="520"/>
    </row>
    <row r="77" spans="1:17" s="21" customFormat="1" ht="15" x14ac:dyDescent="0.25">
      <c r="A77" s="701" t="s">
        <v>279</v>
      </c>
      <c r="B77" s="1047" t="s">
        <v>280</v>
      </c>
      <c r="C77" s="1047"/>
      <c r="D77" s="1047"/>
      <c r="E77" s="1047"/>
      <c r="F77" s="1047"/>
      <c r="G77" s="1047"/>
      <c r="H77" s="1047"/>
      <c r="I77" s="1047"/>
      <c r="J77" s="1047"/>
      <c r="K77" s="1047" t="s">
        <v>2283</v>
      </c>
      <c r="L77" s="1047"/>
      <c r="M77" s="518"/>
      <c r="N77" s="714"/>
      <c r="O77" s="714"/>
      <c r="P77" s="518"/>
      <c r="Q77" s="520"/>
    </row>
    <row r="78" spans="1:17" s="21" customFormat="1" ht="15" x14ac:dyDescent="0.25">
      <c r="A78" s="293">
        <f>1</f>
        <v>1</v>
      </c>
      <c r="B78" s="1048" t="s">
        <v>281</v>
      </c>
      <c r="C78" s="1048"/>
      <c r="D78" s="1048"/>
      <c r="E78" s="1048"/>
      <c r="F78" s="1048"/>
      <c r="G78" s="1048"/>
      <c r="H78" s="1048"/>
      <c r="I78" s="1048"/>
      <c r="J78" s="1048"/>
      <c r="K78" s="1048"/>
      <c r="L78" s="1048"/>
      <c r="M78" s="518"/>
      <c r="N78" s="714"/>
      <c r="O78" s="714"/>
      <c r="P78" s="518"/>
      <c r="Q78" s="520"/>
    </row>
    <row r="79" spans="1:17" s="21" customFormat="1" ht="15" x14ac:dyDescent="0.25">
      <c r="A79" s="293">
        <f>A78+1</f>
        <v>2</v>
      </c>
      <c r="B79" s="1048" t="s">
        <v>282</v>
      </c>
      <c r="C79" s="1048"/>
      <c r="D79" s="1048"/>
      <c r="E79" s="1048"/>
      <c r="F79" s="1048"/>
      <c r="G79" s="1048"/>
      <c r="H79" s="1048"/>
      <c r="I79" s="1048"/>
      <c r="J79" s="1048"/>
      <c r="K79" s="1049"/>
      <c r="L79" s="1049"/>
      <c r="M79" s="518"/>
      <c r="N79" s="714"/>
      <c r="O79" s="714"/>
      <c r="P79" s="518"/>
      <c r="Q79" s="520"/>
    </row>
    <row r="80" spans="1:17" s="21" customFormat="1" ht="15" x14ac:dyDescent="0.25">
      <c r="A80" s="700">
        <f>A79+1</f>
        <v>3</v>
      </c>
      <c r="B80" s="1048" t="s">
        <v>2257</v>
      </c>
      <c r="C80" s="1048"/>
      <c r="D80" s="1048"/>
      <c r="E80" s="1048"/>
      <c r="F80" s="1048"/>
      <c r="G80" s="1048"/>
      <c r="H80" s="1048"/>
      <c r="I80" s="1048"/>
      <c r="J80" s="1048"/>
      <c r="K80" s="1048"/>
      <c r="L80" s="1048"/>
      <c r="M80" s="518"/>
      <c r="N80" s="714"/>
      <c r="O80" s="714"/>
      <c r="P80" s="518"/>
      <c r="Q80" s="520"/>
    </row>
    <row r="81" spans="1:17" s="21" customFormat="1" ht="15" x14ac:dyDescent="0.25">
      <c r="A81" s="293">
        <f>A80+1</f>
        <v>4</v>
      </c>
      <c r="B81" s="1048" t="s">
        <v>283</v>
      </c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518"/>
      <c r="N81" s="714"/>
      <c r="O81" s="714"/>
      <c r="P81" s="518"/>
      <c r="Q81" s="520"/>
    </row>
    <row r="82" spans="1:17" s="21" customFormat="1" ht="15" x14ac:dyDescent="0.25">
      <c r="M82" s="518"/>
      <c r="N82" s="714"/>
      <c r="O82" s="714"/>
      <c r="P82" s="518"/>
      <c r="Q82" s="520"/>
    </row>
    <row r="83" spans="1:17" s="21" customFormat="1" ht="15" x14ac:dyDescent="0.25">
      <c r="A83" s="518"/>
      <c r="B83" s="518"/>
      <c r="C83" s="518"/>
      <c r="D83" s="64"/>
      <c r="E83" s="518"/>
      <c r="F83" s="518"/>
      <c r="G83" s="518"/>
      <c r="H83" s="522"/>
      <c r="I83" s="66"/>
      <c r="J83" s="518"/>
      <c r="K83" s="518"/>
      <c r="L83" s="518"/>
      <c r="M83" s="518"/>
      <c r="N83" s="714"/>
      <c r="O83" s="714"/>
      <c r="P83" s="518"/>
      <c r="Q83" s="520"/>
    </row>
  </sheetData>
  <mergeCells count="99">
    <mergeCell ref="B77:J77"/>
    <mergeCell ref="K77:L77"/>
    <mergeCell ref="I42:L42"/>
    <mergeCell ref="F60:L60"/>
    <mergeCell ref="I61:L61"/>
    <mergeCell ref="I62:L62"/>
    <mergeCell ref="F43:L43"/>
    <mergeCell ref="J47:L47"/>
    <mergeCell ref="J48:L48"/>
    <mergeCell ref="J49:L49"/>
    <mergeCell ref="J50:L50"/>
    <mergeCell ref="J51:L51"/>
    <mergeCell ref="J53:L53"/>
    <mergeCell ref="J52:L52"/>
    <mergeCell ref="F44:L44"/>
    <mergeCell ref="A65:L65"/>
    <mergeCell ref="F41:L41"/>
    <mergeCell ref="M66:Q66"/>
    <mergeCell ref="I45:L45"/>
    <mergeCell ref="B81:J81"/>
    <mergeCell ref="K81:L81"/>
    <mergeCell ref="B78:J78"/>
    <mergeCell ref="K78:L78"/>
    <mergeCell ref="B79:J79"/>
    <mergeCell ref="K79:L79"/>
    <mergeCell ref="B80:J80"/>
    <mergeCell ref="K80:L80"/>
    <mergeCell ref="A71:I71"/>
    <mergeCell ref="O71:P71"/>
    <mergeCell ref="A73:K73"/>
    <mergeCell ref="A74:K74"/>
    <mergeCell ref="A75:K75"/>
    <mergeCell ref="M65:Q65"/>
    <mergeCell ref="A66:L66"/>
    <mergeCell ref="I46:L46"/>
    <mergeCell ref="F33:L33"/>
    <mergeCell ref="A70:L70"/>
    <mergeCell ref="M70:Q70"/>
    <mergeCell ref="F35:L35"/>
    <mergeCell ref="I36:L36"/>
    <mergeCell ref="I37:L37"/>
    <mergeCell ref="A63:P63"/>
    <mergeCell ref="F54:L54"/>
    <mergeCell ref="F55:L55"/>
    <mergeCell ref="I56:L56"/>
    <mergeCell ref="I57:L57"/>
    <mergeCell ref="F58:L58"/>
    <mergeCell ref="I59:L59"/>
    <mergeCell ref="F38:L38"/>
    <mergeCell ref="I39:L39"/>
    <mergeCell ref="I40:L40"/>
    <mergeCell ref="D34:E34"/>
    <mergeCell ref="F34:L34"/>
    <mergeCell ref="A31:E31"/>
    <mergeCell ref="F31:L31"/>
    <mergeCell ref="F32:L32"/>
    <mergeCell ref="A22:F22"/>
    <mergeCell ref="I22:M22"/>
    <mergeCell ref="A23:Q24"/>
    <mergeCell ref="A25:Q25"/>
    <mergeCell ref="A26:Q26"/>
    <mergeCell ref="F27:L30"/>
    <mergeCell ref="M27:M30"/>
    <mergeCell ref="N27:Q28"/>
    <mergeCell ref="A28:E28"/>
    <mergeCell ref="A29:E29"/>
    <mergeCell ref="N29:N30"/>
    <mergeCell ref="O29:O30"/>
    <mergeCell ref="Q29:Q30"/>
    <mergeCell ref="N22:Q22"/>
    <mergeCell ref="A18:F18"/>
    <mergeCell ref="H18:M18"/>
    <mergeCell ref="N18:Q18"/>
    <mergeCell ref="H19:M19"/>
    <mergeCell ref="N19:Q19"/>
    <mergeCell ref="A20:F20"/>
    <mergeCell ref="H20:M20"/>
    <mergeCell ref="N20:Q20"/>
    <mergeCell ref="A21:F21"/>
    <mergeCell ref="I21:M21"/>
    <mergeCell ref="N21:Q21"/>
    <mergeCell ref="A15:H15"/>
    <mergeCell ref="A17:Q17"/>
    <mergeCell ref="J14:L14"/>
    <mergeCell ref="A9:H9"/>
    <mergeCell ref="A10:H10"/>
    <mergeCell ref="A11:H11"/>
    <mergeCell ref="K11:Q11"/>
    <mergeCell ref="K9:Q9"/>
    <mergeCell ref="K10:Q10"/>
    <mergeCell ref="A8:H8"/>
    <mergeCell ref="A12:H12"/>
    <mergeCell ref="A13:H13"/>
    <mergeCell ref="A14:H14"/>
    <mergeCell ref="I2:O2"/>
    <mergeCell ref="I3:O3"/>
    <mergeCell ref="I5:O5"/>
    <mergeCell ref="I6:O6"/>
    <mergeCell ref="A7:H7"/>
  </mergeCells>
  <pageMargins left="0.7" right="0.7" top="0.75" bottom="2.2999999999999998" header="0.3" footer="0.3"/>
  <pageSetup paperSize="5" orientation="portrait" horizontalDpi="4294967293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5"/>
  <sheetViews>
    <sheetView topLeftCell="A25" workbookViewId="0">
      <selection activeCell="U60" sqref="U60"/>
    </sheetView>
  </sheetViews>
  <sheetFormatPr defaultRowHeight="12.75" x14ac:dyDescent="0.2"/>
  <cols>
    <col min="1" max="1" width="3" style="19" customWidth="1"/>
    <col min="2" max="2" width="2.42578125" style="19" customWidth="1"/>
    <col min="3" max="3" width="2.140625" style="19" customWidth="1"/>
    <col min="4" max="4" width="4.7109375" style="19" hidden="1" customWidth="1"/>
    <col min="5" max="5" width="4" style="19" customWidth="1"/>
    <col min="6" max="6" width="2.7109375" style="19" customWidth="1"/>
    <col min="7" max="7" width="4" style="19" hidden="1" customWidth="1"/>
    <col min="8" max="9" width="1.85546875" style="19" customWidth="1"/>
    <col min="10" max="10" width="5.28515625" style="19" customWidth="1"/>
    <col min="11" max="11" width="4.7109375" style="19" customWidth="1"/>
    <col min="12" max="12" width="12.85546875" style="19" customWidth="1"/>
    <col min="13" max="13" width="5.85546875" style="19" customWidth="1"/>
    <col min="14" max="14" width="5.42578125" style="70" customWidth="1"/>
    <col min="15" max="15" width="8" style="70" customWidth="1"/>
    <col min="16" max="16" width="14" style="237" customWidth="1"/>
    <col min="17" max="17" width="15" style="71" customWidth="1"/>
    <col min="18" max="18" width="9.140625" style="19"/>
    <col min="19" max="19" width="11.140625" style="19" bestFit="1" customWidth="1"/>
    <col min="20" max="20" width="10.140625" style="19" bestFit="1" customWidth="1"/>
    <col min="21" max="257" width="9.140625" style="19"/>
    <col min="258" max="258" width="3" style="19" customWidth="1"/>
    <col min="259" max="259" width="2.42578125" style="19" customWidth="1"/>
    <col min="260" max="260" width="2.140625" style="19" customWidth="1"/>
    <col min="261" max="261" width="0" style="19" hidden="1" customWidth="1"/>
    <col min="262" max="262" width="2.85546875" style="19" customWidth="1"/>
    <col min="263" max="263" width="2.7109375" style="19" customWidth="1"/>
    <col min="264" max="264" width="2.85546875" style="19" customWidth="1"/>
    <col min="265" max="265" width="1.85546875" style="19" customWidth="1"/>
    <col min="266" max="266" width="15.7109375" style="19" customWidth="1"/>
    <col min="267" max="267" width="4.7109375" style="19" customWidth="1"/>
    <col min="268" max="268" width="19.42578125" style="19" customWidth="1"/>
    <col min="269" max="269" width="13.85546875" style="19" customWidth="1"/>
    <col min="270" max="271" width="6.85546875" style="19" customWidth="1"/>
    <col min="272" max="272" width="12.5703125" style="19" customWidth="1"/>
    <col min="273" max="273" width="18.7109375" style="19" customWidth="1"/>
    <col min="274" max="513" width="9.140625" style="19"/>
    <col min="514" max="514" width="3" style="19" customWidth="1"/>
    <col min="515" max="515" width="2.42578125" style="19" customWidth="1"/>
    <col min="516" max="516" width="2.140625" style="19" customWidth="1"/>
    <col min="517" max="517" width="0" style="19" hidden="1" customWidth="1"/>
    <col min="518" max="518" width="2.85546875" style="19" customWidth="1"/>
    <col min="519" max="519" width="2.7109375" style="19" customWidth="1"/>
    <col min="520" max="520" width="2.85546875" style="19" customWidth="1"/>
    <col min="521" max="521" width="1.85546875" style="19" customWidth="1"/>
    <col min="522" max="522" width="15.7109375" style="19" customWidth="1"/>
    <col min="523" max="523" width="4.7109375" style="19" customWidth="1"/>
    <col min="524" max="524" width="19.42578125" style="19" customWidth="1"/>
    <col min="525" max="525" width="13.85546875" style="19" customWidth="1"/>
    <col min="526" max="527" width="6.85546875" style="19" customWidth="1"/>
    <col min="528" max="528" width="12.5703125" style="19" customWidth="1"/>
    <col min="529" max="529" width="18.7109375" style="19" customWidth="1"/>
    <col min="530" max="769" width="9.140625" style="19"/>
    <col min="770" max="770" width="3" style="19" customWidth="1"/>
    <col min="771" max="771" width="2.42578125" style="19" customWidth="1"/>
    <col min="772" max="772" width="2.140625" style="19" customWidth="1"/>
    <col min="773" max="773" width="0" style="19" hidden="1" customWidth="1"/>
    <col min="774" max="774" width="2.85546875" style="19" customWidth="1"/>
    <col min="775" max="775" width="2.7109375" style="19" customWidth="1"/>
    <col min="776" max="776" width="2.85546875" style="19" customWidth="1"/>
    <col min="777" max="777" width="1.85546875" style="19" customWidth="1"/>
    <col min="778" max="778" width="15.7109375" style="19" customWidth="1"/>
    <col min="779" max="779" width="4.7109375" style="19" customWidth="1"/>
    <col min="780" max="780" width="19.42578125" style="19" customWidth="1"/>
    <col min="781" max="781" width="13.85546875" style="19" customWidth="1"/>
    <col min="782" max="783" width="6.85546875" style="19" customWidth="1"/>
    <col min="784" max="784" width="12.5703125" style="19" customWidth="1"/>
    <col min="785" max="785" width="18.7109375" style="19" customWidth="1"/>
    <col min="786" max="1025" width="9.140625" style="19"/>
    <col min="1026" max="1026" width="3" style="19" customWidth="1"/>
    <col min="1027" max="1027" width="2.42578125" style="19" customWidth="1"/>
    <col min="1028" max="1028" width="2.140625" style="19" customWidth="1"/>
    <col min="1029" max="1029" width="0" style="19" hidden="1" customWidth="1"/>
    <col min="1030" max="1030" width="2.85546875" style="19" customWidth="1"/>
    <col min="1031" max="1031" width="2.7109375" style="19" customWidth="1"/>
    <col min="1032" max="1032" width="2.85546875" style="19" customWidth="1"/>
    <col min="1033" max="1033" width="1.85546875" style="19" customWidth="1"/>
    <col min="1034" max="1034" width="15.7109375" style="19" customWidth="1"/>
    <col min="1035" max="1035" width="4.7109375" style="19" customWidth="1"/>
    <col min="1036" max="1036" width="19.42578125" style="19" customWidth="1"/>
    <col min="1037" max="1037" width="13.85546875" style="19" customWidth="1"/>
    <col min="1038" max="1039" width="6.85546875" style="19" customWidth="1"/>
    <col min="1040" max="1040" width="12.5703125" style="19" customWidth="1"/>
    <col min="1041" max="1041" width="18.7109375" style="19" customWidth="1"/>
    <col min="1042" max="1281" width="9.140625" style="19"/>
    <col min="1282" max="1282" width="3" style="19" customWidth="1"/>
    <col min="1283" max="1283" width="2.42578125" style="19" customWidth="1"/>
    <col min="1284" max="1284" width="2.140625" style="19" customWidth="1"/>
    <col min="1285" max="1285" width="0" style="19" hidden="1" customWidth="1"/>
    <col min="1286" max="1286" width="2.85546875" style="19" customWidth="1"/>
    <col min="1287" max="1287" width="2.7109375" style="19" customWidth="1"/>
    <col min="1288" max="1288" width="2.85546875" style="19" customWidth="1"/>
    <col min="1289" max="1289" width="1.85546875" style="19" customWidth="1"/>
    <col min="1290" max="1290" width="15.7109375" style="19" customWidth="1"/>
    <col min="1291" max="1291" width="4.7109375" style="19" customWidth="1"/>
    <col min="1292" max="1292" width="19.42578125" style="19" customWidth="1"/>
    <col min="1293" max="1293" width="13.85546875" style="19" customWidth="1"/>
    <col min="1294" max="1295" width="6.85546875" style="19" customWidth="1"/>
    <col min="1296" max="1296" width="12.5703125" style="19" customWidth="1"/>
    <col min="1297" max="1297" width="18.7109375" style="19" customWidth="1"/>
    <col min="1298" max="1537" width="9.140625" style="19"/>
    <col min="1538" max="1538" width="3" style="19" customWidth="1"/>
    <col min="1539" max="1539" width="2.42578125" style="19" customWidth="1"/>
    <col min="1540" max="1540" width="2.140625" style="19" customWidth="1"/>
    <col min="1541" max="1541" width="0" style="19" hidden="1" customWidth="1"/>
    <col min="1542" max="1542" width="2.85546875" style="19" customWidth="1"/>
    <col min="1543" max="1543" width="2.7109375" style="19" customWidth="1"/>
    <col min="1544" max="1544" width="2.85546875" style="19" customWidth="1"/>
    <col min="1545" max="1545" width="1.85546875" style="19" customWidth="1"/>
    <col min="1546" max="1546" width="15.7109375" style="19" customWidth="1"/>
    <col min="1547" max="1547" width="4.7109375" style="19" customWidth="1"/>
    <col min="1548" max="1548" width="19.42578125" style="19" customWidth="1"/>
    <col min="1549" max="1549" width="13.85546875" style="19" customWidth="1"/>
    <col min="1550" max="1551" width="6.85546875" style="19" customWidth="1"/>
    <col min="1552" max="1552" width="12.5703125" style="19" customWidth="1"/>
    <col min="1553" max="1553" width="18.7109375" style="19" customWidth="1"/>
    <col min="1554" max="1793" width="9.140625" style="19"/>
    <col min="1794" max="1794" width="3" style="19" customWidth="1"/>
    <col min="1795" max="1795" width="2.42578125" style="19" customWidth="1"/>
    <col min="1796" max="1796" width="2.140625" style="19" customWidth="1"/>
    <col min="1797" max="1797" width="0" style="19" hidden="1" customWidth="1"/>
    <col min="1798" max="1798" width="2.85546875" style="19" customWidth="1"/>
    <col min="1799" max="1799" width="2.7109375" style="19" customWidth="1"/>
    <col min="1800" max="1800" width="2.85546875" style="19" customWidth="1"/>
    <col min="1801" max="1801" width="1.85546875" style="19" customWidth="1"/>
    <col min="1802" max="1802" width="15.7109375" style="19" customWidth="1"/>
    <col min="1803" max="1803" width="4.7109375" style="19" customWidth="1"/>
    <col min="1804" max="1804" width="19.42578125" style="19" customWidth="1"/>
    <col min="1805" max="1805" width="13.85546875" style="19" customWidth="1"/>
    <col min="1806" max="1807" width="6.85546875" style="19" customWidth="1"/>
    <col min="1808" max="1808" width="12.5703125" style="19" customWidth="1"/>
    <col min="1809" max="1809" width="18.7109375" style="19" customWidth="1"/>
    <col min="1810" max="2049" width="9.140625" style="19"/>
    <col min="2050" max="2050" width="3" style="19" customWidth="1"/>
    <col min="2051" max="2051" width="2.42578125" style="19" customWidth="1"/>
    <col min="2052" max="2052" width="2.140625" style="19" customWidth="1"/>
    <col min="2053" max="2053" width="0" style="19" hidden="1" customWidth="1"/>
    <col min="2054" max="2054" width="2.85546875" style="19" customWidth="1"/>
    <col min="2055" max="2055" width="2.7109375" style="19" customWidth="1"/>
    <col min="2056" max="2056" width="2.85546875" style="19" customWidth="1"/>
    <col min="2057" max="2057" width="1.85546875" style="19" customWidth="1"/>
    <col min="2058" max="2058" width="15.7109375" style="19" customWidth="1"/>
    <col min="2059" max="2059" width="4.7109375" style="19" customWidth="1"/>
    <col min="2060" max="2060" width="19.42578125" style="19" customWidth="1"/>
    <col min="2061" max="2061" width="13.85546875" style="19" customWidth="1"/>
    <col min="2062" max="2063" width="6.85546875" style="19" customWidth="1"/>
    <col min="2064" max="2064" width="12.5703125" style="19" customWidth="1"/>
    <col min="2065" max="2065" width="18.7109375" style="19" customWidth="1"/>
    <col min="2066" max="2305" width="9.140625" style="19"/>
    <col min="2306" max="2306" width="3" style="19" customWidth="1"/>
    <col min="2307" max="2307" width="2.42578125" style="19" customWidth="1"/>
    <col min="2308" max="2308" width="2.140625" style="19" customWidth="1"/>
    <col min="2309" max="2309" width="0" style="19" hidden="1" customWidth="1"/>
    <col min="2310" max="2310" width="2.85546875" style="19" customWidth="1"/>
    <col min="2311" max="2311" width="2.7109375" style="19" customWidth="1"/>
    <col min="2312" max="2312" width="2.85546875" style="19" customWidth="1"/>
    <col min="2313" max="2313" width="1.85546875" style="19" customWidth="1"/>
    <col min="2314" max="2314" width="15.7109375" style="19" customWidth="1"/>
    <col min="2315" max="2315" width="4.7109375" style="19" customWidth="1"/>
    <col min="2316" max="2316" width="19.42578125" style="19" customWidth="1"/>
    <col min="2317" max="2317" width="13.85546875" style="19" customWidth="1"/>
    <col min="2318" max="2319" width="6.85546875" style="19" customWidth="1"/>
    <col min="2320" max="2320" width="12.5703125" style="19" customWidth="1"/>
    <col min="2321" max="2321" width="18.7109375" style="19" customWidth="1"/>
    <col min="2322" max="2561" width="9.140625" style="19"/>
    <col min="2562" max="2562" width="3" style="19" customWidth="1"/>
    <col min="2563" max="2563" width="2.42578125" style="19" customWidth="1"/>
    <col min="2564" max="2564" width="2.140625" style="19" customWidth="1"/>
    <col min="2565" max="2565" width="0" style="19" hidden="1" customWidth="1"/>
    <col min="2566" max="2566" width="2.85546875" style="19" customWidth="1"/>
    <col min="2567" max="2567" width="2.7109375" style="19" customWidth="1"/>
    <col min="2568" max="2568" width="2.85546875" style="19" customWidth="1"/>
    <col min="2569" max="2569" width="1.85546875" style="19" customWidth="1"/>
    <col min="2570" max="2570" width="15.7109375" style="19" customWidth="1"/>
    <col min="2571" max="2571" width="4.7109375" style="19" customWidth="1"/>
    <col min="2572" max="2572" width="19.42578125" style="19" customWidth="1"/>
    <col min="2573" max="2573" width="13.85546875" style="19" customWidth="1"/>
    <col min="2574" max="2575" width="6.85546875" style="19" customWidth="1"/>
    <col min="2576" max="2576" width="12.5703125" style="19" customWidth="1"/>
    <col min="2577" max="2577" width="18.7109375" style="19" customWidth="1"/>
    <col min="2578" max="2817" width="9.140625" style="19"/>
    <col min="2818" max="2818" width="3" style="19" customWidth="1"/>
    <col min="2819" max="2819" width="2.42578125" style="19" customWidth="1"/>
    <col min="2820" max="2820" width="2.140625" style="19" customWidth="1"/>
    <col min="2821" max="2821" width="0" style="19" hidden="1" customWidth="1"/>
    <col min="2822" max="2822" width="2.85546875" style="19" customWidth="1"/>
    <col min="2823" max="2823" width="2.7109375" style="19" customWidth="1"/>
    <col min="2824" max="2824" width="2.85546875" style="19" customWidth="1"/>
    <col min="2825" max="2825" width="1.85546875" style="19" customWidth="1"/>
    <col min="2826" max="2826" width="15.7109375" style="19" customWidth="1"/>
    <col min="2827" max="2827" width="4.7109375" style="19" customWidth="1"/>
    <col min="2828" max="2828" width="19.42578125" style="19" customWidth="1"/>
    <col min="2829" max="2829" width="13.85546875" style="19" customWidth="1"/>
    <col min="2830" max="2831" width="6.85546875" style="19" customWidth="1"/>
    <col min="2832" max="2832" width="12.5703125" style="19" customWidth="1"/>
    <col min="2833" max="2833" width="18.7109375" style="19" customWidth="1"/>
    <col min="2834" max="3073" width="9.140625" style="19"/>
    <col min="3074" max="3074" width="3" style="19" customWidth="1"/>
    <col min="3075" max="3075" width="2.42578125" style="19" customWidth="1"/>
    <col min="3076" max="3076" width="2.140625" style="19" customWidth="1"/>
    <col min="3077" max="3077" width="0" style="19" hidden="1" customWidth="1"/>
    <col min="3078" max="3078" width="2.85546875" style="19" customWidth="1"/>
    <col min="3079" max="3079" width="2.7109375" style="19" customWidth="1"/>
    <col min="3080" max="3080" width="2.85546875" style="19" customWidth="1"/>
    <col min="3081" max="3081" width="1.85546875" style="19" customWidth="1"/>
    <col min="3082" max="3082" width="15.7109375" style="19" customWidth="1"/>
    <col min="3083" max="3083" width="4.7109375" style="19" customWidth="1"/>
    <col min="3084" max="3084" width="19.42578125" style="19" customWidth="1"/>
    <col min="3085" max="3085" width="13.85546875" style="19" customWidth="1"/>
    <col min="3086" max="3087" width="6.85546875" style="19" customWidth="1"/>
    <col min="3088" max="3088" width="12.5703125" style="19" customWidth="1"/>
    <col min="3089" max="3089" width="18.7109375" style="19" customWidth="1"/>
    <col min="3090" max="3329" width="9.140625" style="19"/>
    <col min="3330" max="3330" width="3" style="19" customWidth="1"/>
    <col min="3331" max="3331" width="2.42578125" style="19" customWidth="1"/>
    <col min="3332" max="3332" width="2.140625" style="19" customWidth="1"/>
    <col min="3333" max="3333" width="0" style="19" hidden="1" customWidth="1"/>
    <col min="3334" max="3334" width="2.85546875" style="19" customWidth="1"/>
    <col min="3335" max="3335" width="2.7109375" style="19" customWidth="1"/>
    <col min="3336" max="3336" width="2.85546875" style="19" customWidth="1"/>
    <col min="3337" max="3337" width="1.85546875" style="19" customWidth="1"/>
    <col min="3338" max="3338" width="15.7109375" style="19" customWidth="1"/>
    <col min="3339" max="3339" width="4.7109375" style="19" customWidth="1"/>
    <col min="3340" max="3340" width="19.42578125" style="19" customWidth="1"/>
    <col min="3341" max="3341" width="13.85546875" style="19" customWidth="1"/>
    <col min="3342" max="3343" width="6.85546875" style="19" customWidth="1"/>
    <col min="3344" max="3344" width="12.5703125" style="19" customWidth="1"/>
    <col min="3345" max="3345" width="18.7109375" style="19" customWidth="1"/>
    <col min="3346" max="3585" width="9.140625" style="19"/>
    <col min="3586" max="3586" width="3" style="19" customWidth="1"/>
    <col min="3587" max="3587" width="2.42578125" style="19" customWidth="1"/>
    <col min="3588" max="3588" width="2.140625" style="19" customWidth="1"/>
    <col min="3589" max="3589" width="0" style="19" hidden="1" customWidth="1"/>
    <col min="3590" max="3590" width="2.85546875" style="19" customWidth="1"/>
    <col min="3591" max="3591" width="2.7109375" style="19" customWidth="1"/>
    <col min="3592" max="3592" width="2.85546875" style="19" customWidth="1"/>
    <col min="3593" max="3593" width="1.85546875" style="19" customWidth="1"/>
    <col min="3594" max="3594" width="15.7109375" style="19" customWidth="1"/>
    <col min="3595" max="3595" width="4.7109375" style="19" customWidth="1"/>
    <col min="3596" max="3596" width="19.42578125" style="19" customWidth="1"/>
    <col min="3597" max="3597" width="13.85546875" style="19" customWidth="1"/>
    <col min="3598" max="3599" width="6.85546875" style="19" customWidth="1"/>
    <col min="3600" max="3600" width="12.5703125" style="19" customWidth="1"/>
    <col min="3601" max="3601" width="18.7109375" style="19" customWidth="1"/>
    <col min="3602" max="3841" width="9.140625" style="19"/>
    <col min="3842" max="3842" width="3" style="19" customWidth="1"/>
    <col min="3843" max="3843" width="2.42578125" style="19" customWidth="1"/>
    <col min="3844" max="3844" width="2.140625" style="19" customWidth="1"/>
    <col min="3845" max="3845" width="0" style="19" hidden="1" customWidth="1"/>
    <col min="3846" max="3846" width="2.85546875" style="19" customWidth="1"/>
    <col min="3847" max="3847" width="2.7109375" style="19" customWidth="1"/>
    <col min="3848" max="3848" width="2.85546875" style="19" customWidth="1"/>
    <col min="3849" max="3849" width="1.85546875" style="19" customWidth="1"/>
    <col min="3850" max="3850" width="15.7109375" style="19" customWidth="1"/>
    <col min="3851" max="3851" width="4.7109375" style="19" customWidth="1"/>
    <col min="3852" max="3852" width="19.42578125" style="19" customWidth="1"/>
    <col min="3853" max="3853" width="13.85546875" style="19" customWidth="1"/>
    <col min="3854" max="3855" width="6.85546875" style="19" customWidth="1"/>
    <col min="3856" max="3856" width="12.5703125" style="19" customWidth="1"/>
    <col min="3857" max="3857" width="18.7109375" style="19" customWidth="1"/>
    <col min="3858" max="4097" width="9.140625" style="19"/>
    <col min="4098" max="4098" width="3" style="19" customWidth="1"/>
    <col min="4099" max="4099" width="2.42578125" style="19" customWidth="1"/>
    <col min="4100" max="4100" width="2.140625" style="19" customWidth="1"/>
    <col min="4101" max="4101" width="0" style="19" hidden="1" customWidth="1"/>
    <col min="4102" max="4102" width="2.85546875" style="19" customWidth="1"/>
    <col min="4103" max="4103" width="2.7109375" style="19" customWidth="1"/>
    <col min="4104" max="4104" width="2.85546875" style="19" customWidth="1"/>
    <col min="4105" max="4105" width="1.85546875" style="19" customWidth="1"/>
    <col min="4106" max="4106" width="15.7109375" style="19" customWidth="1"/>
    <col min="4107" max="4107" width="4.7109375" style="19" customWidth="1"/>
    <col min="4108" max="4108" width="19.42578125" style="19" customWidth="1"/>
    <col min="4109" max="4109" width="13.85546875" style="19" customWidth="1"/>
    <col min="4110" max="4111" width="6.85546875" style="19" customWidth="1"/>
    <col min="4112" max="4112" width="12.5703125" style="19" customWidth="1"/>
    <col min="4113" max="4113" width="18.7109375" style="19" customWidth="1"/>
    <col min="4114" max="4353" width="9.140625" style="19"/>
    <col min="4354" max="4354" width="3" style="19" customWidth="1"/>
    <col min="4355" max="4355" width="2.42578125" style="19" customWidth="1"/>
    <col min="4356" max="4356" width="2.140625" style="19" customWidth="1"/>
    <col min="4357" max="4357" width="0" style="19" hidden="1" customWidth="1"/>
    <col min="4358" max="4358" width="2.85546875" style="19" customWidth="1"/>
    <col min="4359" max="4359" width="2.7109375" style="19" customWidth="1"/>
    <col min="4360" max="4360" width="2.85546875" style="19" customWidth="1"/>
    <col min="4361" max="4361" width="1.85546875" style="19" customWidth="1"/>
    <col min="4362" max="4362" width="15.7109375" style="19" customWidth="1"/>
    <col min="4363" max="4363" width="4.7109375" style="19" customWidth="1"/>
    <col min="4364" max="4364" width="19.42578125" style="19" customWidth="1"/>
    <col min="4365" max="4365" width="13.85546875" style="19" customWidth="1"/>
    <col min="4366" max="4367" width="6.85546875" style="19" customWidth="1"/>
    <col min="4368" max="4368" width="12.5703125" style="19" customWidth="1"/>
    <col min="4369" max="4369" width="18.7109375" style="19" customWidth="1"/>
    <col min="4370" max="4609" width="9.140625" style="19"/>
    <col min="4610" max="4610" width="3" style="19" customWidth="1"/>
    <col min="4611" max="4611" width="2.42578125" style="19" customWidth="1"/>
    <col min="4612" max="4612" width="2.140625" style="19" customWidth="1"/>
    <col min="4613" max="4613" width="0" style="19" hidden="1" customWidth="1"/>
    <col min="4614" max="4614" width="2.85546875" style="19" customWidth="1"/>
    <col min="4615" max="4615" width="2.7109375" style="19" customWidth="1"/>
    <col min="4616" max="4616" width="2.85546875" style="19" customWidth="1"/>
    <col min="4617" max="4617" width="1.85546875" style="19" customWidth="1"/>
    <col min="4618" max="4618" width="15.7109375" style="19" customWidth="1"/>
    <col min="4619" max="4619" width="4.7109375" style="19" customWidth="1"/>
    <col min="4620" max="4620" width="19.42578125" style="19" customWidth="1"/>
    <col min="4621" max="4621" width="13.85546875" style="19" customWidth="1"/>
    <col min="4622" max="4623" width="6.85546875" style="19" customWidth="1"/>
    <col min="4624" max="4624" width="12.5703125" style="19" customWidth="1"/>
    <col min="4625" max="4625" width="18.7109375" style="19" customWidth="1"/>
    <col min="4626" max="4865" width="9.140625" style="19"/>
    <col min="4866" max="4866" width="3" style="19" customWidth="1"/>
    <col min="4867" max="4867" width="2.42578125" style="19" customWidth="1"/>
    <col min="4868" max="4868" width="2.140625" style="19" customWidth="1"/>
    <col min="4869" max="4869" width="0" style="19" hidden="1" customWidth="1"/>
    <col min="4870" max="4870" width="2.85546875" style="19" customWidth="1"/>
    <col min="4871" max="4871" width="2.7109375" style="19" customWidth="1"/>
    <col min="4872" max="4872" width="2.85546875" style="19" customWidth="1"/>
    <col min="4873" max="4873" width="1.85546875" style="19" customWidth="1"/>
    <col min="4874" max="4874" width="15.7109375" style="19" customWidth="1"/>
    <col min="4875" max="4875" width="4.7109375" style="19" customWidth="1"/>
    <col min="4876" max="4876" width="19.42578125" style="19" customWidth="1"/>
    <col min="4877" max="4877" width="13.85546875" style="19" customWidth="1"/>
    <col min="4878" max="4879" width="6.85546875" style="19" customWidth="1"/>
    <col min="4880" max="4880" width="12.5703125" style="19" customWidth="1"/>
    <col min="4881" max="4881" width="18.7109375" style="19" customWidth="1"/>
    <col min="4882" max="5121" width="9.140625" style="19"/>
    <col min="5122" max="5122" width="3" style="19" customWidth="1"/>
    <col min="5123" max="5123" width="2.42578125" style="19" customWidth="1"/>
    <col min="5124" max="5124" width="2.140625" style="19" customWidth="1"/>
    <col min="5125" max="5125" width="0" style="19" hidden="1" customWidth="1"/>
    <col min="5126" max="5126" width="2.85546875" style="19" customWidth="1"/>
    <col min="5127" max="5127" width="2.7109375" style="19" customWidth="1"/>
    <col min="5128" max="5128" width="2.85546875" style="19" customWidth="1"/>
    <col min="5129" max="5129" width="1.85546875" style="19" customWidth="1"/>
    <col min="5130" max="5130" width="15.7109375" style="19" customWidth="1"/>
    <col min="5131" max="5131" width="4.7109375" style="19" customWidth="1"/>
    <col min="5132" max="5132" width="19.42578125" style="19" customWidth="1"/>
    <col min="5133" max="5133" width="13.85546875" style="19" customWidth="1"/>
    <col min="5134" max="5135" width="6.85546875" style="19" customWidth="1"/>
    <col min="5136" max="5136" width="12.5703125" style="19" customWidth="1"/>
    <col min="5137" max="5137" width="18.7109375" style="19" customWidth="1"/>
    <col min="5138" max="5377" width="9.140625" style="19"/>
    <col min="5378" max="5378" width="3" style="19" customWidth="1"/>
    <col min="5379" max="5379" width="2.42578125" style="19" customWidth="1"/>
    <col min="5380" max="5380" width="2.140625" style="19" customWidth="1"/>
    <col min="5381" max="5381" width="0" style="19" hidden="1" customWidth="1"/>
    <col min="5382" max="5382" width="2.85546875" style="19" customWidth="1"/>
    <col min="5383" max="5383" width="2.7109375" style="19" customWidth="1"/>
    <col min="5384" max="5384" width="2.85546875" style="19" customWidth="1"/>
    <col min="5385" max="5385" width="1.85546875" style="19" customWidth="1"/>
    <col min="5386" max="5386" width="15.7109375" style="19" customWidth="1"/>
    <col min="5387" max="5387" width="4.7109375" style="19" customWidth="1"/>
    <col min="5388" max="5388" width="19.42578125" style="19" customWidth="1"/>
    <col min="5389" max="5389" width="13.85546875" style="19" customWidth="1"/>
    <col min="5390" max="5391" width="6.85546875" style="19" customWidth="1"/>
    <col min="5392" max="5392" width="12.5703125" style="19" customWidth="1"/>
    <col min="5393" max="5393" width="18.7109375" style="19" customWidth="1"/>
    <col min="5394" max="5633" width="9.140625" style="19"/>
    <col min="5634" max="5634" width="3" style="19" customWidth="1"/>
    <col min="5635" max="5635" width="2.42578125" style="19" customWidth="1"/>
    <col min="5636" max="5636" width="2.140625" style="19" customWidth="1"/>
    <col min="5637" max="5637" width="0" style="19" hidden="1" customWidth="1"/>
    <col min="5638" max="5638" width="2.85546875" style="19" customWidth="1"/>
    <col min="5639" max="5639" width="2.7109375" style="19" customWidth="1"/>
    <col min="5640" max="5640" width="2.85546875" style="19" customWidth="1"/>
    <col min="5641" max="5641" width="1.85546875" style="19" customWidth="1"/>
    <col min="5642" max="5642" width="15.7109375" style="19" customWidth="1"/>
    <col min="5643" max="5643" width="4.7109375" style="19" customWidth="1"/>
    <col min="5644" max="5644" width="19.42578125" style="19" customWidth="1"/>
    <col min="5645" max="5645" width="13.85546875" style="19" customWidth="1"/>
    <col min="5646" max="5647" width="6.85546875" style="19" customWidth="1"/>
    <col min="5648" max="5648" width="12.5703125" style="19" customWidth="1"/>
    <col min="5649" max="5649" width="18.7109375" style="19" customWidth="1"/>
    <col min="5650" max="5889" width="9.140625" style="19"/>
    <col min="5890" max="5890" width="3" style="19" customWidth="1"/>
    <col min="5891" max="5891" width="2.42578125" style="19" customWidth="1"/>
    <col min="5892" max="5892" width="2.140625" style="19" customWidth="1"/>
    <col min="5893" max="5893" width="0" style="19" hidden="1" customWidth="1"/>
    <col min="5894" max="5894" width="2.85546875" style="19" customWidth="1"/>
    <col min="5895" max="5895" width="2.7109375" style="19" customWidth="1"/>
    <col min="5896" max="5896" width="2.85546875" style="19" customWidth="1"/>
    <col min="5897" max="5897" width="1.85546875" style="19" customWidth="1"/>
    <col min="5898" max="5898" width="15.7109375" style="19" customWidth="1"/>
    <col min="5899" max="5899" width="4.7109375" style="19" customWidth="1"/>
    <col min="5900" max="5900" width="19.42578125" style="19" customWidth="1"/>
    <col min="5901" max="5901" width="13.85546875" style="19" customWidth="1"/>
    <col min="5902" max="5903" width="6.85546875" style="19" customWidth="1"/>
    <col min="5904" max="5904" width="12.5703125" style="19" customWidth="1"/>
    <col min="5905" max="5905" width="18.7109375" style="19" customWidth="1"/>
    <col min="5906" max="6145" width="9.140625" style="19"/>
    <col min="6146" max="6146" width="3" style="19" customWidth="1"/>
    <col min="6147" max="6147" width="2.42578125" style="19" customWidth="1"/>
    <col min="6148" max="6148" width="2.140625" style="19" customWidth="1"/>
    <col min="6149" max="6149" width="0" style="19" hidden="1" customWidth="1"/>
    <col min="6150" max="6150" width="2.85546875" style="19" customWidth="1"/>
    <col min="6151" max="6151" width="2.7109375" style="19" customWidth="1"/>
    <col min="6152" max="6152" width="2.85546875" style="19" customWidth="1"/>
    <col min="6153" max="6153" width="1.85546875" style="19" customWidth="1"/>
    <col min="6154" max="6154" width="15.7109375" style="19" customWidth="1"/>
    <col min="6155" max="6155" width="4.7109375" style="19" customWidth="1"/>
    <col min="6156" max="6156" width="19.42578125" style="19" customWidth="1"/>
    <col min="6157" max="6157" width="13.85546875" style="19" customWidth="1"/>
    <col min="6158" max="6159" width="6.85546875" style="19" customWidth="1"/>
    <col min="6160" max="6160" width="12.5703125" style="19" customWidth="1"/>
    <col min="6161" max="6161" width="18.7109375" style="19" customWidth="1"/>
    <col min="6162" max="6401" width="9.140625" style="19"/>
    <col min="6402" max="6402" width="3" style="19" customWidth="1"/>
    <col min="6403" max="6403" width="2.42578125" style="19" customWidth="1"/>
    <col min="6404" max="6404" width="2.140625" style="19" customWidth="1"/>
    <col min="6405" max="6405" width="0" style="19" hidden="1" customWidth="1"/>
    <col min="6406" max="6406" width="2.85546875" style="19" customWidth="1"/>
    <col min="6407" max="6407" width="2.7109375" style="19" customWidth="1"/>
    <col min="6408" max="6408" width="2.85546875" style="19" customWidth="1"/>
    <col min="6409" max="6409" width="1.85546875" style="19" customWidth="1"/>
    <col min="6410" max="6410" width="15.7109375" style="19" customWidth="1"/>
    <col min="6411" max="6411" width="4.7109375" style="19" customWidth="1"/>
    <col min="6412" max="6412" width="19.42578125" style="19" customWidth="1"/>
    <col min="6413" max="6413" width="13.85546875" style="19" customWidth="1"/>
    <col min="6414" max="6415" width="6.85546875" style="19" customWidth="1"/>
    <col min="6416" max="6416" width="12.5703125" style="19" customWidth="1"/>
    <col min="6417" max="6417" width="18.7109375" style="19" customWidth="1"/>
    <col min="6418" max="6657" width="9.140625" style="19"/>
    <col min="6658" max="6658" width="3" style="19" customWidth="1"/>
    <col min="6659" max="6659" width="2.42578125" style="19" customWidth="1"/>
    <col min="6660" max="6660" width="2.140625" style="19" customWidth="1"/>
    <col min="6661" max="6661" width="0" style="19" hidden="1" customWidth="1"/>
    <col min="6662" max="6662" width="2.85546875" style="19" customWidth="1"/>
    <col min="6663" max="6663" width="2.7109375" style="19" customWidth="1"/>
    <col min="6664" max="6664" width="2.85546875" style="19" customWidth="1"/>
    <col min="6665" max="6665" width="1.85546875" style="19" customWidth="1"/>
    <col min="6666" max="6666" width="15.7109375" style="19" customWidth="1"/>
    <col min="6667" max="6667" width="4.7109375" style="19" customWidth="1"/>
    <col min="6668" max="6668" width="19.42578125" style="19" customWidth="1"/>
    <col min="6669" max="6669" width="13.85546875" style="19" customWidth="1"/>
    <col min="6670" max="6671" width="6.85546875" style="19" customWidth="1"/>
    <col min="6672" max="6672" width="12.5703125" style="19" customWidth="1"/>
    <col min="6673" max="6673" width="18.7109375" style="19" customWidth="1"/>
    <col min="6674" max="6913" width="9.140625" style="19"/>
    <col min="6914" max="6914" width="3" style="19" customWidth="1"/>
    <col min="6915" max="6915" width="2.42578125" style="19" customWidth="1"/>
    <col min="6916" max="6916" width="2.140625" style="19" customWidth="1"/>
    <col min="6917" max="6917" width="0" style="19" hidden="1" customWidth="1"/>
    <col min="6918" max="6918" width="2.85546875" style="19" customWidth="1"/>
    <col min="6919" max="6919" width="2.7109375" style="19" customWidth="1"/>
    <col min="6920" max="6920" width="2.85546875" style="19" customWidth="1"/>
    <col min="6921" max="6921" width="1.85546875" style="19" customWidth="1"/>
    <col min="6922" max="6922" width="15.7109375" style="19" customWidth="1"/>
    <col min="6923" max="6923" width="4.7109375" style="19" customWidth="1"/>
    <col min="6924" max="6924" width="19.42578125" style="19" customWidth="1"/>
    <col min="6925" max="6925" width="13.85546875" style="19" customWidth="1"/>
    <col min="6926" max="6927" width="6.85546875" style="19" customWidth="1"/>
    <col min="6928" max="6928" width="12.5703125" style="19" customWidth="1"/>
    <col min="6929" max="6929" width="18.7109375" style="19" customWidth="1"/>
    <col min="6930" max="7169" width="9.140625" style="19"/>
    <col min="7170" max="7170" width="3" style="19" customWidth="1"/>
    <col min="7171" max="7171" width="2.42578125" style="19" customWidth="1"/>
    <col min="7172" max="7172" width="2.140625" style="19" customWidth="1"/>
    <col min="7173" max="7173" width="0" style="19" hidden="1" customWidth="1"/>
    <col min="7174" max="7174" width="2.85546875" style="19" customWidth="1"/>
    <col min="7175" max="7175" width="2.7109375" style="19" customWidth="1"/>
    <col min="7176" max="7176" width="2.85546875" style="19" customWidth="1"/>
    <col min="7177" max="7177" width="1.85546875" style="19" customWidth="1"/>
    <col min="7178" max="7178" width="15.7109375" style="19" customWidth="1"/>
    <col min="7179" max="7179" width="4.7109375" style="19" customWidth="1"/>
    <col min="7180" max="7180" width="19.42578125" style="19" customWidth="1"/>
    <col min="7181" max="7181" width="13.85546875" style="19" customWidth="1"/>
    <col min="7182" max="7183" width="6.85546875" style="19" customWidth="1"/>
    <col min="7184" max="7184" width="12.5703125" style="19" customWidth="1"/>
    <col min="7185" max="7185" width="18.7109375" style="19" customWidth="1"/>
    <col min="7186" max="7425" width="9.140625" style="19"/>
    <col min="7426" max="7426" width="3" style="19" customWidth="1"/>
    <col min="7427" max="7427" width="2.42578125" style="19" customWidth="1"/>
    <col min="7428" max="7428" width="2.140625" style="19" customWidth="1"/>
    <col min="7429" max="7429" width="0" style="19" hidden="1" customWidth="1"/>
    <col min="7430" max="7430" width="2.85546875" style="19" customWidth="1"/>
    <col min="7431" max="7431" width="2.7109375" style="19" customWidth="1"/>
    <col min="7432" max="7432" width="2.85546875" style="19" customWidth="1"/>
    <col min="7433" max="7433" width="1.85546875" style="19" customWidth="1"/>
    <col min="7434" max="7434" width="15.7109375" style="19" customWidth="1"/>
    <col min="7435" max="7435" width="4.7109375" style="19" customWidth="1"/>
    <col min="7436" max="7436" width="19.42578125" style="19" customWidth="1"/>
    <col min="7437" max="7437" width="13.85546875" style="19" customWidth="1"/>
    <col min="7438" max="7439" width="6.85546875" style="19" customWidth="1"/>
    <col min="7440" max="7440" width="12.5703125" style="19" customWidth="1"/>
    <col min="7441" max="7441" width="18.7109375" style="19" customWidth="1"/>
    <col min="7442" max="7681" width="9.140625" style="19"/>
    <col min="7682" max="7682" width="3" style="19" customWidth="1"/>
    <col min="7683" max="7683" width="2.42578125" style="19" customWidth="1"/>
    <col min="7684" max="7684" width="2.140625" style="19" customWidth="1"/>
    <col min="7685" max="7685" width="0" style="19" hidden="1" customWidth="1"/>
    <col min="7686" max="7686" width="2.85546875" style="19" customWidth="1"/>
    <col min="7687" max="7687" width="2.7109375" style="19" customWidth="1"/>
    <col min="7688" max="7688" width="2.85546875" style="19" customWidth="1"/>
    <col min="7689" max="7689" width="1.85546875" style="19" customWidth="1"/>
    <col min="7690" max="7690" width="15.7109375" style="19" customWidth="1"/>
    <col min="7691" max="7691" width="4.7109375" style="19" customWidth="1"/>
    <col min="7692" max="7692" width="19.42578125" style="19" customWidth="1"/>
    <col min="7693" max="7693" width="13.85546875" style="19" customWidth="1"/>
    <col min="7694" max="7695" width="6.85546875" style="19" customWidth="1"/>
    <col min="7696" max="7696" width="12.5703125" style="19" customWidth="1"/>
    <col min="7697" max="7697" width="18.7109375" style="19" customWidth="1"/>
    <col min="7698" max="7937" width="9.140625" style="19"/>
    <col min="7938" max="7938" width="3" style="19" customWidth="1"/>
    <col min="7939" max="7939" width="2.42578125" style="19" customWidth="1"/>
    <col min="7940" max="7940" width="2.140625" style="19" customWidth="1"/>
    <col min="7941" max="7941" width="0" style="19" hidden="1" customWidth="1"/>
    <col min="7942" max="7942" width="2.85546875" style="19" customWidth="1"/>
    <col min="7943" max="7943" width="2.7109375" style="19" customWidth="1"/>
    <col min="7944" max="7944" width="2.85546875" style="19" customWidth="1"/>
    <col min="7945" max="7945" width="1.85546875" style="19" customWidth="1"/>
    <col min="7946" max="7946" width="15.7109375" style="19" customWidth="1"/>
    <col min="7947" max="7947" width="4.7109375" style="19" customWidth="1"/>
    <col min="7948" max="7948" width="19.42578125" style="19" customWidth="1"/>
    <col min="7949" max="7949" width="13.85546875" style="19" customWidth="1"/>
    <col min="7950" max="7951" width="6.85546875" style="19" customWidth="1"/>
    <col min="7952" max="7952" width="12.5703125" style="19" customWidth="1"/>
    <col min="7953" max="7953" width="18.7109375" style="19" customWidth="1"/>
    <col min="7954" max="8193" width="9.140625" style="19"/>
    <col min="8194" max="8194" width="3" style="19" customWidth="1"/>
    <col min="8195" max="8195" width="2.42578125" style="19" customWidth="1"/>
    <col min="8196" max="8196" width="2.140625" style="19" customWidth="1"/>
    <col min="8197" max="8197" width="0" style="19" hidden="1" customWidth="1"/>
    <col min="8198" max="8198" width="2.85546875" style="19" customWidth="1"/>
    <col min="8199" max="8199" width="2.7109375" style="19" customWidth="1"/>
    <col min="8200" max="8200" width="2.85546875" style="19" customWidth="1"/>
    <col min="8201" max="8201" width="1.85546875" style="19" customWidth="1"/>
    <col min="8202" max="8202" width="15.7109375" style="19" customWidth="1"/>
    <col min="8203" max="8203" width="4.7109375" style="19" customWidth="1"/>
    <col min="8204" max="8204" width="19.42578125" style="19" customWidth="1"/>
    <col min="8205" max="8205" width="13.85546875" style="19" customWidth="1"/>
    <col min="8206" max="8207" width="6.85546875" style="19" customWidth="1"/>
    <col min="8208" max="8208" width="12.5703125" style="19" customWidth="1"/>
    <col min="8209" max="8209" width="18.7109375" style="19" customWidth="1"/>
    <col min="8210" max="8449" width="9.140625" style="19"/>
    <col min="8450" max="8450" width="3" style="19" customWidth="1"/>
    <col min="8451" max="8451" width="2.42578125" style="19" customWidth="1"/>
    <col min="8452" max="8452" width="2.140625" style="19" customWidth="1"/>
    <col min="8453" max="8453" width="0" style="19" hidden="1" customWidth="1"/>
    <col min="8454" max="8454" width="2.85546875" style="19" customWidth="1"/>
    <col min="8455" max="8455" width="2.7109375" style="19" customWidth="1"/>
    <col min="8456" max="8456" width="2.85546875" style="19" customWidth="1"/>
    <col min="8457" max="8457" width="1.85546875" style="19" customWidth="1"/>
    <col min="8458" max="8458" width="15.7109375" style="19" customWidth="1"/>
    <col min="8459" max="8459" width="4.7109375" style="19" customWidth="1"/>
    <col min="8460" max="8460" width="19.42578125" style="19" customWidth="1"/>
    <col min="8461" max="8461" width="13.85546875" style="19" customWidth="1"/>
    <col min="8462" max="8463" width="6.85546875" style="19" customWidth="1"/>
    <col min="8464" max="8464" width="12.5703125" style="19" customWidth="1"/>
    <col min="8465" max="8465" width="18.7109375" style="19" customWidth="1"/>
    <col min="8466" max="8705" width="9.140625" style="19"/>
    <col min="8706" max="8706" width="3" style="19" customWidth="1"/>
    <col min="8707" max="8707" width="2.42578125" style="19" customWidth="1"/>
    <col min="8708" max="8708" width="2.140625" style="19" customWidth="1"/>
    <col min="8709" max="8709" width="0" style="19" hidden="1" customWidth="1"/>
    <col min="8710" max="8710" width="2.85546875" style="19" customWidth="1"/>
    <col min="8711" max="8711" width="2.7109375" style="19" customWidth="1"/>
    <col min="8712" max="8712" width="2.85546875" style="19" customWidth="1"/>
    <col min="8713" max="8713" width="1.85546875" style="19" customWidth="1"/>
    <col min="8714" max="8714" width="15.7109375" style="19" customWidth="1"/>
    <col min="8715" max="8715" width="4.7109375" style="19" customWidth="1"/>
    <col min="8716" max="8716" width="19.42578125" style="19" customWidth="1"/>
    <col min="8717" max="8717" width="13.85546875" style="19" customWidth="1"/>
    <col min="8718" max="8719" width="6.85546875" style="19" customWidth="1"/>
    <col min="8720" max="8720" width="12.5703125" style="19" customWidth="1"/>
    <col min="8721" max="8721" width="18.7109375" style="19" customWidth="1"/>
    <col min="8722" max="8961" width="9.140625" style="19"/>
    <col min="8962" max="8962" width="3" style="19" customWidth="1"/>
    <col min="8963" max="8963" width="2.42578125" style="19" customWidth="1"/>
    <col min="8964" max="8964" width="2.140625" style="19" customWidth="1"/>
    <col min="8965" max="8965" width="0" style="19" hidden="1" customWidth="1"/>
    <col min="8966" max="8966" width="2.85546875" style="19" customWidth="1"/>
    <col min="8967" max="8967" width="2.7109375" style="19" customWidth="1"/>
    <col min="8968" max="8968" width="2.85546875" style="19" customWidth="1"/>
    <col min="8969" max="8969" width="1.85546875" style="19" customWidth="1"/>
    <col min="8970" max="8970" width="15.7109375" style="19" customWidth="1"/>
    <col min="8971" max="8971" width="4.7109375" style="19" customWidth="1"/>
    <col min="8972" max="8972" width="19.42578125" style="19" customWidth="1"/>
    <col min="8973" max="8973" width="13.85546875" style="19" customWidth="1"/>
    <col min="8974" max="8975" width="6.85546875" style="19" customWidth="1"/>
    <col min="8976" max="8976" width="12.5703125" style="19" customWidth="1"/>
    <col min="8977" max="8977" width="18.7109375" style="19" customWidth="1"/>
    <col min="8978" max="9217" width="9.140625" style="19"/>
    <col min="9218" max="9218" width="3" style="19" customWidth="1"/>
    <col min="9219" max="9219" width="2.42578125" style="19" customWidth="1"/>
    <col min="9220" max="9220" width="2.140625" style="19" customWidth="1"/>
    <col min="9221" max="9221" width="0" style="19" hidden="1" customWidth="1"/>
    <col min="9222" max="9222" width="2.85546875" style="19" customWidth="1"/>
    <col min="9223" max="9223" width="2.7109375" style="19" customWidth="1"/>
    <col min="9224" max="9224" width="2.85546875" style="19" customWidth="1"/>
    <col min="9225" max="9225" width="1.85546875" style="19" customWidth="1"/>
    <col min="9226" max="9226" width="15.7109375" style="19" customWidth="1"/>
    <col min="9227" max="9227" width="4.7109375" style="19" customWidth="1"/>
    <col min="9228" max="9228" width="19.42578125" style="19" customWidth="1"/>
    <col min="9229" max="9229" width="13.85546875" style="19" customWidth="1"/>
    <col min="9230" max="9231" width="6.85546875" style="19" customWidth="1"/>
    <col min="9232" max="9232" width="12.5703125" style="19" customWidth="1"/>
    <col min="9233" max="9233" width="18.7109375" style="19" customWidth="1"/>
    <col min="9234" max="9473" width="9.140625" style="19"/>
    <col min="9474" max="9474" width="3" style="19" customWidth="1"/>
    <col min="9475" max="9475" width="2.42578125" style="19" customWidth="1"/>
    <col min="9476" max="9476" width="2.140625" style="19" customWidth="1"/>
    <col min="9477" max="9477" width="0" style="19" hidden="1" customWidth="1"/>
    <col min="9478" max="9478" width="2.85546875" style="19" customWidth="1"/>
    <col min="9479" max="9479" width="2.7109375" style="19" customWidth="1"/>
    <col min="9480" max="9480" width="2.85546875" style="19" customWidth="1"/>
    <col min="9481" max="9481" width="1.85546875" style="19" customWidth="1"/>
    <col min="9482" max="9482" width="15.7109375" style="19" customWidth="1"/>
    <col min="9483" max="9483" width="4.7109375" style="19" customWidth="1"/>
    <col min="9484" max="9484" width="19.42578125" style="19" customWidth="1"/>
    <col min="9485" max="9485" width="13.85546875" style="19" customWidth="1"/>
    <col min="9486" max="9487" width="6.85546875" style="19" customWidth="1"/>
    <col min="9488" max="9488" width="12.5703125" style="19" customWidth="1"/>
    <col min="9489" max="9489" width="18.7109375" style="19" customWidth="1"/>
    <col min="9490" max="9729" width="9.140625" style="19"/>
    <col min="9730" max="9730" width="3" style="19" customWidth="1"/>
    <col min="9731" max="9731" width="2.42578125" style="19" customWidth="1"/>
    <col min="9732" max="9732" width="2.140625" style="19" customWidth="1"/>
    <col min="9733" max="9733" width="0" style="19" hidden="1" customWidth="1"/>
    <col min="9734" max="9734" width="2.85546875" style="19" customWidth="1"/>
    <col min="9735" max="9735" width="2.7109375" style="19" customWidth="1"/>
    <col min="9736" max="9736" width="2.85546875" style="19" customWidth="1"/>
    <col min="9737" max="9737" width="1.85546875" style="19" customWidth="1"/>
    <col min="9738" max="9738" width="15.7109375" style="19" customWidth="1"/>
    <col min="9739" max="9739" width="4.7109375" style="19" customWidth="1"/>
    <col min="9740" max="9740" width="19.42578125" style="19" customWidth="1"/>
    <col min="9741" max="9741" width="13.85546875" style="19" customWidth="1"/>
    <col min="9742" max="9743" width="6.85546875" style="19" customWidth="1"/>
    <col min="9744" max="9744" width="12.5703125" style="19" customWidth="1"/>
    <col min="9745" max="9745" width="18.7109375" style="19" customWidth="1"/>
    <col min="9746" max="9985" width="9.140625" style="19"/>
    <col min="9986" max="9986" width="3" style="19" customWidth="1"/>
    <col min="9987" max="9987" width="2.42578125" style="19" customWidth="1"/>
    <col min="9988" max="9988" width="2.140625" style="19" customWidth="1"/>
    <col min="9989" max="9989" width="0" style="19" hidden="1" customWidth="1"/>
    <col min="9990" max="9990" width="2.85546875" style="19" customWidth="1"/>
    <col min="9991" max="9991" width="2.7109375" style="19" customWidth="1"/>
    <col min="9992" max="9992" width="2.85546875" style="19" customWidth="1"/>
    <col min="9993" max="9993" width="1.85546875" style="19" customWidth="1"/>
    <col min="9994" max="9994" width="15.7109375" style="19" customWidth="1"/>
    <col min="9995" max="9995" width="4.7109375" style="19" customWidth="1"/>
    <col min="9996" max="9996" width="19.42578125" style="19" customWidth="1"/>
    <col min="9997" max="9997" width="13.85546875" style="19" customWidth="1"/>
    <col min="9998" max="9999" width="6.85546875" style="19" customWidth="1"/>
    <col min="10000" max="10000" width="12.5703125" style="19" customWidth="1"/>
    <col min="10001" max="10001" width="18.7109375" style="19" customWidth="1"/>
    <col min="10002" max="10241" width="9.140625" style="19"/>
    <col min="10242" max="10242" width="3" style="19" customWidth="1"/>
    <col min="10243" max="10243" width="2.42578125" style="19" customWidth="1"/>
    <col min="10244" max="10244" width="2.140625" style="19" customWidth="1"/>
    <col min="10245" max="10245" width="0" style="19" hidden="1" customWidth="1"/>
    <col min="10246" max="10246" width="2.85546875" style="19" customWidth="1"/>
    <col min="10247" max="10247" width="2.7109375" style="19" customWidth="1"/>
    <col min="10248" max="10248" width="2.85546875" style="19" customWidth="1"/>
    <col min="10249" max="10249" width="1.85546875" style="19" customWidth="1"/>
    <col min="10250" max="10250" width="15.7109375" style="19" customWidth="1"/>
    <col min="10251" max="10251" width="4.7109375" style="19" customWidth="1"/>
    <col min="10252" max="10252" width="19.42578125" style="19" customWidth="1"/>
    <col min="10253" max="10253" width="13.85546875" style="19" customWidth="1"/>
    <col min="10254" max="10255" width="6.85546875" style="19" customWidth="1"/>
    <col min="10256" max="10256" width="12.5703125" style="19" customWidth="1"/>
    <col min="10257" max="10257" width="18.7109375" style="19" customWidth="1"/>
    <col min="10258" max="10497" width="9.140625" style="19"/>
    <col min="10498" max="10498" width="3" style="19" customWidth="1"/>
    <col min="10499" max="10499" width="2.42578125" style="19" customWidth="1"/>
    <col min="10500" max="10500" width="2.140625" style="19" customWidth="1"/>
    <col min="10501" max="10501" width="0" style="19" hidden="1" customWidth="1"/>
    <col min="10502" max="10502" width="2.85546875" style="19" customWidth="1"/>
    <col min="10503" max="10503" width="2.7109375" style="19" customWidth="1"/>
    <col min="10504" max="10504" width="2.85546875" style="19" customWidth="1"/>
    <col min="10505" max="10505" width="1.85546875" style="19" customWidth="1"/>
    <col min="10506" max="10506" width="15.7109375" style="19" customWidth="1"/>
    <col min="10507" max="10507" width="4.7109375" style="19" customWidth="1"/>
    <col min="10508" max="10508" width="19.42578125" style="19" customWidth="1"/>
    <col min="10509" max="10509" width="13.85546875" style="19" customWidth="1"/>
    <col min="10510" max="10511" width="6.85546875" style="19" customWidth="1"/>
    <col min="10512" max="10512" width="12.5703125" style="19" customWidth="1"/>
    <col min="10513" max="10513" width="18.7109375" style="19" customWidth="1"/>
    <col min="10514" max="10753" width="9.140625" style="19"/>
    <col min="10754" max="10754" width="3" style="19" customWidth="1"/>
    <col min="10755" max="10755" width="2.42578125" style="19" customWidth="1"/>
    <col min="10756" max="10756" width="2.140625" style="19" customWidth="1"/>
    <col min="10757" max="10757" width="0" style="19" hidden="1" customWidth="1"/>
    <col min="10758" max="10758" width="2.85546875" style="19" customWidth="1"/>
    <col min="10759" max="10759" width="2.7109375" style="19" customWidth="1"/>
    <col min="10760" max="10760" width="2.85546875" style="19" customWidth="1"/>
    <col min="10761" max="10761" width="1.85546875" style="19" customWidth="1"/>
    <col min="10762" max="10762" width="15.7109375" style="19" customWidth="1"/>
    <col min="10763" max="10763" width="4.7109375" style="19" customWidth="1"/>
    <col min="10764" max="10764" width="19.42578125" style="19" customWidth="1"/>
    <col min="10765" max="10765" width="13.85546875" style="19" customWidth="1"/>
    <col min="10766" max="10767" width="6.85546875" style="19" customWidth="1"/>
    <col min="10768" max="10768" width="12.5703125" style="19" customWidth="1"/>
    <col min="10769" max="10769" width="18.7109375" style="19" customWidth="1"/>
    <col min="10770" max="11009" width="9.140625" style="19"/>
    <col min="11010" max="11010" width="3" style="19" customWidth="1"/>
    <col min="11011" max="11011" width="2.42578125" style="19" customWidth="1"/>
    <col min="11012" max="11012" width="2.140625" style="19" customWidth="1"/>
    <col min="11013" max="11013" width="0" style="19" hidden="1" customWidth="1"/>
    <col min="11014" max="11014" width="2.85546875" style="19" customWidth="1"/>
    <col min="11015" max="11015" width="2.7109375" style="19" customWidth="1"/>
    <col min="11016" max="11016" width="2.85546875" style="19" customWidth="1"/>
    <col min="11017" max="11017" width="1.85546875" style="19" customWidth="1"/>
    <col min="11018" max="11018" width="15.7109375" style="19" customWidth="1"/>
    <col min="11019" max="11019" width="4.7109375" style="19" customWidth="1"/>
    <col min="11020" max="11020" width="19.42578125" style="19" customWidth="1"/>
    <col min="11021" max="11021" width="13.85546875" style="19" customWidth="1"/>
    <col min="11022" max="11023" width="6.85546875" style="19" customWidth="1"/>
    <col min="11024" max="11024" width="12.5703125" style="19" customWidth="1"/>
    <col min="11025" max="11025" width="18.7109375" style="19" customWidth="1"/>
    <col min="11026" max="11265" width="9.140625" style="19"/>
    <col min="11266" max="11266" width="3" style="19" customWidth="1"/>
    <col min="11267" max="11267" width="2.42578125" style="19" customWidth="1"/>
    <col min="11268" max="11268" width="2.140625" style="19" customWidth="1"/>
    <col min="11269" max="11269" width="0" style="19" hidden="1" customWidth="1"/>
    <col min="11270" max="11270" width="2.85546875" style="19" customWidth="1"/>
    <col min="11271" max="11271" width="2.7109375" style="19" customWidth="1"/>
    <col min="11272" max="11272" width="2.85546875" style="19" customWidth="1"/>
    <col min="11273" max="11273" width="1.85546875" style="19" customWidth="1"/>
    <col min="11274" max="11274" width="15.7109375" style="19" customWidth="1"/>
    <col min="11275" max="11275" width="4.7109375" style="19" customWidth="1"/>
    <col min="11276" max="11276" width="19.42578125" style="19" customWidth="1"/>
    <col min="11277" max="11277" width="13.85546875" style="19" customWidth="1"/>
    <col min="11278" max="11279" width="6.85546875" style="19" customWidth="1"/>
    <col min="11280" max="11280" width="12.5703125" style="19" customWidth="1"/>
    <col min="11281" max="11281" width="18.7109375" style="19" customWidth="1"/>
    <col min="11282" max="11521" width="9.140625" style="19"/>
    <col min="11522" max="11522" width="3" style="19" customWidth="1"/>
    <col min="11523" max="11523" width="2.42578125" style="19" customWidth="1"/>
    <col min="11524" max="11524" width="2.140625" style="19" customWidth="1"/>
    <col min="11525" max="11525" width="0" style="19" hidden="1" customWidth="1"/>
    <col min="11526" max="11526" width="2.85546875" style="19" customWidth="1"/>
    <col min="11527" max="11527" width="2.7109375" style="19" customWidth="1"/>
    <col min="11528" max="11528" width="2.85546875" style="19" customWidth="1"/>
    <col min="11529" max="11529" width="1.85546875" style="19" customWidth="1"/>
    <col min="11530" max="11530" width="15.7109375" style="19" customWidth="1"/>
    <col min="11531" max="11531" width="4.7109375" style="19" customWidth="1"/>
    <col min="11532" max="11532" width="19.42578125" style="19" customWidth="1"/>
    <col min="11533" max="11533" width="13.85546875" style="19" customWidth="1"/>
    <col min="11534" max="11535" width="6.85546875" style="19" customWidth="1"/>
    <col min="11536" max="11536" width="12.5703125" style="19" customWidth="1"/>
    <col min="11537" max="11537" width="18.7109375" style="19" customWidth="1"/>
    <col min="11538" max="11777" width="9.140625" style="19"/>
    <col min="11778" max="11778" width="3" style="19" customWidth="1"/>
    <col min="11779" max="11779" width="2.42578125" style="19" customWidth="1"/>
    <col min="11780" max="11780" width="2.140625" style="19" customWidth="1"/>
    <col min="11781" max="11781" width="0" style="19" hidden="1" customWidth="1"/>
    <col min="11782" max="11782" width="2.85546875" style="19" customWidth="1"/>
    <col min="11783" max="11783" width="2.7109375" style="19" customWidth="1"/>
    <col min="11784" max="11784" width="2.85546875" style="19" customWidth="1"/>
    <col min="11785" max="11785" width="1.85546875" style="19" customWidth="1"/>
    <col min="11786" max="11786" width="15.7109375" style="19" customWidth="1"/>
    <col min="11787" max="11787" width="4.7109375" style="19" customWidth="1"/>
    <col min="11788" max="11788" width="19.42578125" style="19" customWidth="1"/>
    <col min="11789" max="11789" width="13.85546875" style="19" customWidth="1"/>
    <col min="11790" max="11791" width="6.85546875" style="19" customWidth="1"/>
    <col min="11792" max="11792" width="12.5703125" style="19" customWidth="1"/>
    <col min="11793" max="11793" width="18.7109375" style="19" customWidth="1"/>
    <col min="11794" max="12033" width="9.140625" style="19"/>
    <col min="12034" max="12034" width="3" style="19" customWidth="1"/>
    <col min="12035" max="12035" width="2.42578125" style="19" customWidth="1"/>
    <col min="12036" max="12036" width="2.140625" style="19" customWidth="1"/>
    <col min="12037" max="12037" width="0" style="19" hidden="1" customWidth="1"/>
    <col min="12038" max="12038" width="2.85546875" style="19" customWidth="1"/>
    <col min="12039" max="12039" width="2.7109375" style="19" customWidth="1"/>
    <col min="12040" max="12040" width="2.85546875" style="19" customWidth="1"/>
    <col min="12041" max="12041" width="1.85546875" style="19" customWidth="1"/>
    <col min="12042" max="12042" width="15.7109375" style="19" customWidth="1"/>
    <col min="12043" max="12043" width="4.7109375" style="19" customWidth="1"/>
    <col min="12044" max="12044" width="19.42578125" style="19" customWidth="1"/>
    <col min="12045" max="12045" width="13.85546875" style="19" customWidth="1"/>
    <col min="12046" max="12047" width="6.85546875" style="19" customWidth="1"/>
    <col min="12048" max="12048" width="12.5703125" style="19" customWidth="1"/>
    <col min="12049" max="12049" width="18.7109375" style="19" customWidth="1"/>
    <col min="12050" max="12289" width="9.140625" style="19"/>
    <col min="12290" max="12290" width="3" style="19" customWidth="1"/>
    <col min="12291" max="12291" width="2.42578125" style="19" customWidth="1"/>
    <col min="12292" max="12292" width="2.140625" style="19" customWidth="1"/>
    <col min="12293" max="12293" width="0" style="19" hidden="1" customWidth="1"/>
    <col min="12294" max="12294" width="2.85546875" style="19" customWidth="1"/>
    <col min="12295" max="12295" width="2.7109375" style="19" customWidth="1"/>
    <col min="12296" max="12296" width="2.85546875" style="19" customWidth="1"/>
    <col min="12297" max="12297" width="1.85546875" style="19" customWidth="1"/>
    <col min="12298" max="12298" width="15.7109375" style="19" customWidth="1"/>
    <col min="12299" max="12299" width="4.7109375" style="19" customWidth="1"/>
    <col min="12300" max="12300" width="19.42578125" style="19" customWidth="1"/>
    <col min="12301" max="12301" width="13.85546875" style="19" customWidth="1"/>
    <col min="12302" max="12303" width="6.85546875" style="19" customWidth="1"/>
    <col min="12304" max="12304" width="12.5703125" style="19" customWidth="1"/>
    <col min="12305" max="12305" width="18.7109375" style="19" customWidth="1"/>
    <col min="12306" max="12545" width="9.140625" style="19"/>
    <col min="12546" max="12546" width="3" style="19" customWidth="1"/>
    <col min="12547" max="12547" width="2.42578125" style="19" customWidth="1"/>
    <col min="12548" max="12548" width="2.140625" style="19" customWidth="1"/>
    <col min="12549" max="12549" width="0" style="19" hidden="1" customWidth="1"/>
    <col min="12550" max="12550" width="2.85546875" style="19" customWidth="1"/>
    <col min="12551" max="12551" width="2.7109375" style="19" customWidth="1"/>
    <col min="12552" max="12552" width="2.85546875" style="19" customWidth="1"/>
    <col min="12553" max="12553" width="1.85546875" style="19" customWidth="1"/>
    <col min="12554" max="12554" width="15.7109375" style="19" customWidth="1"/>
    <col min="12555" max="12555" width="4.7109375" style="19" customWidth="1"/>
    <col min="12556" max="12556" width="19.42578125" style="19" customWidth="1"/>
    <col min="12557" max="12557" width="13.85546875" style="19" customWidth="1"/>
    <col min="12558" max="12559" width="6.85546875" style="19" customWidth="1"/>
    <col min="12560" max="12560" width="12.5703125" style="19" customWidth="1"/>
    <col min="12561" max="12561" width="18.7109375" style="19" customWidth="1"/>
    <col min="12562" max="12801" width="9.140625" style="19"/>
    <col min="12802" max="12802" width="3" style="19" customWidth="1"/>
    <col min="12803" max="12803" width="2.42578125" style="19" customWidth="1"/>
    <col min="12804" max="12804" width="2.140625" style="19" customWidth="1"/>
    <col min="12805" max="12805" width="0" style="19" hidden="1" customWidth="1"/>
    <col min="12806" max="12806" width="2.85546875" style="19" customWidth="1"/>
    <col min="12807" max="12807" width="2.7109375" style="19" customWidth="1"/>
    <col min="12808" max="12808" width="2.85546875" style="19" customWidth="1"/>
    <col min="12809" max="12809" width="1.85546875" style="19" customWidth="1"/>
    <col min="12810" max="12810" width="15.7109375" style="19" customWidth="1"/>
    <col min="12811" max="12811" width="4.7109375" style="19" customWidth="1"/>
    <col min="12812" max="12812" width="19.42578125" style="19" customWidth="1"/>
    <col min="12813" max="12813" width="13.85546875" style="19" customWidth="1"/>
    <col min="12814" max="12815" width="6.85546875" style="19" customWidth="1"/>
    <col min="12816" max="12816" width="12.5703125" style="19" customWidth="1"/>
    <col min="12817" max="12817" width="18.7109375" style="19" customWidth="1"/>
    <col min="12818" max="13057" width="9.140625" style="19"/>
    <col min="13058" max="13058" width="3" style="19" customWidth="1"/>
    <col min="13059" max="13059" width="2.42578125" style="19" customWidth="1"/>
    <col min="13060" max="13060" width="2.140625" style="19" customWidth="1"/>
    <col min="13061" max="13061" width="0" style="19" hidden="1" customWidth="1"/>
    <col min="13062" max="13062" width="2.85546875" style="19" customWidth="1"/>
    <col min="13063" max="13063" width="2.7109375" style="19" customWidth="1"/>
    <col min="13064" max="13064" width="2.85546875" style="19" customWidth="1"/>
    <col min="13065" max="13065" width="1.85546875" style="19" customWidth="1"/>
    <col min="13066" max="13066" width="15.7109375" style="19" customWidth="1"/>
    <col min="13067" max="13067" width="4.7109375" style="19" customWidth="1"/>
    <col min="13068" max="13068" width="19.42578125" style="19" customWidth="1"/>
    <col min="13069" max="13069" width="13.85546875" style="19" customWidth="1"/>
    <col min="13070" max="13071" width="6.85546875" style="19" customWidth="1"/>
    <col min="13072" max="13072" width="12.5703125" style="19" customWidth="1"/>
    <col min="13073" max="13073" width="18.7109375" style="19" customWidth="1"/>
    <col min="13074" max="13313" width="9.140625" style="19"/>
    <col min="13314" max="13314" width="3" style="19" customWidth="1"/>
    <col min="13315" max="13315" width="2.42578125" style="19" customWidth="1"/>
    <col min="13316" max="13316" width="2.140625" style="19" customWidth="1"/>
    <col min="13317" max="13317" width="0" style="19" hidden="1" customWidth="1"/>
    <col min="13318" max="13318" width="2.85546875" style="19" customWidth="1"/>
    <col min="13319" max="13319" width="2.7109375" style="19" customWidth="1"/>
    <col min="13320" max="13320" width="2.85546875" style="19" customWidth="1"/>
    <col min="13321" max="13321" width="1.85546875" style="19" customWidth="1"/>
    <col min="13322" max="13322" width="15.7109375" style="19" customWidth="1"/>
    <col min="13323" max="13323" width="4.7109375" style="19" customWidth="1"/>
    <col min="13324" max="13324" width="19.42578125" style="19" customWidth="1"/>
    <col min="13325" max="13325" width="13.85546875" style="19" customWidth="1"/>
    <col min="13326" max="13327" width="6.85546875" style="19" customWidth="1"/>
    <col min="13328" max="13328" width="12.5703125" style="19" customWidth="1"/>
    <col min="13329" max="13329" width="18.7109375" style="19" customWidth="1"/>
    <col min="13330" max="13569" width="9.140625" style="19"/>
    <col min="13570" max="13570" width="3" style="19" customWidth="1"/>
    <col min="13571" max="13571" width="2.42578125" style="19" customWidth="1"/>
    <col min="13572" max="13572" width="2.140625" style="19" customWidth="1"/>
    <col min="13573" max="13573" width="0" style="19" hidden="1" customWidth="1"/>
    <col min="13574" max="13574" width="2.85546875" style="19" customWidth="1"/>
    <col min="13575" max="13575" width="2.7109375" style="19" customWidth="1"/>
    <col min="13576" max="13576" width="2.85546875" style="19" customWidth="1"/>
    <col min="13577" max="13577" width="1.85546875" style="19" customWidth="1"/>
    <col min="13578" max="13578" width="15.7109375" style="19" customWidth="1"/>
    <col min="13579" max="13579" width="4.7109375" style="19" customWidth="1"/>
    <col min="13580" max="13580" width="19.42578125" style="19" customWidth="1"/>
    <col min="13581" max="13581" width="13.85546875" style="19" customWidth="1"/>
    <col min="13582" max="13583" width="6.85546875" style="19" customWidth="1"/>
    <col min="13584" max="13584" width="12.5703125" style="19" customWidth="1"/>
    <col min="13585" max="13585" width="18.7109375" style="19" customWidth="1"/>
    <col min="13586" max="13825" width="9.140625" style="19"/>
    <col min="13826" max="13826" width="3" style="19" customWidth="1"/>
    <col min="13827" max="13827" width="2.42578125" style="19" customWidth="1"/>
    <col min="13828" max="13828" width="2.140625" style="19" customWidth="1"/>
    <col min="13829" max="13829" width="0" style="19" hidden="1" customWidth="1"/>
    <col min="13830" max="13830" width="2.85546875" style="19" customWidth="1"/>
    <col min="13831" max="13831" width="2.7109375" style="19" customWidth="1"/>
    <col min="13832" max="13832" width="2.85546875" style="19" customWidth="1"/>
    <col min="13833" max="13833" width="1.85546875" style="19" customWidth="1"/>
    <col min="13834" max="13834" width="15.7109375" style="19" customWidth="1"/>
    <col min="13835" max="13835" width="4.7109375" style="19" customWidth="1"/>
    <col min="13836" max="13836" width="19.42578125" style="19" customWidth="1"/>
    <col min="13837" max="13837" width="13.85546875" style="19" customWidth="1"/>
    <col min="13838" max="13839" width="6.85546875" style="19" customWidth="1"/>
    <col min="13840" max="13840" width="12.5703125" style="19" customWidth="1"/>
    <col min="13841" max="13841" width="18.7109375" style="19" customWidth="1"/>
    <col min="13842" max="14081" width="9.140625" style="19"/>
    <col min="14082" max="14082" width="3" style="19" customWidth="1"/>
    <col min="14083" max="14083" width="2.42578125" style="19" customWidth="1"/>
    <col min="14084" max="14084" width="2.140625" style="19" customWidth="1"/>
    <col min="14085" max="14085" width="0" style="19" hidden="1" customWidth="1"/>
    <col min="14086" max="14086" width="2.85546875" style="19" customWidth="1"/>
    <col min="14087" max="14087" width="2.7109375" style="19" customWidth="1"/>
    <col min="14088" max="14088" width="2.85546875" style="19" customWidth="1"/>
    <col min="14089" max="14089" width="1.85546875" style="19" customWidth="1"/>
    <col min="14090" max="14090" width="15.7109375" style="19" customWidth="1"/>
    <col min="14091" max="14091" width="4.7109375" style="19" customWidth="1"/>
    <col min="14092" max="14092" width="19.42578125" style="19" customWidth="1"/>
    <col min="14093" max="14093" width="13.85546875" style="19" customWidth="1"/>
    <col min="14094" max="14095" width="6.85546875" style="19" customWidth="1"/>
    <col min="14096" max="14096" width="12.5703125" style="19" customWidth="1"/>
    <col min="14097" max="14097" width="18.7109375" style="19" customWidth="1"/>
    <col min="14098" max="14337" width="9.140625" style="19"/>
    <col min="14338" max="14338" width="3" style="19" customWidth="1"/>
    <col min="14339" max="14339" width="2.42578125" style="19" customWidth="1"/>
    <col min="14340" max="14340" width="2.140625" style="19" customWidth="1"/>
    <col min="14341" max="14341" width="0" style="19" hidden="1" customWidth="1"/>
    <col min="14342" max="14342" width="2.85546875" style="19" customWidth="1"/>
    <col min="14343" max="14343" width="2.7109375" style="19" customWidth="1"/>
    <col min="14344" max="14344" width="2.85546875" style="19" customWidth="1"/>
    <col min="14345" max="14345" width="1.85546875" style="19" customWidth="1"/>
    <col min="14346" max="14346" width="15.7109375" style="19" customWidth="1"/>
    <col min="14347" max="14347" width="4.7109375" style="19" customWidth="1"/>
    <col min="14348" max="14348" width="19.42578125" style="19" customWidth="1"/>
    <col min="14349" max="14349" width="13.85546875" style="19" customWidth="1"/>
    <col min="14350" max="14351" width="6.85546875" style="19" customWidth="1"/>
    <col min="14352" max="14352" width="12.5703125" style="19" customWidth="1"/>
    <col min="14353" max="14353" width="18.7109375" style="19" customWidth="1"/>
    <col min="14354" max="14593" width="9.140625" style="19"/>
    <col min="14594" max="14594" width="3" style="19" customWidth="1"/>
    <col min="14595" max="14595" width="2.42578125" style="19" customWidth="1"/>
    <col min="14596" max="14596" width="2.140625" style="19" customWidth="1"/>
    <col min="14597" max="14597" width="0" style="19" hidden="1" customWidth="1"/>
    <col min="14598" max="14598" width="2.85546875" style="19" customWidth="1"/>
    <col min="14599" max="14599" width="2.7109375" style="19" customWidth="1"/>
    <col min="14600" max="14600" width="2.85546875" style="19" customWidth="1"/>
    <col min="14601" max="14601" width="1.85546875" style="19" customWidth="1"/>
    <col min="14602" max="14602" width="15.7109375" style="19" customWidth="1"/>
    <col min="14603" max="14603" width="4.7109375" style="19" customWidth="1"/>
    <col min="14604" max="14604" width="19.42578125" style="19" customWidth="1"/>
    <col min="14605" max="14605" width="13.85546875" style="19" customWidth="1"/>
    <col min="14606" max="14607" width="6.85546875" style="19" customWidth="1"/>
    <col min="14608" max="14608" width="12.5703125" style="19" customWidth="1"/>
    <col min="14609" max="14609" width="18.7109375" style="19" customWidth="1"/>
    <col min="14610" max="14849" width="9.140625" style="19"/>
    <col min="14850" max="14850" width="3" style="19" customWidth="1"/>
    <col min="14851" max="14851" width="2.42578125" style="19" customWidth="1"/>
    <col min="14852" max="14852" width="2.140625" style="19" customWidth="1"/>
    <col min="14853" max="14853" width="0" style="19" hidden="1" customWidth="1"/>
    <col min="14854" max="14854" width="2.85546875" style="19" customWidth="1"/>
    <col min="14855" max="14855" width="2.7109375" style="19" customWidth="1"/>
    <col min="14856" max="14856" width="2.85546875" style="19" customWidth="1"/>
    <col min="14857" max="14857" width="1.85546875" style="19" customWidth="1"/>
    <col min="14858" max="14858" width="15.7109375" style="19" customWidth="1"/>
    <col min="14859" max="14859" width="4.7109375" style="19" customWidth="1"/>
    <col min="14860" max="14860" width="19.42578125" style="19" customWidth="1"/>
    <col min="14861" max="14861" width="13.85546875" style="19" customWidth="1"/>
    <col min="14862" max="14863" width="6.85546875" style="19" customWidth="1"/>
    <col min="14864" max="14864" width="12.5703125" style="19" customWidth="1"/>
    <col min="14865" max="14865" width="18.7109375" style="19" customWidth="1"/>
    <col min="14866" max="15105" width="9.140625" style="19"/>
    <col min="15106" max="15106" width="3" style="19" customWidth="1"/>
    <col min="15107" max="15107" width="2.42578125" style="19" customWidth="1"/>
    <col min="15108" max="15108" width="2.140625" style="19" customWidth="1"/>
    <col min="15109" max="15109" width="0" style="19" hidden="1" customWidth="1"/>
    <col min="15110" max="15110" width="2.85546875" style="19" customWidth="1"/>
    <col min="15111" max="15111" width="2.7109375" style="19" customWidth="1"/>
    <col min="15112" max="15112" width="2.85546875" style="19" customWidth="1"/>
    <col min="15113" max="15113" width="1.85546875" style="19" customWidth="1"/>
    <col min="15114" max="15114" width="15.7109375" style="19" customWidth="1"/>
    <col min="15115" max="15115" width="4.7109375" style="19" customWidth="1"/>
    <col min="15116" max="15116" width="19.42578125" style="19" customWidth="1"/>
    <col min="15117" max="15117" width="13.85546875" style="19" customWidth="1"/>
    <col min="15118" max="15119" width="6.85546875" style="19" customWidth="1"/>
    <col min="15120" max="15120" width="12.5703125" style="19" customWidth="1"/>
    <col min="15121" max="15121" width="18.7109375" style="19" customWidth="1"/>
    <col min="15122" max="15361" width="9.140625" style="19"/>
    <col min="15362" max="15362" width="3" style="19" customWidth="1"/>
    <col min="15363" max="15363" width="2.42578125" style="19" customWidth="1"/>
    <col min="15364" max="15364" width="2.140625" style="19" customWidth="1"/>
    <col min="15365" max="15365" width="0" style="19" hidden="1" customWidth="1"/>
    <col min="15366" max="15366" width="2.85546875" style="19" customWidth="1"/>
    <col min="15367" max="15367" width="2.7109375" style="19" customWidth="1"/>
    <col min="15368" max="15368" width="2.85546875" style="19" customWidth="1"/>
    <col min="15369" max="15369" width="1.85546875" style="19" customWidth="1"/>
    <col min="15370" max="15370" width="15.7109375" style="19" customWidth="1"/>
    <col min="15371" max="15371" width="4.7109375" style="19" customWidth="1"/>
    <col min="15372" max="15372" width="19.42578125" style="19" customWidth="1"/>
    <col min="15373" max="15373" width="13.85546875" style="19" customWidth="1"/>
    <col min="15374" max="15375" width="6.85546875" style="19" customWidth="1"/>
    <col min="15376" max="15376" width="12.5703125" style="19" customWidth="1"/>
    <col min="15377" max="15377" width="18.7109375" style="19" customWidth="1"/>
    <col min="15378" max="15617" width="9.140625" style="19"/>
    <col min="15618" max="15618" width="3" style="19" customWidth="1"/>
    <col min="15619" max="15619" width="2.42578125" style="19" customWidth="1"/>
    <col min="15620" max="15620" width="2.140625" style="19" customWidth="1"/>
    <col min="15621" max="15621" width="0" style="19" hidden="1" customWidth="1"/>
    <col min="15622" max="15622" width="2.85546875" style="19" customWidth="1"/>
    <col min="15623" max="15623" width="2.7109375" style="19" customWidth="1"/>
    <col min="15624" max="15624" width="2.85546875" style="19" customWidth="1"/>
    <col min="15625" max="15625" width="1.85546875" style="19" customWidth="1"/>
    <col min="15626" max="15626" width="15.7109375" style="19" customWidth="1"/>
    <col min="15627" max="15627" width="4.7109375" style="19" customWidth="1"/>
    <col min="15628" max="15628" width="19.42578125" style="19" customWidth="1"/>
    <col min="15629" max="15629" width="13.85546875" style="19" customWidth="1"/>
    <col min="15630" max="15631" width="6.85546875" style="19" customWidth="1"/>
    <col min="15632" max="15632" width="12.5703125" style="19" customWidth="1"/>
    <col min="15633" max="15633" width="18.7109375" style="19" customWidth="1"/>
    <col min="15634" max="15873" width="9.140625" style="19"/>
    <col min="15874" max="15874" width="3" style="19" customWidth="1"/>
    <col min="15875" max="15875" width="2.42578125" style="19" customWidth="1"/>
    <col min="15876" max="15876" width="2.140625" style="19" customWidth="1"/>
    <col min="15877" max="15877" width="0" style="19" hidden="1" customWidth="1"/>
    <col min="15878" max="15878" width="2.85546875" style="19" customWidth="1"/>
    <col min="15879" max="15879" width="2.7109375" style="19" customWidth="1"/>
    <col min="15880" max="15880" width="2.85546875" style="19" customWidth="1"/>
    <col min="15881" max="15881" width="1.85546875" style="19" customWidth="1"/>
    <col min="15882" max="15882" width="15.7109375" style="19" customWidth="1"/>
    <col min="15883" max="15883" width="4.7109375" style="19" customWidth="1"/>
    <col min="15884" max="15884" width="19.42578125" style="19" customWidth="1"/>
    <col min="15885" max="15885" width="13.85546875" style="19" customWidth="1"/>
    <col min="15886" max="15887" width="6.85546875" style="19" customWidth="1"/>
    <col min="15888" max="15888" width="12.5703125" style="19" customWidth="1"/>
    <col min="15889" max="15889" width="18.7109375" style="19" customWidth="1"/>
    <col min="15890" max="16129" width="9.140625" style="19"/>
    <col min="16130" max="16130" width="3" style="19" customWidth="1"/>
    <col min="16131" max="16131" width="2.42578125" style="19" customWidth="1"/>
    <col min="16132" max="16132" width="2.140625" style="19" customWidth="1"/>
    <col min="16133" max="16133" width="0" style="19" hidden="1" customWidth="1"/>
    <col min="16134" max="16134" width="2.85546875" style="19" customWidth="1"/>
    <col min="16135" max="16135" width="2.7109375" style="19" customWidth="1"/>
    <col min="16136" max="16136" width="2.85546875" style="19" customWidth="1"/>
    <col min="16137" max="16137" width="1.85546875" style="19" customWidth="1"/>
    <col min="16138" max="16138" width="15.7109375" style="19" customWidth="1"/>
    <col min="16139" max="16139" width="4.7109375" style="19" customWidth="1"/>
    <col min="16140" max="16140" width="19.42578125" style="19" customWidth="1"/>
    <col min="16141" max="16141" width="13.85546875" style="19" customWidth="1"/>
    <col min="16142" max="16143" width="6.85546875" style="19" customWidth="1"/>
    <col min="16144" max="16144" width="12.5703125" style="19" customWidth="1"/>
    <col min="16145" max="16145" width="18.7109375" style="19" customWidth="1"/>
    <col min="16146" max="16384" width="9.140625" style="19"/>
  </cols>
  <sheetData>
    <row r="1" spans="1:17" x14ac:dyDescent="0.2">
      <c r="A1" s="510"/>
      <c r="B1" s="511"/>
      <c r="C1" s="511"/>
      <c r="D1" s="511"/>
      <c r="E1" s="511"/>
      <c r="F1" s="511"/>
      <c r="G1" s="511"/>
      <c r="H1" s="512"/>
      <c r="I1" s="510"/>
      <c r="J1" s="511"/>
      <c r="K1" s="511"/>
      <c r="L1" s="511"/>
      <c r="M1" s="511"/>
      <c r="N1" s="513"/>
      <c r="O1" s="513"/>
      <c r="P1" s="514"/>
      <c r="Q1" s="515"/>
    </row>
    <row r="2" spans="1:17" x14ac:dyDescent="0.2">
      <c r="A2" s="20"/>
      <c r="B2" s="21"/>
      <c r="C2" s="21"/>
      <c r="D2" s="21"/>
      <c r="E2" s="21"/>
      <c r="F2" s="21"/>
      <c r="G2" s="21"/>
      <c r="H2" s="22"/>
      <c r="I2" s="1260" t="s">
        <v>2270</v>
      </c>
      <c r="J2" s="1261"/>
      <c r="K2" s="1261"/>
      <c r="L2" s="1261"/>
      <c r="M2" s="1261"/>
      <c r="N2" s="1261"/>
      <c r="O2" s="1262"/>
      <c r="P2" s="227"/>
      <c r="Q2" s="23"/>
    </row>
    <row r="3" spans="1:17" x14ac:dyDescent="0.2">
      <c r="A3" s="20"/>
      <c r="B3" s="21"/>
      <c r="C3" s="21"/>
      <c r="D3" s="21"/>
      <c r="E3" s="21"/>
      <c r="F3" s="21"/>
      <c r="G3" s="21"/>
      <c r="H3" s="22"/>
      <c r="I3" s="1260" t="s">
        <v>2271</v>
      </c>
      <c r="J3" s="1261"/>
      <c r="K3" s="1261"/>
      <c r="L3" s="1261"/>
      <c r="M3" s="1261"/>
      <c r="N3" s="1261"/>
      <c r="O3" s="1262"/>
      <c r="P3" s="227"/>
      <c r="Q3" s="23"/>
    </row>
    <row r="4" spans="1:17" ht="13.5" thickBot="1" x14ac:dyDescent="0.25">
      <c r="A4" s="20"/>
      <c r="B4" s="21"/>
      <c r="C4" s="21"/>
      <c r="D4" s="21"/>
      <c r="E4" s="21"/>
      <c r="F4" s="21"/>
      <c r="G4" s="21"/>
      <c r="H4" s="22"/>
      <c r="I4" s="24"/>
      <c r="J4" s="25"/>
      <c r="K4" s="25"/>
      <c r="L4" s="25"/>
      <c r="M4" s="25"/>
      <c r="N4" s="26"/>
      <c r="O4" s="26"/>
      <c r="P4" s="227"/>
      <c r="Q4" s="23"/>
    </row>
    <row r="5" spans="1:17" x14ac:dyDescent="0.2">
      <c r="A5" s="27"/>
      <c r="B5" s="28"/>
      <c r="C5" s="28"/>
      <c r="D5" s="28"/>
      <c r="E5" s="28"/>
      <c r="F5" s="28"/>
      <c r="G5" s="28"/>
      <c r="H5" s="29"/>
      <c r="I5" s="950" t="s">
        <v>217</v>
      </c>
      <c r="J5" s="951"/>
      <c r="K5" s="951"/>
      <c r="L5" s="951"/>
      <c r="M5" s="951"/>
      <c r="N5" s="951"/>
      <c r="O5" s="952"/>
      <c r="P5" s="27"/>
      <c r="Q5" s="29"/>
    </row>
    <row r="6" spans="1:17" ht="13.5" thickBot="1" x14ac:dyDescent="0.25">
      <c r="A6" s="30"/>
      <c r="B6" s="31"/>
      <c r="C6" s="31"/>
      <c r="D6" s="31"/>
      <c r="E6" s="31"/>
      <c r="F6" s="31"/>
      <c r="G6" s="31"/>
      <c r="H6" s="32"/>
      <c r="I6" s="953" t="s">
        <v>218</v>
      </c>
      <c r="J6" s="954"/>
      <c r="K6" s="954"/>
      <c r="L6" s="954"/>
      <c r="M6" s="954"/>
      <c r="N6" s="954"/>
      <c r="O6" s="955"/>
      <c r="P6" s="30"/>
      <c r="Q6" s="32"/>
    </row>
    <row r="7" spans="1:17" x14ac:dyDescent="0.2">
      <c r="A7" s="956"/>
      <c r="B7" s="957"/>
      <c r="C7" s="957"/>
      <c r="D7" s="957"/>
      <c r="E7" s="957"/>
      <c r="F7" s="957"/>
      <c r="G7" s="957"/>
      <c r="H7" s="957"/>
      <c r="I7" s="240"/>
      <c r="J7" s="241"/>
      <c r="K7" s="242"/>
      <c r="L7" s="241"/>
      <c r="M7" s="241"/>
      <c r="N7" s="243"/>
      <c r="O7" s="244"/>
      <c r="P7" s="245"/>
      <c r="Q7" s="246"/>
    </row>
    <row r="8" spans="1:17" x14ac:dyDescent="0.2">
      <c r="A8" s="945"/>
      <c r="B8" s="946"/>
      <c r="C8" s="946"/>
      <c r="D8" s="946"/>
      <c r="E8" s="946"/>
      <c r="F8" s="946"/>
      <c r="G8" s="946"/>
      <c r="H8" s="946"/>
      <c r="I8" s="53"/>
      <c r="J8" s="247"/>
      <c r="K8" s="248"/>
      <c r="L8" s="247"/>
      <c r="M8" s="247"/>
      <c r="N8" s="249"/>
      <c r="O8" s="250"/>
      <c r="P8" s="877"/>
      <c r="Q8" s="251"/>
    </row>
    <row r="9" spans="1:17" x14ac:dyDescent="0.2">
      <c r="A9" s="945" t="s">
        <v>219</v>
      </c>
      <c r="B9" s="946"/>
      <c r="C9" s="946"/>
      <c r="D9" s="946"/>
      <c r="E9" s="946"/>
      <c r="F9" s="946"/>
      <c r="G9" s="946"/>
      <c r="H9" s="946"/>
      <c r="I9" s="287" t="s">
        <v>220</v>
      </c>
      <c r="J9" s="247">
        <v>1</v>
      </c>
      <c r="K9" s="959" t="s">
        <v>285</v>
      </c>
      <c r="L9" s="959"/>
      <c r="M9" s="959"/>
      <c r="N9" s="959"/>
      <c r="O9" s="959"/>
      <c r="P9" s="959"/>
      <c r="Q9" s="1273"/>
    </row>
    <row r="10" spans="1:17" ht="15.75" customHeight="1" x14ac:dyDescent="0.2">
      <c r="A10" s="960" t="s">
        <v>222</v>
      </c>
      <c r="B10" s="961"/>
      <c r="C10" s="961"/>
      <c r="D10" s="961"/>
      <c r="E10" s="961"/>
      <c r="F10" s="961"/>
      <c r="G10" s="961"/>
      <c r="H10" s="961"/>
      <c r="I10" s="250" t="s">
        <v>220</v>
      </c>
      <c r="J10" s="255">
        <v>1.2</v>
      </c>
      <c r="K10" s="1250" t="s">
        <v>2672</v>
      </c>
      <c r="L10" s="1250"/>
      <c r="M10" s="1250"/>
      <c r="N10" s="1250"/>
      <c r="O10" s="1250"/>
      <c r="P10" s="1250"/>
      <c r="Q10" s="1251"/>
    </row>
    <row r="11" spans="1:17" x14ac:dyDescent="0.2">
      <c r="A11" s="1154" t="s">
        <v>224</v>
      </c>
      <c r="B11" s="1155"/>
      <c r="C11" s="1155"/>
      <c r="D11" s="1155"/>
      <c r="E11" s="1155"/>
      <c r="F11" s="1155"/>
      <c r="G11" s="1155"/>
      <c r="H11" s="1155"/>
      <c r="I11" s="548" t="s">
        <v>220</v>
      </c>
      <c r="J11" s="554" t="s">
        <v>2673</v>
      </c>
      <c r="K11" s="1177" t="s">
        <v>2674</v>
      </c>
      <c r="L11" s="1177"/>
      <c r="M11" s="1177"/>
      <c r="N11" s="1177"/>
      <c r="O11" s="1177"/>
      <c r="P11" s="1177"/>
      <c r="Q11" s="1178"/>
    </row>
    <row r="12" spans="1:17" x14ac:dyDescent="0.2">
      <c r="A12" s="945" t="s">
        <v>226</v>
      </c>
      <c r="B12" s="946"/>
      <c r="C12" s="946"/>
      <c r="D12" s="946"/>
      <c r="E12" s="946"/>
      <c r="F12" s="946"/>
      <c r="G12" s="946"/>
      <c r="H12" s="946"/>
      <c r="I12" s="250" t="s">
        <v>220</v>
      </c>
      <c r="J12" s="247" t="s">
        <v>227</v>
      </c>
      <c r="K12" s="256"/>
      <c r="L12" s="858"/>
      <c r="M12" s="858"/>
      <c r="N12" s="252"/>
      <c r="O12" s="250"/>
      <c r="P12" s="877"/>
      <c r="Q12" s="251"/>
    </row>
    <row r="13" spans="1:17" x14ac:dyDescent="0.2">
      <c r="A13" s="945" t="s">
        <v>228</v>
      </c>
      <c r="B13" s="946"/>
      <c r="C13" s="946"/>
      <c r="D13" s="946"/>
      <c r="E13" s="946"/>
      <c r="F13" s="946"/>
      <c r="G13" s="946"/>
      <c r="H13" s="946"/>
      <c r="I13" s="250" t="s">
        <v>220</v>
      </c>
      <c r="J13" s="247" t="s">
        <v>229</v>
      </c>
      <c r="K13" s="256"/>
      <c r="L13" s="858"/>
      <c r="M13" s="858"/>
      <c r="N13" s="252"/>
      <c r="O13" s="250"/>
      <c r="P13" s="877"/>
      <c r="Q13" s="251"/>
    </row>
    <row r="14" spans="1:17" x14ac:dyDescent="0.2">
      <c r="A14" s="945" t="s">
        <v>230</v>
      </c>
      <c r="B14" s="946"/>
      <c r="C14" s="946"/>
      <c r="D14" s="946"/>
      <c r="E14" s="946"/>
      <c r="F14" s="946"/>
      <c r="G14" s="946"/>
      <c r="H14" s="946"/>
      <c r="I14" s="250" t="s">
        <v>220</v>
      </c>
      <c r="J14" s="1238">
        <f xml:space="preserve"> Q32</f>
        <v>4500000</v>
      </c>
      <c r="K14" s="1238"/>
      <c r="L14" s="1238"/>
      <c r="M14" s="858"/>
      <c r="N14" s="252"/>
      <c r="O14" s="250"/>
      <c r="P14" s="877"/>
      <c r="Q14" s="251"/>
    </row>
    <row r="15" spans="1:17" x14ac:dyDescent="0.2">
      <c r="A15" s="945" t="s">
        <v>231</v>
      </c>
      <c r="B15" s="946"/>
      <c r="C15" s="946"/>
      <c r="D15" s="946"/>
      <c r="E15" s="946"/>
      <c r="F15" s="946"/>
      <c r="G15" s="946"/>
      <c r="H15" s="946"/>
      <c r="I15" s="250" t="s">
        <v>220</v>
      </c>
      <c r="J15" s="247" t="s">
        <v>229</v>
      </c>
      <c r="K15" s="256"/>
      <c r="L15" s="858"/>
      <c r="M15" s="858"/>
      <c r="N15" s="252"/>
      <c r="O15" s="250"/>
      <c r="P15" s="877"/>
      <c r="Q15" s="251"/>
    </row>
    <row r="16" spans="1:17" x14ac:dyDescent="0.2">
      <c r="A16" s="857" t="s">
        <v>232</v>
      </c>
      <c r="B16" s="858"/>
      <c r="C16" s="858"/>
      <c r="D16" s="858"/>
      <c r="E16" s="858"/>
      <c r="F16" s="858"/>
      <c r="G16" s="858"/>
      <c r="H16" s="858"/>
      <c r="I16" s="250" t="s">
        <v>220</v>
      </c>
      <c r="J16" s="247" t="s">
        <v>233</v>
      </c>
      <c r="K16" s="256"/>
      <c r="L16" s="858"/>
      <c r="M16" s="858"/>
      <c r="N16" s="252"/>
      <c r="O16" s="250"/>
      <c r="P16" s="877"/>
      <c r="Q16" s="251"/>
    </row>
    <row r="17" spans="1:17" ht="13.5" thickBot="1" x14ac:dyDescent="0.25">
      <c r="A17" s="962" t="s">
        <v>234</v>
      </c>
      <c r="B17" s="963"/>
      <c r="C17" s="963"/>
      <c r="D17" s="963"/>
      <c r="E17" s="963"/>
      <c r="F17" s="963"/>
      <c r="G17" s="963"/>
      <c r="H17" s="963"/>
      <c r="I17" s="963"/>
      <c r="J17" s="963"/>
      <c r="K17" s="963"/>
      <c r="L17" s="963"/>
      <c r="M17" s="963"/>
      <c r="N17" s="963"/>
      <c r="O17" s="963"/>
      <c r="P17" s="963"/>
      <c r="Q17" s="964"/>
    </row>
    <row r="18" spans="1:17" ht="13.5" thickBot="1" x14ac:dyDescent="0.25">
      <c r="A18" s="958" t="s">
        <v>235</v>
      </c>
      <c r="B18" s="958"/>
      <c r="C18" s="958"/>
      <c r="D18" s="958"/>
      <c r="E18" s="958"/>
      <c r="F18" s="958"/>
      <c r="G18" s="856"/>
      <c r="H18" s="958" t="s">
        <v>236</v>
      </c>
      <c r="I18" s="958"/>
      <c r="J18" s="958"/>
      <c r="K18" s="958"/>
      <c r="L18" s="958"/>
      <c r="M18" s="958"/>
      <c r="N18" s="958" t="s">
        <v>237</v>
      </c>
      <c r="O18" s="958"/>
      <c r="P18" s="958"/>
      <c r="Q18" s="958"/>
    </row>
    <row r="19" spans="1:17" ht="23.25" customHeight="1" x14ac:dyDescent="0.2">
      <c r="A19" s="223" t="s">
        <v>238</v>
      </c>
      <c r="B19" s="33"/>
      <c r="C19" s="33"/>
      <c r="D19" s="33"/>
      <c r="E19" s="33"/>
      <c r="F19" s="34"/>
      <c r="G19" s="34"/>
      <c r="H19" s="965" t="s">
        <v>2320</v>
      </c>
      <c r="I19" s="965"/>
      <c r="J19" s="965"/>
      <c r="K19" s="965"/>
      <c r="L19" s="965"/>
      <c r="M19" s="965"/>
      <c r="N19" s="966" t="s">
        <v>240</v>
      </c>
      <c r="O19" s="967"/>
      <c r="P19" s="967"/>
      <c r="Q19" s="968"/>
    </row>
    <row r="20" spans="1:17" x14ac:dyDescent="0.2">
      <c r="A20" s="969" t="s">
        <v>241</v>
      </c>
      <c r="B20" s="970"/>
      <c r="C20" s="970"/>
      <c r="D20" s="970"/>
      <c r="E20" s="970"/>
      <c r="F20" s="971"/>
      <c r="G20" s="854"/>
      <c r="H20" s="972" t="s">
        <v>242</v>
      </c>
      <c r="I20" s="970"/>
      <c r="J20" s="970"/>
      <c r="K20" s="970"/>
      <c r="L20" s="970"/>
      <c r="M20" s="971"/>
      <c r="N20" s="973">
        <f>Q32</f>
        <v>4500000</v>
      </c>
      <c r="O20" s="974"/>
      <c r="P20" s="974"/>
      <c r="Q20" s="975"/>
    </row>
    <row r="21" spans="1:17" ht="27" customHeight="1" x14ac:dyDescent="0.2">
      <c r="A21" s="976" t="s">
        <v>243</v>
      </c>
      <c r="B21" s="977"/>
      <c r="C21" s="977"/>
      <c r="D21" s="977"/>
      <c r="E21" s="977"/>
      <c r="F21" s="978"/>
      <c r="G21" s="855"/>
      <c r="H21" s="238" t="s">
        <v>2272</v>
      </c>
      <c r="I21" s="1062" t="s">
        <v>2675</v>
      </c>
      <c r="J21" s="1062"/>
      <c r="K21" s="1062"/>
      <c r="L21" s="1062"/>
      <c r="M21" s="1063"/>
      <c r="N21" s="981" t="s">
        <v>1368</v>
      </c>
      <c r="O21" s="982"/>
      <c r="P21" s="982"/>
      <c r="Q21" s="983"/>
    </row>
    <row r="22" spans="1:17" ht="27.75" customHeight="1" thickBot="1" x14ac:dyDescent="0.25">
      <c r="A22" s="976" t="s">
        <v>245</v>
      </c>
      <c r="B22" s="977"/>
      <c r="C22" s="977"/>
      <c r="D22" s="977"/>
      <c r="E22" s="977"/>
      <c r="F22" s="978"/>
      <c r="G22" s="855"/>
      <c r="H22" s="239" t="s">
        <v>2272</v>
      </c>
      <c r="I22" s="984" t="s">
        <v>2676</v>
      </c>
      <c r="J22" s="984"/>
      <c r="K22" s="984"/>
      <c r="L22" s="984"/>
      <c r="M22" s="985"/>
      <c r="N22" s="981" t="s">
        <v>1368</v>
      </c>
      <c r="O22" s="982"/>
      <c r="P22" s="982"/>
      <c r="Q22" s="983"/>
    </row>
    <row r="23" spans="1:17" x14ac:dyDescent="0.2">
      <c r="A23" s="986" t="s">
        <v>2522</v>
      </c>
      <c r="B23" s="987"/>
      <c r="C23" s="987"/>
      <c r="D23" s="987"/>
      <c r="E23" s="987"/>
      <c r="F23" s="987"/>
      <c r="G23" s="987"/>
      <c r="H23" s="987"/>
      <c r="I23" s="987"/>
      <c r="J23" s="987"/>
      <c r="K23" s="987"/>
      <c r="L23" s="987"/>
      <c r="M23" s="987"/>
      <c r="N23" s="987"/>
      <c r="O23" s="987"/>
      <c r="P23" s="987"/>
      <c r="Q23" s="988"/>
    </row>
    <row r="24" spans="1:17" ht="13.5" thickBot="1" x14ac:dyDescent="0.25">
      <c r="A24" s="989"/>
      <c r="B24" s="990"/>
      <c r="C24" s="990"/>
      <c r="D24" s="990"/>
      <c r="E24" s="990"/>
      <c r="F24" s="990"/>
      <c r="G24" s="990"/>
      <c r="H24" s="990"/>
      <c r="I24" s="990"/>
      <c r="J24" s="990"/>
      <c r="K24" s="990"/>
      <c r="L24" s="990"/>
      <c r="M24" s="990"/>
      <c r="N24" s="990"/>
      <c r="O24" s="990"/>
      <c r="P24" s="990"/>
      <c r="Q24" s="991"/>
    </row>
    <row r="25" spans="1:17" s="516" customFormat="1" ht="15" x14ac:dyDescent="0.25">
      <c r="A25" s="950" t="s">
        <v>246</v>
      </c>
      <c r="B25" s="951"/>
      <c r="C25" s="951"/>
      <c r="D25" s="951"/>
      <c r="E25" s="951"/>
      <c r="F25" s="951"/>
      <c r="G25" s="951"/>
      <c r="H25" s="951"/>
      <c r="I25" s="951"/>
      <c r="J25" s="951"/>
      <c r="K25" s="951"/>
      <c r="L25" s="951"/>
      <c r="M25" s="951"/>
      <c r="N25" s="951"/>
      <c r="O25" s="951"/>
      <c r="P25" s="951"/>
      <c r="Q25" s="952"/>
    </row>
    <row r="26" spans="1:17" s="516" customFormat="1" ht="15.75" thickBot="1" x14ac:dyDescent="0.3">
      <c r="A26" s="953" t="s">
        <v>247</v>
      </c>
      <c r="B26" s="954"/>
      <c r="C26" s="954"/>
      <c r="D26" s="954"/>
      <c r="E26" s="954"/>
      <c r="F26" s="954"/>
      <c r="G26" s="954"/>
      <c r="H26" s="954"/>
      <c r="I26" s="954"/>
      <c r="J26" s="954"/>
      <c r="K26" s="954"/>
      <c r="L26" s="954"/>
      <c r="M26" s="954"/>
      <c r="N26" s="954"/>
      <c r="O26" s="954"/>
      <c r="P26" s="954"/>
      <c r="Q26" s="955"/>
    </row>
    <row r="27" spans="1:17" x14ac:dyDescent="0.2">
      <c r="A27" s="35"/>
      <c r="B27" s="36"/>
      <c r="C27" s="36"/>
      <c r="D27" s="36"/>
      <c r="E27" s="36"/>
      <c r="F27" s="992" t="s">
        <v>248</v>
      </c>
      <c r="G27" s="993"/>
      <c r="H27" s="993"/>
      <c r="I27" s="993"/>
      <c r="J27" s="993"/>
      <c r="K27" s="993"/>
      <c r="L27" s="994"/>
      <c r="M27" s="1001" t="s">
        <v>249</v>
      </c>
      <c r="N27" s="1004" t="s">
        <v>250</v>
      </c>
      <c r="O27" s="1005"/>
      <c r="P27" s="1005"/>
      <c r="Q27" s="1006"/>
    </row>
    <row r="28" spans="1:17" ht="13.5" thickBot="1" x14ac:dyDescent="0.25">
      <c r="A28" s="1010" t="s">
        <v>251</v>
      </c>
      <c r="B28" s="1011"/>
      <c r="C28" s="1011"/>
      <c r="D28" s="1011"/>
      <c r="E28" s="1012"/>
      <c r="F28" s="995"/>
      <c r="G28" s="996"/>
      <c r="H28" s="996"/>
      <c r="I28" s="996"/>
      <c r="J28" s="996"/>
      <c r="K28" s="996"/>
      <c r="L28" s="997"/>
      <c r="M28" s="1002"/>
      <c r="N28" s="1007"/>
      <c r="O28" s="1008"/>
      <c r="P28" s="1008"/>
      <c r="Q28" s="1009"/>
    </row>
    <row r="29" spans="1:17" x14ac:dyDescent="0.2">
      <c r="A29" s="1010" t="s">
        <v>252</v>
      </c>
      <c r="B29" s="1011"/>
      <c r="C29" s="1011"/>
      <c r="D29" s="1011"/>
      <c r="E29" s="1012"/>
      <c r="F29" s="995"/>
      <c r="G29" s="996"/>
      <c r="H29" s="996"/>
      <c r="I29" s="996"/>
      <c r="J29" s="996"/>
      <c r="K29" s="996"/>
      <c r="L29" s="997"/>
      <c r="M29" s="1002"/>
      <c r="N29" s="1013" t="s">
        <v>253</v>
      </c>
      <c r="O29" s="1015" t="s">
        <v>254</v>
      </c>
      <c r="P29" s="37" t="s">
        <v>255</v>
      </c>
      <c r="Q29" s="1017" t="s">
        <v>256</v>
      </c>
    </row>
    <row r="30" spans="1:17" ht="13.5" thickBot="1" x14ac:dyDescent="0.25">
      <c r="A30" s="38"/>
      <c r="B30" s="39"/>
      <c r="C30" s="39"/>
      <c r="D30" s="39"/>
      <c r="E30" s="40"/>
      <c r="F30" s="998"/>
      <c r="G30" s="999"/>
      <c r="H30" s="999"/>
      <c r="I30" s="999"/>
      <c r="J30" s="999"/>
      <c r="K30" s="999"/>
      <c r="L30" s="1000"/>
      <c r="M30" s="1003"/>
      <c r="N30" s="1014"/>
      <c r="O30" s="1016"/>
      <c r="P30" s="41" t="s">
        <v>257</v>
      </c>
      <c r="Q30" s="1018"/>
    </row>
    <row r="31" spans="1:17" ht="13.5" thickBot="1" x14ac:dyDescent="0.25">
      <c r="A31" s="1019">
        <v>1</v>
      </c>
      <c r="B31" s="1020"/>
      <c r="C31" s="1020"/>
      <c r="D31" s="1020"/>
      <c r="E31" s="1021"/>
      <c r="F31" s="1022">
        <v>2</v>
      </c>
      <c r="G31" s="1020"/>
      <c r="H31" s="1020"/>
      <c r="I31" s="1020"/>
      <c r="J31" s="1020"/>
      <c r="K31" s="1020"/>
      <c r="L31" s="1023"/>
      <c r="M31" s="852">
        <v>3</v>
      </c>
      <c r="N31" s="42">
        <v>4</v>
      </c>
      <c r="O31" s="42">
        <v>5</v>
      </c>
      <c r="P31" s="228">
        <v>6</v>
      </c>
      <c r="Q31" s="43" t="s">
        <v>258</v>
      </c>
    </row>
    <row r="32" spans="1:17" x14ac:dyDescent="0.2">
      <c r="A32" s="259">
        <v>5</v>
      </c>
      <c r="B32" s="44"/>
      <c r="C32" s="44"/>
      <c r="D32" s="44"/>
      <c r="E32" s="44"/>
      <c r="F32" s="1024" t="s">
        <v>259</v>
      </c>
      <c r="G32" s="1025"/>
      <c r="H32" s="1025"/>
      <c r="I32" s="1025"/>
      <c r="J32" s="1025"/>
      <c r="K32" s="1025"/>
      <c r="L32" s="1026"/>
      <c r="M32" s="44"/>
      <c r="N32" s="44"/>
      <c r="O32" s="44"/>
      <c r="P32" s="260"/>
      <c r="Q32" s="261">
        <f>Q45</f>
        <v>4500000</v>
      </c>
    </row>
    <row r="33" spans="1:17" x14ac:dyDescent="0.2">
      <c r="A33" s="262">
        <v>5</v>
      </c>
      <c r="B33" s="263">
        <v>2</v>
      </c>
      <c r="C33" s="263"/>
      <c r="D33" s="263"/>
      <c r="E33" s="263"/>
      <c r="F33" s="1027" t="s">
        <v>302</v>
      </c>
      <c r="G33" s="1028"/>
      <c r="H33" s="1028"/>
      <c r="I33" s="1028"/>
      <c r="J33" s="1028"/>
      <c r="K33" s="1028"/>
      <c r="L33" s="1029"/>
      <c r="M33" s="263"/>
      <c r="N33" s="263"/>
      <c r="O33" s="263"/>
      <c r="P33" s="264"/>
      <c r="Q33" s="265">
        <f>Q32</f>
        <v>4500000</v>
      </c>
    </row>
    <row r="34" spans="1:17" s="45" customFormat="1" ht="15" x14ac:dyDescent="0.25">
      <c r="A34" s="266">
        <v>5</v>
      </c>
      <c r="B34" s="853">
        <v>2</v>
      </c>
      <c r="C34" s="853">
        <v>6</v>
      </c>
      <c r="D34" s="1030"/>
      <c r="E34" s="1252"/>
      <c r="F34" s="1027" t="s">
        <v>278</v>
      </c>
      <c r="G34" s="1028"/>
      <c r="H34" s="1028"/>
      <c r="I34" s="1028"/>
      <c r="J34" s="1028"/>
      <c r="K34" s="1028"/>
      <c r="L34" s="1029"/>
      <c r="M34" s="55"/>
      <c r="N34" s="853"/>
      <c r="O34" s="853"/>
      <c r="P34" s="229"/>
      <c r="Q34" s="56">
        <f>Q45</f>
        <v>4500000</v>
      </c>
    </row>
    <row r="35" spans="1:17" s="47" customFormat="1" ht="24" customHeight="1" x14ac:dyDescent="0.2">
      <c r="A35" s="288">
        <v>5</v>
      </c>
      <c r="B35" s="289">
        <v>2</v>
      </c>
      <c r="C35" s="289">
        <v>6</v>
      </c>
      <c r="D35" s="290">
        <v>1</v>
      </c>
      <c r="E35" s="290" t="s">
        <v>266</v>
      </c>
      <c r="F35" s="1254" t="s">
        <v>361</v>
      </c>
      <c r="G35" s="1194"/>
      <c r="H35" s="1194"/>
      <c r="I35" s="1194"/>
      <c r="J35" s="1194"/>
      <c r="K35" s="1194"/>
      <c r="L35" s="1195"/>
      <c r="M35" s="271"/>
      <c r="N35" s="46"/>
      <c r="O35" s="46"/>
      <c r="P35" s="230"/>
      <c r="Q35" s="56">
        <f>SUM(Q36:Q39)</f>
        <v>3500000</v>
      </c>
    </row>
    <row r="36" spans="1:17" s="47" customFormat="1" ht="23.25" customHeight="1" x14ac:dyDescent="0.2">
      <c r="A36" s="288"/>
      <c r="B36" s="289"/>
      <c r="C36" s="289"/>
      <c r="D36" s="290"/>
      <c r="E36" s="290"/>
      <c r="F36" s="880" t="s">
        <v>262</v>
      </c>
      <c r="G36" s="873"/>
      <c r="H36" s="876"/>
      <c r="I36" s="1274" t="s">
        <v>2528</v>
      </c>
      <c r="J36" s="1274"/>
      <c r="K36" s="1274"/>
      <c r="L36" s="1275"/>
      <c r="M36" s="271"/>
      <c r="N36" s="46">
        <v>1</v>
      </c>
      <c r="O36" s="272" t="s">
        <v>2437</v>
      </c>
      <c r="P36" s="291">
        <v>500000</v>
      </c>
      <c r="Q36" s="275">
        <f>N36*P36</f>
        <v>500000</v>
      </c>
    </row>
    <row r="37" spans="1:17" s="47" customFormat="1" ht="23.25" customHeight="1" x14ac:dyDescent="0.2">
      <c r="A37" s="288"/>
      <c r="B37" s="289"/>
      <c r="C37" s="289"/>
      <c r="D37" s="290"/>
      <c r="E37" s="290"/>
      <c r="F37" s="880" t="s">
        <v>266</v>
      </c>
      <c r="G37" s="873"/>
      <c r="H37" s="876"/>
      <c r="I37" s="1194" t="s">
        <v>2529</v>
      </c>
      <c r="J37" s="1194"/>
      <c r="K37" s="1194"/>
      <c r="L37" s="1195"/>
      <c r="M37" s="271"/>
      <c r="N37" s="46">
        <v>1</v>
      </c>
      <c r="O37" s="272" t="s">
        <v>2437</v>
      </c>
      <c r="P37" s="291">
        <v>1000000</v>
      </c>
      <c r="Q37" s="275">
        <f t="shared" ref="Q37:Q39" si="0">N37*P37</f>
        <v>1000000</v>
      </c>
    </row>
    <row r="38" spans="1:17" s="47" customFormat="1" ht="12.75" customHeight="1" x14ac:dyDescent="0.2">
      <c r="A38" s="288"/>
      <c r="B38" s="289"/>
      <c r="C38" s="289"/>
      <c r="D38" s="290"/>
      <c r="E38" s="290"/>
      <c r="F38" s="880" t="s">
        <v>271</v>
      </c>
      <c r="G38" s="873"/>
      <c r="H38" s="876"/>
      <c r="I38" s="1194" t="s">
        <v>2530</v>
      </c>
      <c r="J38" s="1194"/>
      <c r="K38" s="1194"/>
      <c r="L38" s="1195"/>
      <c r="M38" s="271"/>
      <c r="N38" s="46">
        <v>1</v>
      </c>
      <c r="O38" s="272" t="s">
        <v>2437</v>
      </c>
      <c r="P38" s="291">
        <v>500000</v>
      </c>
      <c r="Q38" s="275">
        <f t="shared" si="0"/>
        <v>500000</v>
      </c>
    </row>
    <row r="39" spans="1:17" s="47" customFormat="1" ht="23.25" customHeight="1" x14ac:dyDescent="0.2">
      <c r="A39" s="288"/>
      <c r="B39" s="289"/>
      <c r="C39" s="289"/>
      <c r="D39" s="290"/>
      <c r="E39" s="290"/>
      <c r="F39" s="880" t="s">
        <v>268</v>
      </c>
      <c r="G39" s="873"/>
      <c r="H39" s="876"/>
      <c r="I39" s="1194" t="s">
        <v>2531</v>
      </c>
      <c r="J39" s="1194"/>
      <c r="K39" s="1194"/>
      <c r="L39" s="1195"/>
      <c r="M39" s="271"/>
      <c r="N39" s="46">
        <v>1</v>
      </c>
      <c r="O39" s="272" t="s">
        <v>2437</v>
      </c>
      <c r="P39" s="291">
        <v>1500000</v>
      </c>
      <c r="Q39" s="275">
        <f t="shared" si="0"/>
        <v>1500000</v>
      </c>
    </row>
    <row r="40" spans="1:17" s="47" customFormat="1" x14ac:dyDescent="0.2">
      <c r="A40" s="288"/>
      <c r="B40" s="289"/>
      <c r="C40" s="289"/>
      <c r="D40" s="290"/>
      <c r="E40" s="290"/>
      <c r="F40" s="880"/>
      <c r="G40" s="873"/>
      <c r="H40" s="876"/>
      <c r="I40" s="1194"/>
      <c r="J40" s="1194"/>
      <c r="K40" s="1194"/>
      <c r="L40" s="1195"/>
      <c r="M40" s="271"/>
      <c r="N40" s="46"/>
      <c r="O40" s="272"/>
      <c r="P40" s="291"/>
      <c r="Q40" s="275"/>
    </row>
    <row r="41" spans="1:17" s="47" customFormat="1" x14ac:dyDescent="0.2">
      <c r="A41" s="288">
        <v>5</v>
      </c>
      <c r="B41" s="289">
        <v>2</v>
      </c>
      <c r="C41" s="289">
        <v>6</v>
      </c>
      <c r="D41" s="290">
        <v>1</v>
      </c>
      <c r="E41" s="290" t="s">
        <v>271</v>
      </c>
      <c r="F41" s="1358" t="s">
        <v>362</v>
      </c>
      <c r="G41" s="1204"/>
      <c r="H41" s="1204"/>
      <c r="I41" s="1204"/>
      <c r="J41" s="1204"/>
      <c r="K41" s="1204"/>
      <c r="L41" s="1205"/>
      <c r="M41" s="271"/>
      <c r="N41" s="46"/>
      <c r="O41" s="272"/>
      <c r="P41" s="291"/>
      <c r="Q41" s="56">
        <f>SUM(Q42:Q43)</f>
        <v>1000000</v>
      </c>
    </row>
    <row r="42" spans="1:17" s="47" customFormat="1" ht="22.5" x14ac:dyDescent="0.2">
      <c r="A42" s="398"/>
      <c r="B42" s="872"/>
      <c r="C42" s="872"/>
      <c r="D42" s="615"/>
      <c r="E42" s="615"/>
      <c r="F42" s="881" t="s">
        <v>262</v>
      </c>
      <c r="G42" s="865"/>
      <c r="H42" s="865"/>
      <c r="I42" s="1204" t="s">
        <v>2532</v>
      </c>
      <c r="J42" s="1204"/>
      <c r="K42" s="1204"/>
      <c r="L42" s="1205"/>
      <c r="M42" s="612"/>
      <c r="N42" s="590">
        <v>1</v>
      </c>
      <c r="O42" s="611" t="s">
        <v>2437</v>
      </c>
      <c r="P42" s="617">
        <v>500000</v>
      </c>
      <c r="Q42" s="618">
        <f>N42*P42</f>
        <v>500000</v>
      </c>
    </row>
    <row r="43" spans="1:17" s="47" customFormat="1" ht="22.5" x14ac:dyDescent="0.2">
      <c r="A43" s="398"/>
      <c r="B43" s="872"/>
      <c r="C43" s="872"/>
      <c r="D43" s="615"/>
      <c r="E43" s="615"/>
      <c r="F43" s="881" t="s">
        <v>266</v>
      </c>
      <c r="G43" s="860"/>
      <c r="H43" s="860"/>
      <c r="I43" s="1204" t="s">
        <v>2533</v>
      </c>
      <c r="J43" s="1204"/>
      <c r="K43" s="1204"/>
      <c r="L43" s="1205"/>
      <c r="M43" s="612"/>
      <c r="N43" s="590">
        <v>1</v>
      </c>
      <c r="O43" s="611" t="s">
        <v>2437</v>
      </c>
      <c r="P43" s="617">
        <v>500000</v>
      </c>
      <c r="Q43" s="618">
        <f>N43*P43</f>
        <v>500000</v>
      </c>
    </row>
    <row r="44" spans="1:17" s="47" customFormat="1" x14ac:dyDescent="0.2">
      <c r="A44" s="288"/>
      <c r="B44" s="289"/>
      <c r="C44" s="289"/>
      <c r="D44" s="290"/>
      <c r="E44" s="290"/>
      <c r="F44" s="1359"/>
      <c r="G44" s="1242"/>
      <c r="H44" s="1242"/>
      <c r="I44" s="1242"/>
      <c r="J44" s="1242"/>
      <c r="K44" s="1242"/>
      <c r="L44" s="1243"/>
      <c r="M44" s="271"/>
      <c r="N44" s="46"/>
      <c r="O44" s="272"/>
      <c r="P44" s="291"/>
      <c r="Q44" s="275"/>
    </row>
    <row r="45" spans="1:17" s="213" customFormat="1" ht="13.5" thickBot="1" x14ac:dyDescent="0.25">
      <c r="A45" s="1038" t="s">
        <v>215</v>
      </c>
      <c r="B45" s="1039"/>
      <c r="C45" s="1039"/>
      <c r="D45" s="1039"/>
      <c r="E45" s="1039"/>
      <c r="F45" s="1039"/>
      <c r="G45" s="1039"/>
      <c r="H45" s="1039"/>
      <c r="I45" s="1039"/>
      <c r="J45" s="1039"/>
      <c r="K45" s="1039"/>
      <c r="L45" s="1039"/>
      <c r="M45" s="1039"/>
      <c r="N45" s="1039"/>
      <c r="O45" s="1039"/>
      <c r="P45" s="1039"/>
      <c r="Q45" s="58">
        <f>Q35+Q41</f>
        <v>4500000</v>
      </c>
    </row>
    <row r="46" spans="1:17" s="213" customFormat="1" x14ac:dyDescent="0.2">
      <c r="A46" s="286"/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21"/>
      <c r="N46" s="221"/>
      <c r="O46" s="221"/>
      <c r="P46" s="232"/>
      <c r="Q46" s="197"/>
    </row>
    <row r="47" spans="1:17" s="21" customFormat="1" ht="15" x14ac:dyDescent="0.25">
      <c r="A47" s="1040" t="s">
        <v>2277</v>
      </c>
      <c r="B47" s="1040"/>
      <c r="C47" s="1040"/>
      <c r="D47" s="1040"/>
      <c r="E47" s="1040"/>
      <c r="F47" s="1040"/>
      <c r="G47" s="1040"/>
      <c r="H47" s="1040"/>
      <c r="I47" s="1040"/>
      <c r="J47" s="1040"/>
      <c r="K47" s="1040"/>
      <c r="L47" s="1040"/>
      <c r="M47" s="1253" t="s">
        <v>2274</v>
      </c>
      <c r="N47" s="1253"/>
      <c r="O47" s="1253"/>
      <c r="P47" s="1253"/>
      <c r="Q47" s="1253"/>
    </row>
    <row r="48" spans="1:17" s="21" customFormat="1" ht="15" x14ac:dyDescent="0.25">
      <c r="A48" s="1040" t="s">
        <v>2278</v>
      </c>
      <c r="B48" s="1040"/>
      <c r="C48" s="1040"/>
      <c r="D48" s="1040"/>
      <c r="E48" s="1040"/>
      <c r="F48" s="1040"/>
      <c r="G48" s="1040"/>
      <c r="H48" s="1040"/>
      <c r="I48" s="1040"/>
      <c r="J48" s="1040"/>
      <c r="K48" s="1040"/>
      <c r="L48" s="1040"/>
      <c r="M48" s="1253" t="s">
        <v>2275</v>
      </c>
      <c r="N48" s="1253"/>
      <c r="O48" s="1253"/>
      <c r="P48" s="1253"/>
      <c r="Q48" s="1253"/>
    </row>
    <row r="49" spans="1:17" s="21" customFormat="1" ht="15" x14ac:dyDescent="0.25">
      <c r="C49" s="517"/>
      <c r="D49" s="517"/>
      <c r="E49" s="517"/>
      <c r="F49" s="517"/>
      <c r="G49" s="517"/>
      <c r="H49" s="517"/>
      <c r="I49" s="517"/>
      <c r="J49" s="517"/>
      <c r="K49" s="517"/>
      <c r="L49" s="517"/>
      <c r="M49" s="517"/>
      <c r="N49" s="61"/>
      <c r="O49" s="61"/>
      <c r="P49" s="518"/>
      <c r="Q49" s="519"/>
    </row>
    <row r="50" spans="1:17" s="21" customFormat="1" ht="15" x14ac:dyDescent="0.25">
      <c r="C50" s="517"/>
      <c r="D50" s="517"/>
      <c r="E50" s="517"/>
      <c r="F50" s="517"/>
      <c r="G50" s="517"/>
      <c r="H50" s="517"/>
      <c r="I50" s="517"/>
      <c r="J50" s="517"/>
      <c r="K50" s="517"/>
      <c r="L50" s="517"/>
      <c r="M50" s="517"/>
      <c r="N50" s="61"/>
      <c r="O50" s="61"/>
      <c r="P50" s="518"/>
      <c r="Q50" s="519"/>
    </row>
    <row r="51" spans="1:17" s="21" customFormat="1" ht="15" x14ac:dyDescent="0.25">
      <c r="C51" s="517"/>
      <c r="D51" s="517"/>
      <c r="E51" s="517"/>
      <c r="F51" s="517"/>
      <c r="G51" s="517"/>
      <c r="H51" s="517"/>
      <c r="I51" s="517"/>
      <c r="J51" s="517"/>
      <c r="K51" s="517"/>
      <c r="L51" s="517"/>
      <c r="M51" s="517"/>
      <c r="N51" s="61"/>
      <c r="O51" s="61"/>
      <c r="P51" s="518"/>
      <c r="Q51" s="519"/>
    </row>
    <row r="52" spans="1:17" s="21" customFormat="1" ht="15" x14ac:dyDescent="0.25">
      <c r="A52" s="1040" t="s">
        <v>2279</v>
      </c>
      <c r="B52" s="1040"/>
      <c r="C52" s="1040"/>
      <c r="D52" s="1040"/>
      <c r="E52" s="1040"/>
      <c r="F52" s="1040"/>
      <c r="G52" s="1040"/>
      <c r="H52" s="1040"/>
      <c r="I52" s="1040"/>
      <c r="J52" s="1040"/>
      <c r="K52" s="1040"/>
      <c r="L52" s="1040"/>
      <c r="M52" s="1253" t="s">
        <v>2276</v>
      </c>
      <c r="N52" s="1253"/>
      <c r="O52" s="1253"/>
      <c r="P52" s="1253"/>
      <c r="Q52" s="1253"/>
    </row>
    <row r="53" spans="1:17" s="21" customFormat="1" ht="15" x14ac:dyDescent="0.25">
      <c r="A53" s="1043"/>
      <c r="B53" s="1043"/>
      <c r="C53" s="1043"/>
      <c r="D53" s="1043"/>
      <c r="E53" s="1043"/>
      <c r="F53" s="1043"/>
      <c r="G53" s="1043"/>
      <c r="H53" s="1043"/>
      <c r="I53" s="1043"/>
      <c r="J53" s="517"/>
      <c r="K53" s="517"/>
      <c r="L53" s="517"/>
      <c r="M53" s="517"/>
      <c r="N53" s="61"/>
      <c r="O53" s="1044"/>
      <c r="P53" s="1044"/>
      <c r="Q53" s="519"/>
    </row>
    <row r="54" spans="1:17" s="21" customFormat="1" ht="15" x14ac:dyDescent="0.25">
      <c r="A54" s="851"/>
      <c r="B54" s="851"/>
      <c r="C54" s="851"/>
      <c r="D54" s="851"/>
      <c r="E54" s="851"/>
      <c r="F54" s="851"/>
      <c r="G54" s="851"/>
      <c r="H54" s="851"/>
      <c r="I54" s="851"/>
      <c r="J54" s="517"/>
      <c r="K54" s="517"/>
      <c r="L54" s="517"/>
      <c r="M54" s="517"/>
      <c r="N54" s="61"/>
      <c r="O54" s="61"/>
      <c r="P54" s="520"/>
      <c r="Q54" s="519"/>
    </row>
    <row r="55" spans="1:17" s="21" customFormat="1" ht="15" x14ac:dyDescent="0.25">
      <c r="A55" s="1259" t="s">
        <v>2280</v>
      </c>
      <c r="B55" s="1259"/>
      <c r="C55" s="1259"/>
      <c r="D55" s="1259"/>
      <c r="E55" s="1259"/>
      <c r="F55" s="1259"/>
      <c r="G55" s="1259"/>
      <c r="H55" s="1259"/>
      <c r="I55" s="1259"/>
      <c r="J55" s="1259"/>
      <c r="K55" s="1259"/>
      <c r="L55" s="518" t="s">
        <v>220</v>
      </c>
      <c r="M55" s="518"/>
      <c r="N55" s="879"/>
      <c r="O55" s="879"/>
      <c r="P55" s="518"/>
      <c r="Q55" s="520"/>
    </row>
    <row r="56" spans="1:17" s="21" customFormat="1" ht="15" x14ac:dyDescent="0.25">
      <c r="A56" s="1259" t="s">
        <v>2281</v>
      </c>
      <c r="B56" s="1259"/>
      <c r="C56" s="1259"/>
      <c r="D56" s="1259"/>
      <c r="E56" s="1259"/>
      <c r="F56" s="1259"/>
      <c r="G56" s="1259"/>
      <c r="H56" s="1259"/>
      <c r="I56" s="1259"/>
      <c r="J56" s="1259"/>
      <c r="K56" s="1259"/>
      <c r="L56" s="518" t="s">
        <v>220</v>
      </c>
      <c r="M56" s="518"/>
      <c r="N56" s="879"/>
      <c r="O56" s="879"/>
      <c r="P56" s="518"/>
      <c r="Q56" s="520"/>
    </row>
    <row r="57" spans="1:17" s="21" customFormat="1" ht="15" x14ac:dyDescent="0.25">
      <c r="A57" s="1259" t="s">
        <v>2282</v>
      </c>
      <c r="B57" s="1259"/>
      <c r="C57" s="1259"/>
      <c r="D57" s="1259"/>
      <c r="E57" s="1259"/>
      <c r="F57" s="1259"/>
      <c r="G57" s="1259"/>
      <c r="H57" s="1259"/>
      <c r="I57" s="1259"/>
      <c r="J57" s="1259"/>
      <c r="K57" s="1259"/>
      <c r="L57" s="518" t="s">
        <v>220</v>
      </c>
      <c r="M57" s="518"/>
      <c r="N57" s="879"/>
      <c r="O57" s="879"/>
      <c r="P57" s="518"/>
      <c r="Q57" s="520"/>
    </row>
    <row r="58" spans="1:17" s="21" customFormat="1" ht="15" x14ac:dyDescent="0.25">
      <c r="A58" s="518"/>
      <c r="B58" s="518"/>
      <c r="C58" s="518"/>
      <c r="D58" s="64"/>
      <c r="E58" s="518"/>
      <c r="F58" s="518"/>
      <c r="G58" s="518"/>
      <c r="H58" s="522"/>
      <c r="I58" s="66"/>
      <c r="J58" s="518"/>
      <c r="K58" s="518"/>
      <c r="L58" s="518"/>
      <c r="M58" s="518"/>
      <c r="N58" s="879"/>
      <c r="O58" s="879"/>
      <c r="P58" s="518"/>
      <c r="Q58" s="520"/>
    </row>
    <row r="59" spans="1:17" s="21" customFormat="1" ht="15" x14ac:dyDescent="0.25">
      <c r="A59" s="849" t="s">
        <v>279</v>
      </c>
      <c r="B59" s="1047" t="s">
        <v>280</v>
      </c>
      <c r="C59" s="1047"/>
      <c r="D59" s="1047"/>
      <c r="E59" s="1047"/>
      <c r="F59" s="1047"/>
      <c r="G59" s="1047"/>
      <c r="H59" s="1047"/>
      <c r="I59" s="1047"/>
      <c r="J59" s="1047"/>
      <c r="K59" s="1047" t="s">
        <v>2283</v>
      </c>
      <c r="L59" s="1047"/>
      <c r="M59" s="518"/>
      <c r="N59" s="879"/>
      <c r="O59" s="879"/>
      <c r="P59" s="518"/>
      <c r="Q59" s="520"/>
    </row>
    <row r="60" spans="1:17" s="21" customFormat="1" ht="15" x14ac:dyDescent="0.25">
      <c r="A60" s="293">
        <f>1</f>
        <v>1</v>
      </c>
      <c r="B60" s="1048" t="s">
        <v>281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518"/>
      <c r="N60" s="879"/>
      <c r="O60" s="879"/>
      <c r="P60" s="518"/>
      <c r="Q60" s="520"/>
    </row>
    <row r="61" spans="1:17" s="21" customFormat="1" ht="15" x14ac:dyDescent="0.25">
      <c r="A61" s="293">
        <f>A60+1</f>
        <v>2</v>
      </c>
      <c r="B61" s="1048" t="s">
        <v>282</v>
      </c>
      <c r="C61" s="1048"/>
      <c r="D61" s="1048"/>
      <c r="E61" s="1048"/>
      <c r="F61" s="1048"/>
      <c r="G61" s="1048"/>
      <c r="H61" s="1048"/>
      <c r="I61" s="1048"/>
      <c r="J61" s="1048"/>
      <c r="K61" s="1049"/>
      <c r="L61" s="1049"/>
      <c r="M61" s="518"/>
      <c r="N61" s="879"/>
      <c r="O61" s="879"/>
      <c r="P61" s="518"/>
      <c r="Q61" s="520"/>
    </row>
    <row r="62" spans="1:17" s="21" customFormat="1" ht="15" x14ac:dyDescent="0.25">
      <c r="A62" s="848">
        <f>A61+1</f>
        <v>3</v>
      </c>
      <c r="B62" s="1048" t="s">
        <v>2257</v>
      </c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518"/>
      <c r="N62" s="879"/>
      <c r="O62" s="879"/>
      <c r="P62" s="518"/>
      <c r="Q62" s="520"/>
    </row>
    <row r="63" spans="1:17" s="21" customFormat="1" ht="15" x14ac:dyDescent="0.25">
      <c r="A63" s="293">
        <f>A62+1</f>
        <v>4</v>
      </c>
      <c r="B63" s="1048" t="s">
        <v>283</v>
      </c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518"/>
      <c r="N63" s="879"/>
      <c r="O63" s="879"/>
      <c r="P63" s="518"/>
      <c r="Q63" s="520"/>
    </row>
    <row r="64" spans="1:17" s="21" customFormat="1" ht="15" x14ac:dyDescent="0.25">
      <c r="M64" s="518"/>
      <c r="N64" s="879"/>
      <c r="O64" s="879"/>
      <c r="P64" s="518"/>
      <c r="Q64" s="520"/>
    </row>
    <row r="65" spans="1:17" s="21" customFormat="1" ht="15" x14ac:dyDescent="0.25">
      <c r="A65" s="518"/>
      <c r="B65" s="518"/>
      <c r="C65" s="518"/>
      <c r="D65" s="64"/>
      <c r="E65" s="518"/>
      <c r="F65" s="518"/>
      <c r="G65" s="518"/>
      <c r="H65" s="522"/>
      <c r="I65" s="66"/>
      <c r="J65" s="518"/>
      <c r="K65" s="518"/>
      <c r="L65" s="518"/>
      <c r="M65" s="518"/>
      <c r="N65" s="879"/>
      <c r="O65" s="879"/>
      <c r="P65" s="518"/>
      <c r="Q65" s="520"/>
    </row>
  </sheetData>
  <mergeCells count="81">
    <mergeCell ref="B62:J62"/>
    <mergeCell ref="K62:L62"/>
    <mergeCell ref="B63:J63"/>
    <mergeCell ref="K63:L63"/>
    <mergeCell ref="I38:L38"/>
    <mergeCell ref="I43:L43"/>
    <mergeCell ref="A57:K57"/>
    <mergeCell ref="B59:J59"/>
    <mergeCell ref="K59:L59"/>
    <mergeCell ref="B60:J60"/>
    <mergeCell ref="K60:L60"/>
    <mergeCell ref="B61:J61"/>
    <mergeCell ref="K61:L61"/>
    <mergeCell ref="A52:L52"/>
    <mergeCell ref="A45:P45"/>
    <mergeCell ref="A47:L47"/>
    <mergeCell ref="M52:Q52"/>
    <mergeCell ref="A53:I53"/>
    <mergeCell ref="O53:P53"/>
    <mergeCell ref="A55:K55"/>
    <mergeCell ref="A56:K56"/>
    <mergeCell ref="I40:L40"/>
    <mergeCell ref="M47:Q47"/>
    <mergeCell ref="A48:L48"/>
    <mergeCell ref="M48:Q48"/>
    <mergeCell ref="F41:L41"/>
    <mergeCell ref="I42:L42"/>
    <mergeCell ref="F44:L44"/>
    <mergeCell ref="F33:L33"/>
    <mergeCell ref="F35:L35"/>
    <mergeCell ref="I36:L36"/>
    <mergeCell ref="I37:L37"/>
    <mergeCell ref="I39:L39"/>
    <mergeCell ref="D34:E34"/>
    <mergeCell ref="F34:L34"/>
    <mergeCell ref="A23:Q24"/>
    <mergeCell ref="A25:Q25"/>
    <mergeCell ref="A26:Q26"/>
    <mergeCell ref="F27:L30"/>
    <mergeCell ref="M27:M30"/>
    <mergeCell ref="N27:Q28"/>
    <mergeCell ref="A28:E28"/>
    <mergeCell ref="A29:E29"/>
    <mergeCell ref="N29:N30"/>
    <mergeCell ref="O29:O30"/>
    <mergeCell ref="Q29:Q30"/>
    <mergeCell ref="A31:E31"/>
    <mergeCell ref="F31:L31"/>
    <mergeCell ref="F32:L32"/>
    <mergeCell ref="A21:F21"/>
    <mergeCell ref="I21:M21"/>
    <mergeCell ref="N21:Q21"/>
    <mergeCell ref="A22:F22"/>
    <mergeCell ref="I22:M22"/>
    <mergeCell ref="N22:Q22"/>
    <mergeCell ref="A20:F20"/>
    <mergeCell ref="H20:M20"/>
    <mergeCell ref="N20:Q20"/>
    <mergeCell ref="A12:H12"/>
    <mergeCell ref="A13:H13"/>
    <mergeCell ref="A14:H14"/>
    <mergeCell ref="J14:L14"/>
    <mergeCell ref="A15:H15"/>
    <mergeCell ref="A17:Q17"/>
    <mergeCell ref="A18:F18"/>
    <mergeCell ref="H18:M18"/>
    <mergeCell ref="N18:Q18"/>
    <mergeCell ref="H19:M19"/>
    <mergeCell ref="N19:Q19"/>
    <mergeCell ref="A9:H9"/>
    <mergeCell ref="K9:Q9"/>
    <mergeCell ref="A10:H10"/>
    <mergeCell ref="K10:Q10"/>
    <mergeCell ref="A11:H11"/>
    <mergeCell ref="K11:Q11"/>
    <mergeCell ref="A8:H8"/>
    <mergeCell ref="I2:O2"/>
    <mergeCell ref="I3:O3"/>
    <mergeCell ref="I5:O5"/>
    <mergeCell ref="I6:O6"/>
    <mergeCell ref="A7:H7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5"/>
  <sheetViews>
    <sheetView topLeftCell="A25" workbookViewId="0">
      <selection activeCell="N36" sqref="N36"/>
    </sheetView>
  </sheetViews>
  <sheetFormatPr defaultRowHeight="12.75" x14ac:dyDescent="0.25"/>
  <cols>
    <col min="1" max="1" width="3" style="530" customWidth="1"/>
    <col min="2" max="2" width="2.42578125" style="530" customWidth="1"/>
    <col min="3" max="3" width="2.140625" style="530" customWidth="1"/>
    <col min="4" max="4" width="4.7109375" style="530" hidden="1" customWidth="1"/>
    <col min="5" max="5" width="4" style="530" customWidth="1"/>
    <col min="6" max="6" width="2.7109375" style="530" customWidth="1"/>
    <col min="7" max="7" width="4" style="530" hidden="1" customWidth="1"/>
    <col min="8" max="9" width="1.85546875" style="530" customWidth="1"/>
    <col min="10" max="10" width="4.85546875" style="530" customWidth="1"/>
    <col min="11" max="11" width="4.7109375" style="530" customWidth="1"/>
    <col min="12" max="12" width="15.140625" style="530" customWidth="1"/>
    <col min="13" max="13" width="6.140625" style="530" customWidth="1"/>
    <col min="14" max="14" width="6.28515625" style="645" customWidth="1"/>
    <col min="15" max="15" width="6.85546875" style="645" customWidth="1"/>
    <col min="16" max="16" width="13.7109375" style="530" customWidth="1"/>
    <col min="17" max="17" width="14.42578125" style="587" customWidth="1"/>
    <col min="18" max="18" width="12.85546875" style="530" bestFit="1" customWidth="1"/>
    <col min="19" max="19" width="14.7109375" style="530" customWidth="1"/>
    <col min="20" max="20" width="9.140625" style="530"/>
    <col min="21" max="21" width="17.42578125" style="530" customWidth="1"/>
    <col min="22" max="257" width="9.140625" style="530"/>
    <col min="258" max="258" width="3" style="530" customWidth="1"/>
    <col min="259" max="259" width="2.42578125" style="530" customWidth="1"/>
    <col min="260" max="260" width="2.140625" style="530" customWidth="1"/>
    <col min="261" max="261" width="0" style="530" hidden="1" customWidth="1"/>
    <col min="262" max="262" width="2.85546875" style="530" customWidth="1"/>
    <col min="263" max="263" width="2.7109375" style="530" customWidth="1"/>
    <col min="264" max="264" width="2.85546875" style="530" customWidth="1"/>
    <col min="265" max="265" width="1.85546875" style="530" customWidth="1"/>
    <col min="266" max="266" width="15.7109375" style="530" customWidth="1"/>
    <col min="267" max="267" width="4.7109375" style="530" customWidth="1"/>
    <col min="268" max="268" width="19.42578125" style="530" customWidth="1"/>
    <col min="269" max="269" width="13.85546875" style="530" customWidth="1"/>
    <col min="270" max="271" width="6.85546875" style="530" customWidth="1"/>
    <col min="272" max="272" width="12.5703125" style="530" customWidth="1"/>
    <col min="273" max="273" width="18.7109375" style="530" customWidth="1"/>
    <col min="274" max="513" width="9.140625" style="530"/>
    <col min="514" max="514" width="3" style="530" customWidth="1"/>
    <col min="515" max="515" width="2.42578125" style="530" customWidth="1"/>
    <col min="516" max="516" width="2.140625" style="530" customWidth="1"/>
    <col min="517" max="517" width="0" style="530" hidden="1" customWidth="1"/>
    <col min="518" max="518" width="2.85546875" style="530" customWidth="1"/>
    <col min="519" max="519" width="2.7109375" style="530" customWidth="1"/>
    <col min="520" max="520" width="2.85546875" style="530" customWidth="1"/>
    <col min="521" max="521" width="1.85546875" style="530" customWidth="1"/>
    <col min="522" max="522" width="15.7109375" style="530" customWidth="1"/>
    <col min="523" max="523" width="4.7109375" style="530" customWidth="1"/>
    <col min="524" max="524" width="19.42578125" style="530" customWidth="1"/>
    <col min="525" max="525" width="13.85546875" style="530" customWidth="1"/>
    <col min="526" max="527" width="6.85546875" style="530" customWidth="1"/>
    <col min="528" max="528" width="12.5703125" style="530" customWidth="1"/>
    <col min="529" max="529" width="18.7109375" style="530" customWidth="1"/>
    <col min="530" max="769" width="9.140625" style="530"/>
    <col min="770" max="770" width="3" style="530" customWidth="1"/>
    <col min="771" max="771" width="2.42578125" style="530" customWidth="1"/>
    <col min="772" max="772" width="2.140625" style="530" customWidth="1"/>
    <col min="773" max="773" width="0" style="530" hidden="1" customWidth="1"/>
    <col min="774" max="774" width="2.85546875" style="530" customWidth="1"/>
    <col min="775" max="775" width="2.7109375" style="530" customWidth="1"/>
    <col min="776" max="776" width="2.85546875" style="530" customWidth="1"/>
    <col min="777" max="777" width="1.85546875" style="530" customWidth="1"/>
    <col min="778" max="778" width="15.7109375" style="530" customWidth="1"/>
    <col min="779" max="779" width="4.7109375" style="530" customWidth="1"/>
    <col min="780" max="780" width="19.42578125" style="530" customWidth="1"/>
    <col min="781" max="781" width="13.85546875" style="530" customWidth="1"/>
    <col min="782" max="783" width="6.85546875" style="530" customWidth="1"/>
    <col min="784" max="784" width="12.5703125" style="530" customWidth="1"/>
    <col min="785" max="785" width="18.7109375" style="530" customWidth="1"/>
    <col min="786" max="1025" width="9.140625" style="530"/>
    <col min="1026" max="1026" width="3" style="530" customWidth="1"/>
    <col min="1027" max="1027" width="2.42578125" style="530" customWidth="1"/>
    <col min="1028" max="1028" width="2.140625" style="530" customWidth="1"/>
    <col min="1029" max="1029" width="0" style="530" hidden="1" customWidth="1"/>
    <col min="1030" max="1030" width="2.85546875" style="530" customWidth="1"/>
    <col min="1031" max="1031" width="2.7109375" style="530" customWidth="1"/>
    <col min="1032" max="1032" width="2.85546875" style="530" customWidth="1"/>
    <col min="1033" max="1033" width="1.85546875" style="530" customWidth="1"/>
    <col min="1034" max="1034" width="15.7109375" style="530" customWidth="1"/>
    <col min="1035" max="1035" width="4.7109375" style="530" customWidth="1"/>
    <col min="1036" max="1036" width="19.42578125" style="530" customWidth="1"/>
    <col min="1037" max="1037" width="13.85546875" style="530" customWidth="1"/>
    <col min="1038" max="1039" width="6.85546875" style="530" customWidth="1"/>
    <col min="1040" max="1040" width="12.5703125" style="530" customWidth="1"/>
    <col min="1041" max="1041" width="18.7109375" style="530" customWidth="1"/>
    <col min="1042" max="1281" width="9.140625" style="530"/>
    <col min="1282" max="1282" width="3" style="530" customWidth="1"/>
    <col min="1283" max="1283" width="2.42578125" style="530" customWidth="1"/>
    <col min="1284" max="1284" width="2.140625" style="530" customWidth="1"/>
    <col min="1285" max="1285" width="0" style="530" hidden="1" customWidth="1"/>
    <col min="1286" max="1286" width="2.85546875" style="530" customWidth="1"/>
    <col min="1287" max="1287" width="2.7109375" style="530" customWidth="1"/>
    <col min="1288" max="1288" width="2.85546875" style="530" customWidth="1"/>
    <col min="1289" max="1289" width="1.85546875" style="530" customWidth="1"/>
    <col min="1290" max="1290" width="15.7109375" style="530" customWidth="1"/>
    <col min="1291" max="1291" width="4.7109375" style="530" customWidth="1"/>
    <col min="1292" max="1292" width="19.42578125" style="530" customWidth="1"/>
    <col min="1293" max="1293" width="13.85546875" style="530" customWidth="1"/>
    <col min="1294" max="1295" width="6.85546875" style="530" customWidth="1"/>
    <col min="1296" max="1296" width="12.5703125" style="530" customWidth="1"/>
    <col min="1297" max="1297" width="18.7109375" style="530" customWidth="1"/>
    <col min="1298" max="1537" width="9.140625" style="530"/>
    <col min="1538" max="1538" width="3" style="530" customWidth="1"/>
    <col min="1539" max="1539" width="2.42578125" style="530" customWidth="1"/>
    <col min="1540" max="1540" width="2.140625" style="530" customWidth="1"/>
    <col min="1541" max="1541" width="0" style="530" hidden="1" customWidth="1"/>
    <col min="1542" max="1542" width="2.85546875" style="530" customWidth="1"/>
    <col min="1543" max="1543" width="2.7109375" style="530" customWidth="1"/>
    <col min="1544" max="1544" width="2.85546875" style="530" customWidth="1"/>
    <col min="1545" max="1545" width="1.85546875" style="530" customWidth="1"/>
    <col min="1546" max="1546" width="15.7109375" style="530" customWidth="1"/>
    <col min="1547" max="1547" width="4.7109375" style="530" customWidth="1"/>
    <col min="1548" max="1548" width="19.42578125" style="530" customWidth="1"/>
    <col min="1549" max="1549" width="13.85546875" style="530" customWidth="1"/>
    <col min="1550" max="1551" width="6.85546875" style="530" customWidth="1"/>
    <col min="1552" max="1552" width="12.5703125" style="530" customWidth="1"/>
    <col min="1553" max="1553" width="18.7109375" style="530" customWidth="1"/>
    <col min="1554" max="1793" width="9.140625" style="530"/>
    <col min="1794" max="1794" width="3" style="530" customWidth="1"/>
    <col min="1795" max="1795" width="2.42578125" style="530" customWidth="1"/>
    <col min="1796" max="1796" width="2.140625" style="530" customWidth="1"/>
    <col min="1797" max="1797" width="0" style="530" hidden="1" customWidth="1"/>
    <col min="1798" max="1798" width="2.85546875" style="530" customWidth="1"/>
    <col min="1799" max="1799" width="2.7109375" style="530" customWidth="1"/>
    <col min="1800" max="1800" width="2.85546875" style="530" customWidth="1"/>
    <col min="1801" max="1801" width="1.85546875" style="530" customWidth="1"/>
    <col min="1802" max="1802" width="15.7109375" style="530" customWidth="1"/>
    <col min="1803" max="1803" width="4.7109375" style="530" customWidth="1"/>
    <col min="1804" max="1804" width="19.42578125" style="530" customWidth="1"/>
    <col min="1805" max="1805" width="13.85546875" style="530" customWidth="1"/>
    <col min="1806" max="1807" width="6.85546875" style="530" customWidth="1"/>
    <col min="1808" max="1808" width="12.5703125" style="530" customWidth="1"/>
    <col min="1809" max="1809" width="18.7109375" style="530" customWidth="1"/>
    <col min="1810" max="2049" width="9.140625" style="530"/>
    <col min="2050" max="2050" width="3" style="530" customWidth="1"/>
    <col min="2051" max="2051" width="2.42578125" style="530" customWidth="1"/>
    <col min="2052" max="2052" width="2.140625" style="530" customWidth="1"/>
    <col min="2053" max="2053" width="0" style="530" hidden="1" customWidth="1"/>
    <col min="2054" max="2054" width="2.85546875" style="530" customWidth="1"/>
    <col min="2055" max="2055" width="2.7109375" style="530" customWidth="1"/>
    <col min="2056" max="2056" width="2.85546875" style="530" customWidth="1"/>
    <col min="2057" max="2057" width="1.85546875" style="530" customWidth="1"/>
    <col min="2058" max="2058" width="15.7109375" style="530" customWidth="1"/>
    <col min="2059" max="2059" width="4.7109375" style="530" customWidth="1"/>
    <col min="2060" max="2060" width="19.42578125" style="530" customWidth="1"/>
    <col min="2061" max="2061" width="13.85546875" style="530" customWidth="1"/>
    <col min="2062" max="2063" width="6.85546875" style="530" customWidth="1"/>
    <col min="2064" max="2064" width="12.5703125" style="530" customWidth="1"/>
    <col min="2065" max="2065" width="18.7109375" style="530" customWidth="1"/>
    <col min="2066" max="2305" width="9.140625" style="530"/>
    <col min="2306" max="2306" width="3" style="530" customWidth="1"/>
    <col min="2307" max="2307" width="2.42578125" style="530" customWidth="1"/>
    <col min="2308" max="2308" width="2.140625" style="530" customWidth="1"/>
    <col min="2309" max="2309" width="0" style="530" hidden="1" customWidth="1"/>
    <col min="2310" max="2310" width="2.85546875" style="530" customWidth="1"/>
    <col min="2311" max="2311" width="2.7109375" style="530" customWidth="1"/>
    <col min="2312" max="2312" width="2.85546875" style="530" customWidth="1"/>
    <col min="2313" max="2313" width="1.85546875" style="530" customWidth="1"/>
    <col min="2314" max="2314" width="15.7109375" style="530" customWidth="1"/>
    <col min="2315" max="2315" width="4.7109375" style="530" customWidth="1"/>
    <col min="2316" max="2316" width="19.42578125" style="530" customWidth="1"/>
    <col min="2317" max="2317" width="13.85546875" style="530" customWidth="1"/>
    <col min="2318" max="2319" width="6.85546875" style="530" customWidth="1"/>
    <col min="2320" max="2320" width="12.5703125" style="530" customWidth="1"/>
    <col min="2321" max="2321" width="18.7109375" style="530" customWidth="1"/>
    <col min="2322" max="2561" width="9.140625" style="530"/>
    <col min="2562" max="2562" width="3" style="530" customWidth="1"/>
    <col min="2563" max="2563" width="2.42578125" style="530" customWidth="1"/>
    <col min="2564" max="2564" width="2.140625" style="530" customWidth="1"/>
    <col min="2565" max="2565" width="0" style="530" hidden="1" customWidth="1"/>
    <col min="2566" max="2566" width="2.85546875" style="530" customWidth="1"/>
    <col min="2567" max="2567" width="2.7109375" style="530" customWidth="1"/>
    <col min="2568" max="2568" width="2.85546875" style="530" customWidth="1"/>
    <col min="2569" max="2569" width="1.85546875" style="530" customWidth="1"/>
    <col min="2570" max="2570" width="15.7109375" style="530" customWidth="1"/>
    <col min="2571" max="2571" width="4.7109375" style="530" customWidth="1"/>
    <col min="2572" max="2572" width="19.42578125" style="530" customWidth="1"/>
    <col min="2573" max="2573" width="13.85546875" style="530" customWidth="1"/>
    <col min="2574" max="2575" width="6.85546875" style="530" customWidth="1"/>
    <col min="2576" max="2576" width="12.5703125" style="530" customWidth="1"/>
    <col min="2577" max="2577" width="18.7109375" style="530" customWidth="1"/>
    <col min="2578" max="2817" width="9.140625" style="530"/>
    <col min="2818" max="2818" width="3" style="530" customWidth="1"/>
    <col min="2819" max="2819" width="2.42578125" style="530" customWidth="1"/>
    <col min="2820" max="2820" width="2.140625" style="530" customWidth="1"/>
    <col min="2821" max="2821" width="0" style="530" hidden="1" customWidth="1"/>
    <col min="2822" max="2822" width="2.85546875" style="530" customWidth="1"/>
    <col min="2823" max="2823" width="2.7109375" style="530" customWidth="1"/>
    <col min="2824" max="2824" width="2.85546875" style="530" customWidth="1"/>
    <col min="2825" max="2825" width="1.85546875" style="530" customWidth="1"/>
    <col min="2826" max="2826" width="15.7109375" style="530" customWidth="1"/>
    <col min="2827" max="2827" width="4.7109375" style="530" customWidth="1"/>
    <col min="2828" max="2828" width="19.42578125" style="530" customWidth="1"/>
    <col min="2829" max="2829" width="13.85546875" style="530" customWidth="1"/>
    <col min="2830" max="2831" width="6.85546875" style="530" customWidth="1"/>
    <col min="2832" max="2832" width="12.5703125" style="530" customWidth="1"/>
    <col min="2833" max="2833" width="18.7109375" style="530" customWidth="1"/>
    <col min="2834" max="3073" width="9.140625" style="530"/>
    <col min="3074" max="3074" width="3" style="530" customWidth="1"/>
    <col min="3075" max="3075" width="2.42578125" style="530" customWidth="1"/>
    <col min="3076" max="3076" width="2.140625" style="530" customWidth="1"/>
    <col min="3077" max="3077" width="0" style="530" hidden="1" customWidth="1"/>
    <col min="3078" max="3078" width="2.85546875" style="530" customWidth="1"/>
    <col min="3079" max="3079" width="2.7109375" style="530" customWidth="1"/>
    <col min="3080" max="3080" width="2.85546875" style="530" customWidth="1"/>
    <col min="3081" max="3081" width="1.85546875" style="530" customWidth="1"/>
    <col min="3082" max="3082" width="15.7109375" style="530" customWidth="1"/>
    <col min="3083" max="3083" width="4.7109375" style="530" customWidth="1"/>
    <col min="3084" max="3084" width="19.42578125" style="530" customWidth="1"/>
    <col min="3085" max="3085" width="13.85546875" style="530" customWidth="1"/>
    <col min="3086" max="3087" width="6.85546875" style="530" customWidth="1"/>
    <col min="3088" max="3088" width="12.5703125" style="530" customWidth="1"/>
    <col min="3089" max="3089" width="18.7109375" style="530" customWidth="1"/>
    <col min="3090" max="3329" width="9.140625" style="530"/>
    <col min="3330" max="3330" width="3" style="530" customWidth="1"/>
    <col min="3331" max="3331" width="2.42578125" style="530" customWidth="1"/>
    <col min="3332" max="3332" width="2.140625" style="530" customWidth="1"/>
    <col min="3333" max="3333" width="0" style="530" hidden="1" customWidth="1"/>
    <col min="3334" max="3334" width="2.85546875" style="530" customWidth="1"/>
    <col min="3335" max="3335" width="2.7109375" style="530" customWidth="1"/>
    <col min="3336" max="3336" width="2.85546875" style="530" customWidth="1"/>
    <col min="3337" max="3337" width="1.85546875" style="530" customWidth="1"/>
    <col min="3338" max="3338" width="15.7109375" style="530" customWidth="1"/>
    <col min="3339" max="3339" width="4.7109375" style="530" customWidth="1"/>
    <col min="3340" max="3340" width="19.42578125" style="530" customWidth="1"/>
    <col min="3341" max="3341" width="13.85546875" style="530" customWidth="1"/>
    <col min="3342" max="3343" width="6.85546875" style="530" customWidth="1"/>
    <col min="3344" max="3344" width="12.5703125" style="530" customWidth="1"/>
    <col min="3345" max="3345" width="18.7109375" style="530" customWidth="1"/>
    <col min="3346" max="3585" width="9.140625" style="530"/>
    <col min="3586" max="3586" width="3" style="530" customWidth="1"/>
    <col min="3587" max="3587" width="2.42578125" style="530" customWidth="1"/>
    <col min="3588" max="3588" width="2.140625" style="530" customWidth="1"/>
    <col min="3589" max="3589" width="0" style="530" hidden="1" customWidth="1"/>
    <col min="3590" max="3590" width="2.85546875" style="530" customWidth="1"/>
    <col min="3591" max="3591" width="2.7109375" style="530" customWidth="1"/>
    <col min="3592" max="3592" width="2.85546875" style="530" customWidth="1"/>
    <col min="3593" max="3593" width="1.85546875" style="530" customWidth="1"/>
    <col min="3594" max="3594" width="15.7109375" style="530" customWidth="1"/>
    <col min="3595" max="3595" width="4.7109375" style="530" customWidth="1"/>
    <col min="3596" max="3596" width="19.42578125" style="530" customWidth="1"/>
    <col min="3597" max="3597" width="13.85546875" style="530" customWidth="1"/>
    <col min="3598" max="3599" width="6.85546875" style="530" customWidth="1"/>
    <col min="3600" max="3600" width="12.5703125" style="530" customWidth="1"/>
    <col min="3601" max="3601" width="18.7109375" style="530" customWidth="1"/>
    <col min="3602" max="3841" width="9.140625" style="530"/>
    <col min="3842" max="3842" width="3" style="530" customWidth="1"/>
    <col min="3843" max="3843" width="2.42578125" style="530" customWidth="1"/>
    <col min="3844" max="3844" width="2.140625" style="530" customWidth="1"/>
    <col min="3845" max="3845" width="0" style="530" hidden="1" customWidth="1"/>
    <col min="3846" max="3846" width="2.85546875" style="530" customWidth="1"/>
    <col min="3847" max="3847" width="2.7109375" style="530" customWidth="1"/>
    <col min="3848" max="3848" width="2.85546875" style="530" customWidth="1"/>
    <col min="3849" max="3849" width="1.85546875" style="530" customWidth="1"/>
    <col min="3850" max="3850" width="15.7109375" style="530" customWidth="1"/>
    <col min="3851" max="3851" width="4.7109375" style="530" customWidth="1"/>
    <col min="3852" max="3852" width="19.42578125" style="530" customWidth="1"/>
    <col min="3853" max="3853" width="13.85546875" style="530" customWidth="1"/>
    <col min="3854" max="3855" width="6.85546875" style="530" customWidth="1"/>
    <col min="3856" max="3856" width="12.5703125" style="530" customWidth="1"/>
    <col min="3857" max="3857" width="18.7109375" style="530" customWidth="1"/>
    <col min="3858" max="4097" width="9.140625" style="530"/>
    <col min="4098" max="4098" width="3" style="530" customWidth="1"/>
    <col min="4099" max="4099" width="2.42578125" style="530" customWidth="1"/>
    <col min="4100" max="4100" width="2.140625" style="530" customWidth="1"/>
    <col min="4101" max="4101" width="0" style="530" hidden="1" customWidth="1"/>
    <col min="4102" max="4102" width="2.85546875" style="530" customWidth="1"/>
    <col min="4103" max="4103" width="2.7109375" style="530" customWidth="1"/>
    <col min="4104" max="4104" width="2.85546875" style="530" customWidth="1"/>
    <col min="4105" max="4105" width="1.85546875" style="530" customWidth="1"/>
    <col min="4106" max="4106" width="15.7109375" style="530" customWidth="1"/>
    <col min="4107" max="4107" width="4.7109375" style="530" customWidth="1"/>
    <col min="4108" max="4108" width="19.42578125" style="530" customWidth="1"/>
    <col min="4109" max="4109" width="13.85546875" style="530" customWidth="1"/>
    <col min="4110" max="4111" width="6.85546875" style="530" customWidth="1"/>
    <col min="4112" max="4112" width="12.5703125" style="530" customWidth="1"/>
    <col min="4113" max="4113" width="18.7109375" style="530" customWidth="1"/>
    <col min="4114" max="4353" width="9.140625" style="530"/>
    <col min="4354" max="4354" width="3" style="530" customWidth="1"/>
    <col min="4355" max="4355" width="2.42578125" style="530" customWidth="1"/>
    <col min="4356" max="4356" width="2.140625" style="530" customWidth="1"/>
    <col min="4357" max="4357" width="0" style="530" hidden="1" customWidth="1"/>
    <col min="4358" max="4358" width="2.85546875" style="530" customWidth="1"/>
    <col min="4359" max="4359" width="2.7109375" style="530" customWidth="1"/>
    <col min="4360" max="4360" width="2.85546875" style="530" customWidth="1"/>
    <col min="4361" max="4361" width="1.85546875" style="530" customWidth="1"/>
    <col min="4362" max="4362" width="15.7109375" style="530" customWidth="1"/>
    <col min="4363" max="4363" width="4.7109375" style="530" customWidth="1"/>
    <col min="4364" max="4364" width="19.42578125" style="530" customWidth="1"/>
    <col min="4365" max="4365" width="13.85546875" style="530" customWidth="1"/>
    <col min="4366" max="4367" width="6.85546875" style="530" customWidth="1"/>
    <col min="4368" max="4368" width="12.5703125" style="530" customWidth="1"/>
    <col min="4369" max="4369" width="18.7109375" style="530" customWidth="1"/>
    <col min="4370" max="4609" width="9.140625" style="530"/>
    <col min="4610" max="4610" width="3" style="530" customWidth="1"/>
    <col min="4611" max="4611" width="2.42578125" style="530" customWidth="1"/>
    <col min="4612" max="4612" width="2.140625" style="530" customWidth="1"/>
    <col min="4613" max="4613" width="0" style="530" hidden="1" customWidth="1"/>
    <col min="4614" max="4614" width="2.85546875" style="530" customWidth="1"/>
    <col min="4615" max="4615" width="2.7109375" style="530" customWidth="1"/>
    <col min="4616" max="4616" width="2.85546875" style="530" customWidth="1"/>
    <col min="4617" max="4617" width="1.85546875" style="530" customWidth="1"/>
    <col min="4618" max="4618" width="15.7109375" style="530" customWidth="1"/>
    <col min="4619" max="4619" width="4.7109375" style="530" customWidth="1"/>
    <col min="4620" max="4620" width="19.42578125" style="530" customWidth="1"/>
    <col min="4621" max="4621" width="13.85546875" style="530" customWidth="1"/>
    <col min="4622" max="4623" width="6.85546875" style="530" customWidth="1"/>
    <col min="4624" max="4624" width="12.5703125" style="530" customWidth="1"/>
    <col min="4625" max="4625" width="18.7109375" style="530" customWidth="1"/>
    <col min="4626" max="4865" width="9.140625" style="530"/>
    <col min="4866" max="4866" width="3" style="530" customWidth="1"/>
    <col min="4867" max="4867" width="2.42578125" style="530" customWidth="1"/>
    <col min="4868" max="4868" width="2.140625" style="530" customWidth="1"/>
    <col min="4869" max="4869" width="0" style="530" hidden="1" customWidth="1"/>
    <col min="4870" max="4870" width="2.85546875" style="530" customWidth="1"/>
    <col min="4871" max="4871" width="2.7109375" style="530" customWidth="1"/>
    <col min="4872" max="4872" width="2.85546875" style="530" customWidth="1"/>
    <col min="4873" max="4873" width="1.85546875" style="530" customWidth="1"/>
    <col min="4874" max="4874" width="15.7109375" style="530" customWidth="1"/>
    <col min="4875" max="4875" width="4.7109375" style="530" customWidth="1"/>
    <col min="4876" max="4876" width="19.42578125" style="530" customWidth="1"/>
    <col min="4877" max="4877" width="13.85546875" style="530" customWidth="1"/>
    <col min="4878" max="4879" width="6.85546875" style="530" customWidth="1"/>
    <col min="4880" max="4880" width="12.5703125" style="530" customWidth="1"/>
    <col min="4881" max="4881" width="18.7109375" style="530" customWidth="1"/>
    <col min="4882" max="5121" width="9.140625" style="530"/>
    <col min="5122" max="5122" width="3" style="530" customWidth="1"/>
    <col min="5123" max="5123" width="2.42578125" style="530" customWidth="1"/>
    <col min="5124" max="5124" width="2.140625" style="530" customWidth="1"/>
    <col min="5125" max="5125" width="0" style="530" hidden="1" customWidth="1"/>
    <col min="5126" max="5126" width="2.85546875" style="530" customWidth="1"/>
    <col min="5127" max="5127" width="2.7109375" style="530" customWidth="1"/>
    <col min="5128" max="5128" width="2.85546875" style="530" customWidth="1"/>
    <col min="5129" max="5129" width="1.85546875" style="530" customWidth="1"/>
    <col min="5130" max="5130" width="15.7109375" style="530" customWidth="1"/>
    <col min="5131" max="5131" width="4.7109375" style="530" customWidth="1"/>
    <col min="5132" max="5132" width="19.42578125" style="530" customWidth="1"/>
    <col min="5133" max="5133" width="13.85546875" style="530" customWidth="1"/>
    <col min="5134" max="5135" width="6.85546875" style="530" customWidth="1"/>
    <col min="5136" max="5136" width="12.5703125" style="530" customWidth="1"/>
    <col min="5137" max="5137" width="18.7109375" style="530" customWidth="1"/>
    <col min="5138" max="5377" width="9.140625" style="530"/>
    <col min="5378" max="5378" width="3" style="530" customWidth="1"/>
    <col min="5379" max="5379" width="2.42578125" style="530" customWidth="1"/>
    <col min="5380" max="5380" width="2.140625" style="530" customWidth="1"/>
    <col min="5381" max="5381" width="0" style="530" hidden="1" customWidth="1"/>
    <col min="5382" max="5382" width="2.85546875" style="530" customWidth="1"/>
    <col min="5383" max="5383" width="2.7109375" style="530" customWidth="1"/>
    <col min="5384" max="5384" width="2.85546875" style="530" customWidth="1"/>
    <col min="5385" max="5385" width="1.85546875" style="530" customWidth="1"/>
    <col min="5386" max="5386" width="15.7109375" style="530" customWidth="1"/>
    <col min="5387" max="5387" width="4.7109375" style="530" customWidth="1"/>
    <col min="5388" max="5388" width="19.42578125" style="530" customWidth="1"/>
    <col min="5389" max="5389" width="13.85546875" style="530" customWidth="1"/>
    <col min="5390" max="5391" width="6.85546875" style="530" customWidth="1"/>
    <col min="5392" max="5392" width="12.5703125" style="530" customWidth="1"/>
    <col min="5393" max="5393" width="18.7109375" style="530" customWidth="1"/>
    <col min="5394" max="5633" width="9.140625" style="530"/>
    <col min="5634" max="5634" width="3" style="530" customWidth="1"/>
    <col min="5635" max="5635" width="2.42578125" style="530" customWidth="1"/>
    <col min="5636" max="5636" width="2.140625" style="530" customWidth="1"/>
    <col min="5637" max="5637" width="0" style="530" hidden="1" customWidth="1"/>
    <col min="5638" max="5638" width="2.85546875" style="530" customWidth="1"/>
    <col min="5639" max="5639" width="2.7109375" style="530" customWidth="1"/>
    <col min="5640" max="5640" width="2.85546875" style="530" customWidth="1"/>
    <col min="5641" max="5641" width="1.85546875" style="530" customWidth="1"/>
    <col min="5642" max="5642" width="15.7109375" style="530" customWidth="1"/>
    <col min="5643" max="5643" width="4.7109375" style="530" customWidth="1"/>
    <col min="5644" max="5644" width="19.42578125" style="530" customWidth="1"/>
    <col min="5645" max="5645" width="13.85546875" style="530" customWidth="1"/>
    <col min="5646" max="5647" width="6.85546875" style="530" customWidth="1"/>
    <col min="5648" max="5648" width="12.5703125" style="530" customWidth="1"/>
    <col min="5649" max="5649" width="18.7109375" style="530" customWidth="1"/>
    <col min="5650" max="5889" width="9.140625" style="530"/>
    <col min="5890" max="5890" width="3" style="530" customWidth="1"/>
    <col min="5891" max="5891" width="2.42578125" style="530" customWidth="1"/>
    <col min="5892" max="5892" width="2.140625" style="530" customWidth="1"/>
    <col min="5893" max="5893" width="0" style="530" hidden="1" customWidth="1"/>
    <col min="5894" max="5894" width="2.85546875" style="530" customWidth="1"/>
    <col min="5895" max="5895" width="2.7109375" style="530" customWidth="1"/>
    <col min="5896" max="5896" width="2.85546875" style="530" customWidth="1"/>
    <col min="5897" max="5897" width="1.85546875" style="530" customWidth="1"/>
    <col min="5898" max="5898" width="15.7109375" style="530" customWidth="1"/>
    <col min="5899" max="5899" width="4.7109375" style="530" customWidth="1"/>
    <col min="5900" max="5900" width="19.42578125" style="530" customWidth="1"/>
    <col min="5901" max="5901" width="13.85546875" style="530" customWidth="1"/>
    <col min="5902" max="5903" width="6.85546875" style="530" customWidth="1"/>
    <col min="5904" max="5904" width="12.5703125" style="530" customWidth="1"/>
    <col min="5905" max="5905" width="18.7109375" style="530" customWidth="1"/>
    <col min="5906" max="6145" width="9.140625" style="530"/>
    <col min="6146" max="6146" width="3" style="530" customWidth="1"/>
    <col min="6147" max="6147" width="2.42578125" style="530" customWidth="1"/>
    <col min="6148" max="6148" width="2.140625" style="530" customWidth="1"/>
    <col min="6149" max="6149" width="0" style="530" hidden="1" customWidth="1"/>
    <col min="6150" max="6150" width="2.85546875" style="530" customWidth="1"/>
    <col min="6151" max="6151" width="2.7109375" style="530" customWidth="1"/>
    <col min="6152" max="6152" width="2.85546875" style="530" customWidth="1"/>
    <col min="6153" max="6153" width="1.85546875" style="530" customWidth="1"/>
    <col min="6154" max="6154" width="15.7109375" style="530" customWidth="1"/>
    <col min="6155" max="6155" width="4.7109375" style="530" customWidth="1"/>
    <col min="6156" max="6156" width="19.42578125" style="530" customWidth="1"/>
    <col min="6157" max="6157" width="13.85546875" style="530" customWidth="1"/>
    <col min="6158" max="6159" width="6.85546875" style="530" customWidth="1"/>
    <col min="6160" max="6160" width="12.5703125" style="530" customWidth="1"/>
    <col min="6161" max="6161" width="18.7109375" style="530" customWidth="1"/>
    <col min="6162" max="6401" width="9.140625" style="530"/>
    <col min="6402" max="6402" width="3" style="530" customWidth="1"/>
    <col min="6403" max="6403" width="2.42578125" style="530" customWidth="1"/>
    <col min="6404" max="6404" width="2.140625" style="530" customWidth="1"/>
    <col min="6405" max="6405" width="0" style="530" hidden="1" customWidth="1"/>
    <col min="6406" max="6406" width="2.85546875" style="530" customWidth="1"/>
    <col min="6407" max="6407" width="2.7109375" style="530" customWidth="1"/>
    <col min="6408" max="6408" width="2.85546875" style="530" customWidth="1"/>
    <col min="6409" max="6409" width="1.85546875" style="530" customWidth="1"/>
    <col min="6410" max="6410" width="15.7109375" style="530" customWidth="1"/>
    <col min="6411" max="6411" width="4.7109375" style="530" customWidth="1"/>
    <col min="6412" max="6412" width="19.42578125" style="530" customWidth="1"/>
    <col min="6413" max="6413" width="13.85546875" style="530" customWidth="1"/>
    <col min="6414" max="6415" width="6.85546875" style="530" customWidth="1"/>
    <col min="6416" max="6416" width="12.5703125" style="530" customWidth="1"/>
    <col min="6417" max="6417" width="18.7109375" style="530" customWidth="1"/>
    <col min="6418" max="6657" width="9.140625" style="530"/>
    <col min="6658" max="6658" width="3" style="530" customWidth="1"/>
    <col min="6659" max="6659" width="2.42578125" style="530" customWidth="1"/>
    <col min="6660" max="6660" width="2.140625" style="530" customWidth="1"/>
    <col min="6661" max="6661" width="0" style="530" hidden="1" customWidth="1"/>
    <col min="6662" max="6662" width="2.85546875" style="530" customWidth="1"/>
    <col min="6663" max="6663" width="2.7109375" style="530" customWidth="1"/>
    <col min="6664" max="6664" width="2.85546875" style="530" customWidth="1"/>
    <col min="6665" max="6665" width="1.85546875" style="530" customWidth="1"/>
    <col min="6666" max="6666" width="15.7109375" style="530" customWidth="1"/>
    <col min="6667" max="6667" width="4.7109375" style="530" customWidth="1"/>
    <col min="6668" max="6668" width="19.42578125" style="530" customWidth="1"/>
    <col min="6669" max="6669" width="13.85546875" style="530" customWidth="1"/>
    <col min="6670" max="6671" width="6.85546875" style="530" customWidth="1"/>
    <col min="6672" max="6672" width="12.5703125" style="530" customWidth="1"/>
    <col min="6673" max="6673" width="18.7109375" style="530" customWidth="1"/>
    <col min="6674" max="6913" width="9.140625" style="530"/>
    <col min="6914" max="6914" width="3" style="530" customWidth="1"/>
    <col min="6915" max="6915" width="2.42578125" style="530" customWidth="1"/>
    <col min="6916" max="6916" width="2.140625" style="530" customWidth="1"/>
    <col min="6917" max="6917" width="0" style="530" hidden="1" customWidth="1"/>
    <col min="6918" max="6918" width="2.85546875" style="530" customWidth="1"/>
    <col min="6919" max="6919" width="2.7109375" style="530" customWidth="1"/>
    <col min="6920" max="6920" width="2.85546875" style="530" customWidth="1"/>
    <col min="6921" max="6921" width="1.85546875" style="530" customWidth="1"/>
    <col min="6922" max="6922" width="15.7109375" style="530" customWidth="1"/>
    <col min="6923" max="6923" width="4.7109375" style="530" customWidth="1"/>
    <col min="6924" max="6924" width="19.42578125" style="530" customWidth="1"/>
    <col min="6925" max="6925" width="13.85546875" style="530" customWidth="1"/>
    <col min="6926" max="6927" width="6.85546875" style="530" customWidth="1"/>
    <col min="6928" max="6928" width="12.5703125" style="530" customWidth="1"/>
    <col min="6929" max="6929" width="18.7109375" style="530" customWidth="1"/>
    <col min="6930" max="7169" width="9.140625" style="530"/>
    <col min="7170" max="7170" width="3" style="530" customWidth="1"/>
    <col min="7171" max="7171" width="2.42578125" style="530" customWidth="1"/>
    <col min="7172" max="7172" width="2.140625" style="530" customWidth="1"/>
    <col min="7173" max="7173" width="0" style="530" hidden="1" customWidth="1"/>
    <col min="7174" max="7174" width="2.85546875" style="530" customWidth="1"/>
    <col min="7175" max="7175" width="2.7109375" style="530" customWidth="1"/>
    <col min="7176" max="7176" width="2.85546875" style="530" customWidth="1"/>
    <col min="7177" max="7177" width="1.85546875" style="530" customWidth="1"/>
    <col min="7178" max="7178" width="15.7109375" style="530" customWidth="1"/>
    <col min="7179" max="7179" width="4.7109375" style="530" customWidth="1"/>
    <col min="7180" max="7180" width="19.42578125" style="530" customWidth="1"/>
    <col min="7181" max="7181" width="13.85546875" style="530" customWidth="1"/>
    <col min="7182" max="7183" width="6.85546875" style="530" customWidth="1"/>
    <col min="7184" max="7184" width="12.5703125" style="530" customWidth="1"/>
    <col min="7185" max="7185" width="18.7109375" style="530" customWidth="1"/>
    <col min="7186" max="7425" width="9.140625" style="530"/>
    <col min="7426" max="7426" width="3" style="530" customWidth="1"/>
    <col min="7427" max="7427" width="2.42578125" style="530" customWidth="1"/>
    <col min="7428" max="7428" width="2.140625" style="530" customWidth="1"/>
    <col min="7429" max="7429" width="0" style="530" hidden="1" customWidth="1"/>
    <col min="7430" max="7430" width="2.85546875" style="530" customWidth="1"/>
    <col min="7431" max="7431" width="2.7109375" style="530" customWidth="1"/>
    <col min="7432" max="7432" width="2.85546875" style="530" customWidth="1"/>
    <col min="7433" max="7433" width="1.85546875" style="530" customWidth="1"/>
    <col min="7434" max="7434" width="15.7109375" style="530" customWidth="1"/>
    <col min="7435" max="7435" width="4.7109375" style="530" customWidth="1"/>
    <col min="7436" max="7436" width="19.42578125" style="530" customWidth="1"/>
    <col min="7437" max="7437" width="13.85546875" style="530" customWidth="1"/>
    <col min="7438" max="7439" width="6.85546875" style="530" customWidth="1"/>
    <col min="7440" max="7440" width="12.5703125" style="530" customWidth="1"/>
    <col min="7441" max="7441" width="18.7109375" style="530" customWidth="1"/>
    <col min="7442" max="7681" width="9.140625" style="530"/>
    <col min="7682" max="7682" width="3" style="530" customWidth="1"/>
    <col min="7683" max="7683" width="2.42578125" style="530" customWidth="1"/>
    <col min="7684" max="7684" width="2.140625" style="530" customWidth="1"/>
    <col min="7685" max="7685" width="0" style="530" hidden="1" customWidth="1"/>
    <col min="7686" max="7686" width="2.85546875" style="530" customWidth="1"/>
    <col min="7687" max="7687" width="2.7109375" style="530" customWidth="1"/>
    <col min="7688" max="7688" width="2.85546875" style="530" customWidth="1"/>
    <col min="7689" max="7689" width="1.85546875" style="530" customWidth="1"/>
    <col min="7690" max="7690" width="15.7109375" style="530" customWidth="1"/>
    <col min="7691" max="7691" width="4.7109375" style="530" customWidth="1"/>
    <col min="7692" max="7692" width="19.42578125" style="530" customWidth="1"/>
    <col min="7693" max="7693" width="13.85546875" style="530" customWidth="1"/>
    <col min="7694" max="7695" width="6.85546875" style="530" customWidth="1"/>
    <col min="7696" max="7696" width="12.5703125" style="530" customWidth="1"/>
    <col min="7697" max="7697" width="18.7109375" style="530" customWidth="1"/>
    <col min="7698" max="7937" width="9.140625" style="530"/>
    <col min="7938" max="7938" width="3" style="530" customWidth="1"/>
    <col min="7939" max="7939" width="2.42578125" style="530" customWidth="1"/>
    <col min="7940" max="7940" width="2.140625" style="530" customWidth="1"/>
    <col min="7941" max="7941" width="0" style="530" hidden="1" customWidth="1"/>
    <col min="7942" max="7942" width="2.85546875" style="530" customWidth="1"/>
    <col min="7943" max="7943" width="2.7109375" style="530" customWidth="1"/>
    <col min="7944" max="7944" width="2.85546875" style="530" customWidth="1"/>
    <col min="7945" max="7945" width="1.85546875" style="530" customWidth="1"/>
    <col min="7946" max="7946" width="15.7109375" style="530" customWidth="1"/>
    <col min="7947" max="7947" width="4.7109375" style="530" customWidth="1"/>
    <col min="7948" max="7948" width="19.42578125" style="530" customWidth="1"/>
    <col min="7949" max="7949" width="13.85546875" style="530" customWidth="1"/>
    <col min="7950" max="7951" width="6.85546875" style="530" customWidth="1"/>
    <col min="7952" max="7952" width="12.5703125" style="530" customWidth="1"/>
    <col min="7953" max="7953" width="18.7109375" style="530" customWidth="1"/>
    <col min="7954" max="8193" width="9.140625" style="530"/>
    <col min="8194" max="8194" width="3" style="530" customWidth="1"/>
    <col min="8195" max="8195" width="2.42578125" style="530" customWidth="1"/>
    <col min="8196" max="8196" width="2.140625" style="530" customWidth="1"/>
    <col min="8197" max="8197" width="0" style="530" hidden="1" customWidth="1"/>
    <col min="8198" max="8198" width="2.85546875" style="530" customWidth="1"/>
    <col min="8199" max="8199" width="2.7109375" style="530" customWidth="1"/>
    <col min="8200" max="8200" width="2.85546875" style="530" customWidth="1"/>
    <col min="8201" max="8201" width="1.85546875" style="530" customWidth="1"/>
    <col min="8202" max="8202" width="15.7109375" style="530" customWidth="1"/>
    <col min="8203" max="8203" width="4.7109375" style="530" customWidth="1"/>
    <col min="8204" max="8204" width="19.42578125" style="530" customWidth="1"/>
    <col min="8205" max="8205" width="13.85546875" style="530" customWidth="1"/>
    <col min="8206" max="8207" width="6.85546875" style="530" customWidth="1"/>
    <col min="8208" max="8208" width="12.5703125" style="530" customWidth="1"/>
    <col min="8209" max="8209" width="18.7109375" style="530" customWidth="1"/>
    <col min="8210" max="8449" width="9.140625" style="530"/>
    <col min="8450" max="8450" width="3" style="530" customWidth="1"/>
    <col min="8451" max="8451" width="2.42578125" style="530" customWidth="1"/>
    <col min="8452" max="8452" width="2.140625" style="530" customWidth="1"/>
    <col min="8453" max="8453" width="0" style="530" hidden="1" customWidth="1"/>
    <col min="8454" max="8454" width="2.85546875" style="530" customWidth="1"/>
    <col min="8455" max="8455" width="2.7109375" style="530" customWidth="1"/>
    <col min="8456" max="8456" width="2.85546875" style="530" customWidth="1"/>
    <col min="8457" max="8457" width="1.85546875" style="530" customWidth="1"/>
    <col min="8458" max="8458" width="15.7109375" style="530" customWidth="1"/>
    <col min="8459" max="8459" width="4.7109375" style="530" customWidth="1"/>
    <col min="8460" max="8460" width="19.42578125" style="530" customWidth="1"/>
    <col min="8461" max="8461" width="13.85546875" style="530" customWidth="1"/>
    <col min="8462" max="8463" width="6.85546875" style="530" customWidth="1"/>
    <col min="8464" max="8464" width="12.5703125" style="530" customWidth="1"/>
    <col min="8465" max="8465" width="18.7109375" style="530" customWidth="1"/>
    <col min="8466" max="8705" width="9.140625" style="530"/>
    <col min="8706" max="8706" width="3" style="530" customWidth="1"/>
    <col min="8707" max="8707" width="2.42578125" style="530" customWidth="1"/>
    <col min="8708" max="8708" width="2.140625" style="530" customWidth="1"/>
    <col min="8709" max="8709" width="0" style="530" hidden="1" customWidth="1"/>
    <col min="8710" max="8710" width="2.85546875" style="530" customWidth="1"/>
    <col min="8711" max="8711" width="2.7109375" style="530" customWidth="1"/>
    <col min="8712" max="8712" width="2.85546875" style="530" customWidth="1"/>
    <col min="8713" max="8713" width="1.85546875" style="530" customWidth="1"/>
    <col min="8714" max="8714" width="15.7109375" style="530" customWidth="1"/>
    <col min="8715" max="8715" width="4.7109375" style="530" customWidth="1"/>
    <col min="8716" max="8716" width="19.42578125" style="530" customWidth="1"/>
    <col min="8717" max="8717" width="13.85546875" style="530" customWidth="1"/>
    <col min="8718" max="8719" width="6.85546875" style="530" customWidth="1"/>
    <col min="8720" max="8720" width="12.5703125" style="530" customWidth="1"/>
    <col min="8721" max="8721" width="18.7109375" style="530" customWidth="1"/>
    <col min="8722" max="8961" width="9.140625" style="530"/>
    <col min="8962" max="8962" width="3" style="530" customWidth="1"/>
    <col min="8963" max="8963" width="2.42578125" style="530" customWidth="1"/>
    <col min="8964" max="8964" width="2.140625" style="530" customWidth="1"/>
    <col min="8965" max="8965" width="0" style="530" hidden="1" customWidth="1"/>
    <col min="8966" max="8966" width="2.85546875" style="530" customWidth="1"/>
    <col min="8967" max="8967" width="2.7109375" style="530" customWidth="1"/>
    <col min="8968" max="8968" width="2.85546875" style="530" customWidth="1"/>
    <col min="8969" max="8969" width="1.85546875" style="530" customWidth="1"/>
    <col min="8970" max="8970" width="15.7109375" style="530" customWidth="1"/>
    <col min="8971" max="8971" width="4.7109375" style="530" customWidth="1"/>
    <col min="8972" max="8972" width="19.42578125" style="530" customWidth="1"/>
    <col min="8973" max="8973" width="13.85546875" style="530" customWidth="1"/>
    <col min="8974" max="8975" width="6.85546875" style="530" customWidth="1"/>
    <col min="8976" max="8976" width="12.5703125" style="530" customWidth="1"/>
    <col min="8977" max="8977" width="18.7109375" style="530" customWidth="1"/>
    <col min="8978" max="9217" width="9.140625" style="530"/>
    <col min="9218" max="9218" width="3" style="530" customWidth="1"/>
    <col min="9219" max="9219" width="2.42578125" style="530" customWidth="1"/>
    <col min="9220" max="9220" width="2.140625" style="530" customWidth="1"/>
    <col min="9221" max="9221" width="0" style="530" hidden="1" customWidth="1"/>
    <col min="9222" max="9222" width="2.85546875" style="530" customWidth="1"/>
    <col min="9223" max="9223" width="2.7109375" style="530" customWidth="1"/>
    <col min="9224" max="9224" width="2.85546875" style="530" customWidth="1"/>
    <col min="9225" max="9225" width="1.85546875" style="530" customWidth="1"/>
    <col min="9226" max="9226" width="15.7109375" style="530" customWidth="1"/>
    <col min="9227" max="9227" width="4.7109375" style="530" customWidth="1"/>
    <col min="9228" max="9228" width="19.42578125" style="530" customWidth="1"/>
    <col min="9229" max="9229" width="13.85546875" style="530" customWidth="1"/>
    <col min="9230" max="9231" width="6.85546875" style="530" customWidth="1"/>
    <col min="9232" max="9232" width="12.5703125" style="530" customWidth="1"/>
    <col min="9233" max="9233" width="18.7109375" style="530" customWidth="1"/>
    <col min="9234" max="9473" width="9.140625" style="530"/>
    <col min="9474" max="9474" width="3" style="530" customWidth="1"/>
    <col min="9475" max="9475" width="2.42578125" style="530" customWidth="1"/>
    <col min="9476" max="9476" width="2.140625" style="530" customWidth="1"/>
    <col min="9477" max="9477" width="0" style="530" hidden="1" customWidth="1"/>
    <col min="9478" max="9478" width="2.85546875" style="530" customWidth="1"/>
    <col min="9479" max="9479" width="2.7109375" style="530" customWidth="1"/>
    <col min="9480" max="9480" width="2.85546875" style="530" customWidth="1"/>
    <col min="9481" max="9481" width="1.85546875" style="530" customWidth="1"/>
    <col min="9482" max="9482" width="15.7109375" style="530" customWidth="1"/>
    <col min="9483" max="9483" width="4.7109375" style="530" customWidth="1"/>
    <col min="9484" max="9484" width="19.42578125" style="530" customWidth="1"/>
    <col min="9485" max="9485" width="13.85546875" style="530" customWidth="1"/>
    <col min="9486" max="9487" width="6.85546875" style="530" customWidth="1"/>
    <col min="9488" max="9488" width="12.5703125" style="530" customWidth="1"/>
    <col min="9489" max="9489" width="18.7109375" style="530" customWidth="1"/>
    <col min="9490" max="9729" width="9.140625" style="530"/>
    <col min="9730" max="9730" width="3" style="530" customWidth="1"/>
    <col min="9731" max="9731" width="2.42578125" style="530" customWidth="1"/>
    <col min="9732" max="9732" width="2.140625" style="530" customWidth="1"/>
    <col min="9733" max="9733" width="0" style="530" hidden="1" customWidth="1"/>
    <col min="9734" max="9734" width="2.85546875" style="530" customWidth="1"/>
    <col min="9735" max="9735" width="2.7109375" style="530" customWidth="1"/>
    <col min="9736" max="9736" width="2.85546875" style="530" customWidth="1"/>
    <col min="9737" max="9737" width="1.85546875" style="530" customWidth="1"/>
    <col min="9738" max="9738" width="15.7109375" style="530" customWidth="1"/>
    <col min="9739" max="9739" width="4.7109375" style="530" customWidth="1"/>
    <col min="9740" max="9740" width="19.42578125" style="530" customWidth="1"/>
    <col min="9741" max="9741" width="13.85546875" style="530" customWidth="1"/>
    <col min="9742" max="9743" width="6.85546875" style="530" customWidth="1"/>
    <col min="9744" max="9744" width="12.5703125" style="530" customWidth="1"/>
    <col min="9745" max="9745" width="18.7109375" style="530" customWidth="1"/>
    <col min="9746" max="9985" width="9.140625" style="530"/>
    <col min="9986" max="9986" width="3" style="530" customWidth="1"/>
    <col min="9987" max="9987" width="2.42578125" style="530" customWidth="1"/>
    <col min="9988" max="9988" width="2.140625" style="530" customWidth="1"/>
    <col min="9989" max="9989" width="0" style="530" hidden="1" customWidth="1"/>
    <col min="9990" max="9990" width="2.85546875" style="530" customWidth="1"/>
    <col min="9991" max="9991" width="2.7109375" style="530" customWidth="1"/>
    <col min="9992" max="9992" width="2.85546875" style="530" customWidth="1"/>
    <col min="9993" max="9993" width="1.85546875" style="530" customWidth="1"/>
    <col min="9994" max="9994" width="15.7109375" style="530" customWidth="1"/>
    <col min="9995" max="9995" width="4.7109375" style="530" customWidth="1"/>
    <col min="9996" max="9996" width="19.42578125" style="530" customWidth="1"/>
    <col min="9997" max="9997" width="13.85546875" style="530" customWidth="1"/>
    <col min="9998" max="9999" width="6.85546875" style="530" customWidth="1"/>
    <col min="10000" max="10000" width="12.5703125" style="530" customWidth="1"/>
    <col min="10001" max="10001" width="18.7109375" style="530" customWidth="1"/>
    <col min="10002" max="10241" width="9.140625" style="530"/>
    <col min="10242" max="10242" width="3" style="530" customWidth="1"/>
    <col min="10243" max="10243" width="2.42578125" style="530" customWidth="1"/>
    <col min="10244" max="10244" width="2.140625" style="530" customWidth="1"/>
    <col min="10245" max="10245" width="0" style="530" hidden="1" customWidth="1"/>
    <col min="10246" max="10246" width="2.85546875" style="530" customWidth="1"/>
    <col min="10247" max="10247" width="2.7109375" style="530" customWidth="1"/>
    <col min="10248" max="10248" width="2.85546875" style="530" customWidth="1"/>
    <col min="10249" max="10249" width="1.85546875" style="530" customWidth="1"/>
    <col min="10250" max="10250" width="15.7109375" style="530" customWidth="1"/>
    <col min="10251" max="10251" width="4.7109375" style="530" customWidth="1"/>
    <col min="10252" max="10252" width="19.42578125" style="530" customWidth="1"/>
    <col min="10253" max="10253" width="13.85546875" style="530" customWidth="1"/>
    <col min="10254" max="10255" width="6.85546875" style="530" customWidth="1"/>
    <col min="10256" max="10256" width="12.5703125" style="530" customWidth="1"/>
    <col min="10257" max="10257" width="18.7109375" style="530" customWidth="1"/>
    <col min="10258" max="10497" width="9.140625" style="530"/>
    <col min="10498" max="10498" width="3" style="530" customWidth="1"/>
    <col min="10499" max="10499" width="2.42578125" style="530" customWidth="1"/>
    <col min="10500" max="10500" width="2.140625" style="530" customWidth="1"/>
    <col min="10501" max="10501" width="0" style="530" hidden="1" customWidth="1"/>
    <col min="10502" max="10502" width="2.85546875" style="530" customWidth="1"/>
    <col min="10503" max="10503" width="2.7109375" style="530" customWidth="1"/>
    <col min="10504" max="10504" width="2.85546875" style="530" customWidth="1"/>
    <col min="10505" max="10505" width="1.85546875" style="530" customWidth="1"/>
    <col min="10506" max="10506" width="15.7109375" style="530" customWidth="1"/>
    <col min="10507" max="10507" width="4.7109375" style="530" customWidth="1"/>
    <col min="10508" max="10508" width="19.42578125" style="530" customWidth="1"/>
    <col min="10509" max="10509" width="13.85546875" style="530" customWidth="1"/>
    <col min="10510" max="10511" width="6.85546875" style="530" customWidth="1"/>
    <col min="10512" max="10512" width="12.5703125" style="530" customWidth="1"/>
    <col min="10513" max="10513" width="18.7109375" style="530" customWidth="1"/>
    <col min="10514" max="10753" width="9.140625" style="530"/>
    <col min="10754" max="10754" width="3" style="530" customWidth="1"/>
    <col min="10755" max="10755" width="2.42578125" style="530" customWidth="1"/>
    <col min="10756" max="10756" width="2.140625" style="530" customWidth="1"/>
    <col min="10757" max="10757" width="0" style="530" hidden="1" customWidth="1"/>
    <col min="10758" max="10758" width="2.85546875" style="530" customWidth="1"/>
    <col min="10759" max="10759" width="2.7109375" style="530" customWidth="1"/>
    <col min="10760" max="10760" width="2.85546875" style="530" customWidth="1"/>
    <col min="10761" max="10761" width="1.85546875" style="530" customWidth="1"/>
    <col min="10762" max="10762" width="15.7109375" style="530" customWidth="1"/>
    <col min="10763" max="10763" width="4.7109375" style="530" customWidth="1"/>
    <col min="10764" max="10764" width="19.42578125" style="530" customWidth="1"/>
    <col min="10765" max="10765" width="13.85546875" style="530" customWidth="1"/>
    <col min="10766" max="10767" width="6.85546875" style="530" customWidth="1"/>
    <col min="10768" max="10768" width="12.5703125" style="530" customWidth="1"/>
    <col min="10769" max="10769" width="18.7109375" style="530" customWidth="1"/>
    <col min="10770" max="11009" width="9.140625" style="530"/>
    <col min="11010" max="11010" width="3" style="530" customWidth="1"/>
    <col min="11011" max="11011" width="2.42578125" style="530" customWidth="1"/>
    <col min="11012" max="11012" width="2.140625" style="530" customWidth="1"/>
    <col min="11013" max="11013" width="0" style="530" hidden="1" customWidth="1"/>
    <col min="11014" max="11014" width="2.85546875" style="530" customWidth="1"/>
    <col min="11015" max="11015" width="2.7109375" style="530" customWidth="1"/>
    <col min="11016" max="11016" width="2.85546875" style="530" customWidth="1"/>
    <col min="11017" max="11017" width="1.85546875" style="530" customWidth="1"/>
    <col min="11018" max="11018" width="15.7109375" style="530" customWidth="1"/>
    <col min="11019" max="11019" width="4.7109375" style="530" customWidth="1"/>
    <col min="11020" max="11020" width="19.42578125" style="530" customWidth="1"/>
    <col min="11021" max="11021" width="13.85546875" style="530" customWidth="1"/>
    <col min="11022" max="11023" width="6.85546875" style="530" customWidth="1"/>
    <col min="11024" max="11024" width="12.5703125" style="530" customWidth="1"/>
    <col min="11025" max="11025" width="18.7109375" style="530" customWidth="1"/>
    <col min="11026" max="11265" width="9.140625" style="530"/>
    <col min="11266" max="11266" width="3" style="530" customWidth="1"/>
    <col min="11267" max="11267" width="2.42578125" style="530" customWidth="1"/>
    <col min="11268" max="11268" width="2.140625" style="530" customWidth="1"/>
    <col min="11269" max="11269" width="0" style="530" hidden="1" customWidth="1"/>
    <col min="11270" max="11270" width="2.85546875" style="530" customWidth="1"/>
    <col min="11271" max="11271" width="2.7109375" style="530" customWidth="1"/>
    <col min="11272" max="11272" width="2.85546875" style="530" customWidth="1"/>
    <col min="11273" max="11273" width="1.85546875" style="530" customWidth="1"/>
    <col min="11274" max="11274" width="15.7109375" style="530" customWidth="1"/>
    <col min="11275" max="11275" width="4.7109375" style="530" customWidth="1"/>
    <col min="11276" max="11276" width="19.42578125" style="530" customWidth="1"/>
    <col min="11277" max="11277" width="13.85546875" style="530" customWidth="1"/>
    <col min="11278" max="11279" width="6.85546875" style="530" customWidth="1"/>
    <col min="11280" max="11280" width="12.5703125" style="530" customWidth="1"/>
    <col min="11281" max="11281" width="18.7109375" style="530" customWidth="1"/>
    <col min="11282" max="11521" width="9.140625" style="530"/>
    <col min="11522" max="11522" width="3" style="530" customWidth="1"/>
    <col min="11523" max="11523" width="2.42578125" style="530" customWidth="1"/>
    <col min="11524" max="11524" width="2.140625" style="530" customWidth="1"/>
    <col min="11525" max="11525" width="0" style="530" hidden="1" customWidth="1"/>
    <col min="11526" max="11526" width="2.85546875" style="530" customWidth="1"/>
    <col min="11527" max="11527" width="2.7109375" style="530" customWidth="1"/>
    <col min="11528" max="11528" width="2.85546875" style="530" customWidth="1"/>
    <col min="11529" max="11529" width="1.85546875" style="530" customWidth="1"/>
    <col min="11530" max="11530" width="15.7109375" style="530" customWidth="1"/>
    <col min="11531" max="11531" width="4.7109375" style="530" customWidth="1"/>
    <col min="11532" max="11532" width="19.42578125" style="530" customWidth="1"/>
    <col min="11533" max="11533" width="13.85546875" style="530" customWidth="1"/>
    <col min="11534" max="11535" width="6.85546875" style="530" customWidth="1"/>
    <col min="11536" max="11536" width="12.5703125" style="530" customWidth="1"/>
    <col min="11537" max="11537" width="18.7109375" style="530" customWidth="1"/>
    <col min="11538" max="11777" width="9.140625" style="530"/>
    <col min="11778" max="11778" width="3" style="530" customWidth="1"/>
    <col min="11779" max="11779" width="2.42578125" style="530" customWidth="1"/>
    <col min="11780" max="11780" width="2.140625" style="530" customWidth="1"/>
    <col min="11781" max="11781" width="0" style="530" hidden="1" customWidth="1"/>
    <col min="11782" max="11782" width="2.85546875" style="530" customWidth="1"/>
    <col min="11783" max="11783" width="2.7109375" style="530" customWidth="1"/>
    <col min="11784" max="11784" width="2.85546875" style="530" customWidth="1"/>
    <col min="11785" max="11785" width="1.85546875" style="530" customWidth="1"/>
    <col min="11786" max="11786" width="15.7109375" style="530" customWidth="1"/>
    <col min="11787" max="11787" width="4.7109375" style="530" customWidth="1"/>
    <col min="11788" max="11788" width="19.42578125" style="530" customWidth="1"/>
    <col min="11789" max="11789" width="13.85546875" style="530" customWidth="1"/>
    <col min="11790" max="11791" width="6.85546875" style="530" customWidth="1"/>
    <col min="11792" max="11792" width="12.5703125" style="530" customWidth="1"/>
    <col min="11793" max="11793" width="18.7109375" style="530" customWidth="1"/>
    <col min="11794" max="12033" width="9.140625" style="530"/>
    <col min="12034" max="12034" width="3" style="530" customWidth="1"/>
    <col min="12035" max="12035" width="2.42578125" style="530" customWidth="1"/>
    <col min="12036" max="12036" width="2.140625" style="530" customWidth="1"/>
    <col min="12037" max="12037" width="0" style="530" hidden="1" customWidth="1"/>
    <col min="12038" max="12038" width="2.85546875" style="530" customWidth="1"/>
    <col min="12039" max="12039" width="2.7109375" style="530" customWidth="1"/>
    <col min="12040" max="12040" width="2.85546875" style="530" customWidth="1"/>
    <col min="12041" max="12041" width="1.85546875" style="530" customWidth="1"/>
    <col min="12042" max="12042" width="15.7109375" style="530" customWidth="1"/>
    <col min="12043" max="12043" width="4.7109375" style="530" customWidth="1"/>
    <col min="12044" max="12044" width="19.42578125" style="530" customWidth="1"/>
    <col min="12045" max="12045" width="13.85546875" style="530" customWidth="1"/>
    <col min="12046" max="12047" width="6.85546875" style="530" customWidth="1"/>
    <col min="12048" max="12048" width="12.5703125" style="530" customWidth="1"/>
    <col min="12049" max="12049" width="18.7109375" style="530" customWidth="1"/>
    <col min="12050" max="12289" width="9.140625" style="530"/>
    <col min="12290" max="12290" width="3" style="530" customWidth="1"/>
    <col min="12291" max="12291" width="2.42578125" style="530" customWidth="1"/>
    <col min="12292" max="12292" width="2.140625" style="530" customWidth="1"/>
    <col min="12293" max="12293" width="0" style="530" hidden="1" customWidth="1"/>
    <col min="12294" max="12294" width="2.85546875" style="530" customWidth="1"/>
    <col min="12295" max="12295" width="2.7109375" style="530" customWidth="1"/>
    <col min="12296" max="12296" width="2.85546875" style="530" customWidth="1"/>
    <col min="12297" max="12297" width="1.85546875" style="530" customWidth="1"/>
    <col min="12298" max="12298" width="15.7109375" style="530" customWidth="1"/>
    <col min="12299" max="12299" width="4.7109375" style="530" customWidth="1"/>
    <col min="12300" max="12300" width="19.42578125" style="530" customWidth="1"/>
    <col min="12301" max="12301" width="13.85546875" style="530" customWidth="1"/>
    <col min="12302" max="12303" width="6.85546875" style="530" customWidth="1"/>
    <col min="12304" max="12304" width="12.5703125" style="530" customWidth="1"/>
    <col min="12305" max="12305" width="18.7109375" style="530" customWidth="1"/>
    <col min="12306" max="12545" width="9.140625" style="530"/>
    <col min="12546" max="12546" width="3" style="530" customWidth="1"/>
    <col min="12547" max="12547" width="2.42578125" style="530" customWidth="1"/>
    <col min="12548" max="12548" width="2.140625" style="530" customWidth="1"/>
    <col min="12549" max="12549" width="0" style="530" hidden="1" customWidth="1"/>
    <col min="12550" max="12550" width="2.85546875" style="530" customWidth="1"/>
    <col min="12551" max="12551" width="2.7109375" style="530" customWidth="1"/>
    <col min="12552" max="12552" width="2.85546875" style="530" customWidth="1"/>
    <col min="12553" max="12553" width="1.85546875" style="530" customWidth="1"/>
    <col min="12554" max="12554" width="15.7109375" style="530" customWidth="1"/>
    <col min="12555" max="12555" width="4.7109375" style="530" customWidth="1"/>
    <col min="12556" max="12556" width="19.42578125" style="530" customWidth="1"/>
    <col min="12557" max="12557" width="13.85546875" style="530" customWidth="1"/>
    <col min="12558" max="12559" width="6.85546875" style="530" customWidth="1"/>
    <col min="12560" max="12560" width="12.5703125" style="530" customWidth="1"/>
    <col min="12561" max="12561" width="18.7109375" style="530" customWidth="1"/>
    <col min="12562" max="12801" width="9.140625" style="530"/>
    <col min="12802" max="12802" width="3" style="530" customWidth="1"/>
    <col min="12803" max="12803" width="2.42578125" style="530" customWidth="1"/>
    <col min="12804" max="12804" width="2.140625" style="530" customWidth="1"/>
    <col min="12805" max="12805" width="0" style="530" hidden="1" customWidth="1"/>
    <col min="12806" max="12806" width="2.85546875" style="530" customWidth="1"/>
    <col min="12807" max="12807" width="2.7109375" style="530" customWidth="1"/>
    <col min="12808" max="12808" width="2.85546875" style="530" customWidth="1"/>
    <col min="12809" max="12809" width="1.85546875" style="530" customWidth="1"/>
    <col min="12810" max="12810" width="15.7109375" style="530" customWidth="1"/>
    <col min="12811" max="12811" width="4.7109375" style="530" customWidth="1"/>
    <col min="12812" max="12812" width="19.42578125" style="530" customWidth="1"/>
    <col min="12813" max="12813" width="13.85546875" style="530" customWidth="1"/>
    <col min="12814" max="12815" width="6.85546875" style="530" customWidth="1"/>
    <col min="12816" max="12816" width="12.5703125" style="530" customWidth="1"/>
    <col min="12817" max="12817" width="18.7109375" style="530" customWidth="1"/>
    <col min="12818" max="13057" width="9.140625" style="530"/>
    <col min="13058" max="13058" width="3" style="530" customWidth="1"/>
    <col min="13059" max="13059" width="2.42578125" style="530" customWidth="1"/>
    <col min="13060" max="13060" width="2.140625" style="530" customWidth="1"/>
    <col min="13061" max="13061" width="0" style="530" hidden="1" customWidth="1"/>
    <col min="13062" max="13062" width="2.85546875" style="530" customWidth="1"/>
    <col min="13063" max="13063" width="2.7109375" style="530" customWidth="1"/>
    <col min="13064" max="13064" width="2.85546875" style="530" customWidth="1"/>
    <col min="13065" max="13065" width="1.85546875" style="530" customWidth="1"/>
    <col min="13066" max="13066" width="15.7109375" style="530" customWidth="1"/>
    <col min="13067" max="13067" width="4.7109375" style="530" customWidth="1"/>
    <col min="13068" max="13068" width="19.42578125" style="530" customWidth="1"/>
    <col min="13069" max="13069" width="13.85546875" style="530" customWidth="1"/>
    <col min="13070" max="13071" width="6.85546875" style="530" customWidth="1"/>
    <col min="13072" max="13072" width="12.5703125" style="530" customWidth="1"/>
    <col min="13073" max="13073" width="18.7109375" style="530" customWidth="1"/>
    <col min="13074" max="13313" width="9.140625" style="530"/>
    <col min="13314" max="13314" width="3" style="530" customWidth="1"/>
    <col min="13315" max="13315" width="2.42578125" style="530" customWidth="1"/>
    <col min="13316" max="13316" width="2.140625" style="530" customWidth="1"/>
    <col min="13317" max="13317" width="0" style="530" hidden="1" customWidth="1"/>
    <col min="13318" max="13318" width="2.85546875" style="530" customWidth="1"/>
    <col min="13319" max="13319" width="2.7109375" style="530" customWidth="1"/>
    <col min="13320" max="13320" width="2.85546875" style="530" customWidth="1"/>
    <col min="13321" max="13321" width="1.85546875" style="530" customWidth="1"/>
    <col min="13322" max="13322" width="15.7109375" style="530" customWidth="1"/>
    <col min="13323" max="13323" width="4.7109375" style="530" customWidth="1"/>
    <col min="13324" max="13324" width="19.42578125" style="530" customWidth="1"/>
    <col min="13325" max="13325" width="13.85546875" style="530" customWidth="1"/>
    <col min="13326" max="13327" width="6.85546875" style="530" customWidth="1"/>
    <col min="13328" max="13328" width="12.5703125" style="530" customWidth="1"/>
    <col min="13329" max="13329" width="18.7109375" style="530" customWidth="1"/>
    <col min="13330" max="13569" width="9.140625" style="530"/>
    <col min="13570" max="13570" width="3" style="530" customWidth="1"/>
    <col min="13571" max="13571" width="2.42578125" style="530" customWidth="1"/>
    <col min="13572" max="13572" width="2.140625" style="530" customWidth="1"/>
    <col min="13573" max="13573" width="0" style="530" hidden="1" customWidth="1"/>
    <col min="13574" max="13574" width="2.85546875" style="530" customWidth="1"/>
    <col min="13575" max="13575" width="2.7109375" style="530" customWidth="1"/>
    <col min="13576" max="13576" width="2.85546875" style="530" customWidth="1"/>
    <col min="13577" max="13577" width="1.85546875" style="530" customWidth="1"/>
    <col min="13578" max="13578" width="15.7109375" style="530" customWidth="1"/>
    <col min="13579" max="13579" width="4.7109375" style="530" customWidth="1"/>
    <col min="13580" max="13580" width="19.42578125" style="530" customWidth="1"/>
    <col min="13581" max="13581" width="13.85546875" style="530" customWidth="1"/>
    <col min="13582" max="13583" width="6.85546875" style="530" customWidth="1"/>
    <col min="13584" max="13584" width="12.5703125" style="530" customWidth="1"/>
    <col min="13585" max="13585" width="18.7109375" style="530" customWidth="1"/>
    <col min="13586" max="13825" width="9.140625" style="530"/>
    <col min="13826" max="13826" width="3" style="530" customWidth="1"/>
    <col min="13827" max="13827" width="2.42578125" style="530" customWidth="1"/>
    <col min="13828" max="13828" width="2.140625" style="530" customWidth="1"/>
    <col min="13829" max="13829" width="0" style="530" hidden="1" customWidth="1"/>
    <col min="13830" max="13830" width="2.85546875" style="530" customWidth="1"/>
    <col min="13831" max="13831" width="2.7109375" style="530" customWidth="1"/>
    <col min="13832" max="13832" width="2.85546875" style="530" customWidth="1"/>
    <col min="13833" max="13833" width="1.85546875" style="530" customWidth="1"/>
    <col min="13834" max="13834" width="15.7109375" style="530" customWidth="1"/>
    <col min="13835" max="13835" width="4.7109375" style="530" customWidth="1"/>
    <col min="13836" max="13836" width="19.42578125" style="530" customWidth="1"/>
    <col min="13837" max="13837" width="13.85546875" style="530" customWidth="1"/>
    <col min="13838" max="13839" width="6.85546875" style="530" customWidth="1"/>
    <col min="13840" max="13840" width="12.5703125" style="530" customWidth="1"/>
    <col min="13841" max="13841" width="18.7109375" style="530" customWidth="1"/>
    <col min="13842" max="14081" width="9.140625" style="530"/>
    <col min="14082" max="14082" width="3" style="530" customWidth="1"/>
    <col min="14083" max="14083" width="2.42578125" style="530" customWidth="1"/>
    <col min="14084" max="14084" width="2.140625" style="530" customWidth="1"/>
    <col min="14085" max="14085" width="0" style="530" hidden="1" customWidth="1"/>
    <col min="14086" max="14086" width="2.85546875" style="530" customWidth="1"/>
    <col min="14087" max="14087" width="2.7109375" style="530" customWidth="1"/>
    <col min="14088" max="14088" width="2.85546875" style="530" customWidth="1"/>
    <col min="14089" max="14089" width="1.85546875" style="530" customWidth="1"/>
    <col min="14090" max="14090" width="15.7109375" style="530" customWidth="1"/>
    <col min="14091" max="14091" width="4.7109375" style="530" customWidth="1"/>
    <col min="14092" max="14092" width="19.42578125" style="530" customWidth="1"/>
    <col min="14093" max="14093" width="13.85546875" style="530" customWidth="1"/>
    <col min="14094" max="14095" width="6.85546875" style="530" customWidth="1"/>
    <col min="14096" max="14096" width="12.5703125" style="530" customWidth="1"/>
    <col min="14097" max="14097" width="18.7109375" style="530" customWidth="1"/>
    <col min="14098" max="14337" width="9.140625" style="530"/>
    <col min="14338" max="14338" width="3" style="530" customWidth="1"/>
    <col min="14339" max="14339" width="2.42578125" style="530" customWidth="1"/>
    <col min="14340" max="14340" width="2.140625" style="530" customWidth="1"/>
    <col min="14341" max="14341" width="0" style="530" hidden="1" customWidth="1"/>
    <col min="14342" max="14342" width="2.85546875" style="530" customWidth="1"/>
    <col min="14343" max="14343" width="2.7109375" style="530" customWidth="1"/>
    <col min="14344" max="14344" width="2.85546875" style="530" customWidth="1"/>
    <col min="14345" max="14345" width="1.85546875" style="530" customWidth="1"/>
    <col min="14346" max="14346" width="15.7109375" style="530" customWidth="1"/>
    <col min="14347" max="14347" width="4.7109375" style="530" customWidth="1"/>
    <col min="14348" max="14348" width="19.42578125" style="530" customWidth="1"/>
    <col min="14349" max="14349" width="13.85546875" style="530" customWidth="1"/>
    <col min="14350" max="14351" width="6.85546875" style="530" customWidth="1"/>
    <col min="14352" max="14352" width="12.5703125" style="530" customWidth="1"/>
    <col min="14353" max="14353" width="18.7109375" style="530" customWidth="1"/>
    <col min="14354" max="14593" width="9.140625" style="530"/>
    <col min="14594" max="14594" width="3" style="530" customWidth="1"/>
    <col min="14595" max="14595" width="2.42578125" style="530" customWidth="1"/>
    <col min="14596" max="14596" width="2.140625" style="530" customWidth="1"/>
    <col min="14597" max="14597" width="0" style="530" hidden="1" customWidth="1"/>
    <col min="14598" max="14598" width="2.85546875" style="530" customWidth="1"/>
    <col min="14599" max="14599" width="2.7109375" style="530" customWidth="1"/>
    <col min="14600" max="14600" width="2.85546875" style="530" customWidth="1"/>
    <col min="14601" max="14601" width="1.85546875" style="530" customWidth="1"/>
    <col min="14602" max="14602" width="15.7109375" style="530" customWidth="1"/>
    <col min="14603" max="14603" width="4.7109375" style="530" customWidth="1"/>
    <col min="14604" max="14604" width="19.42578125" style="530" customWidth="1"/>
    <col min="14605" max="14605" width="13.85546875" style="530" customWidth="1"/>
    <col min="14606" max="14607" width="6.85546875" style="530" customWidth="1"/>
    <col min="14608" max="14608" width="12.5703125" style="530" customWidth="1"/>
    <col min="14609" max="14609" width="18.7109375" style="530" customWidth="1"/>
    <col min="14610" max="14849" width="9.140625" style="530"/>
    <col min="14850" max="14850" width="3" style="530" customWidth="1"/>
    <col min="14851" max="14851" width="2.42578125" style="530" customWidth="1"/>
    <col min="14852" max="14852" width="2.140625" style="530" customWidth="1"/>
    <col min="14853" max="14853" width="0" style="530" hidden="1" customWidth="1"/>
    <col min="14854" max="14854" width="2.85546875" style="530" customWidth="1"/>
    <col min="14855" max="14855" width="2.7109375" style="530" customWidth="1"/>
    <col min="14856" max="14856" width="2.85546875" style="530" customWidth="1"/>
    <col min="14857" max="14857" width="1.85546875" style="530" customWidth="1"/>
    <col min="14858" max="14858" width="15.7109375" style="530" customWidth="1"/>
    <col min="14859" max="14859" width="4.7109375" style="530" customWidth="1"/>
    <col min="14860" max="14860" width="19.42578125" style="530" customWidth="1"/>
    <col min="14861" max="14861" width="13.85546875" style="530" customWidth="1"/>
    <col min="14862" max="14863" width="6.85546875" style="530" customWidth="1"/>
    <col min="14864" max="14864" width="12.5703125" style="530" customWidth="1"/>
    <col min="14865" max="14865" width="18.7109375" style="530" customWidth="1"/>
    <col min="14866" max="15105" width="9.140625" style="530"/>
    <col min="15106" max="15106" width="3" style="530" customWidth="1"/>
    <col min="15107" max="15107" width="2.42578125" style="530" customWidth="1"/>
    <col min="15108" max="15108" width="2.140625" style="530" customWidth="1"/>
    <col min="15109" max="15109" width="0" style="530" hidden="1" customWidth="1"/>
    <col min="15110" max="15110" width="2.85546875" style="530" customWidth="1"/>
    <col min="15111" max="15111" width="2.7109375" style="530" customWidth="1"/>
    <col min="15112" max="15112" width="2.85546875" style="530" customWidth="1"/>
    <col min="15113" max="15113" width="1.85546875" style="530" customWidth="1"/>
    <col min="15114" max="15114" width="15.7109375" style="530" customWidth="1"/>
    <col min="15115" max="15115" width="4.7109375" style="530" customWidth="1"/>
    <col min="15116" max="15116" width="19.42578125" style="530" customWidth="1"/>
    <col min="15117" max="15117" width="13.85546875" style="530" customWidth="1"/>
    <col min="15118" max="15119" width="6.85546875" style="530" customWidth="1"/>
    <col min="15120" max="15120" width="12.5703125" style="530" customWidth="1"/>
    <col min="15121" max="15121" width="18.7109375" style="530" customWidth="1"/>
    <col min="15122" max="15361" width="9.140625" style="530"/>
    <col min="15362" max="15362" width="3" style="530" customWidth="1"/>
    <col min="15363" max="15363" width="2.42578125" style="530" customWidth="1"/>
    <col min="15364" max="15364" width="2.140625" style="530" customWidth="1"/>
    <col min="15365" max="15365" width="0" style="530" hidden="1" customWidth="1"/>
    <col min="15366" max="15366" width="2.85546875" style="530" customWidth="1"/>
    <col min="15367" max="15367" width="2.7109375" style="530" customWidth="1"/>
    <col min="15368" max="15368" width="2.85546875" style="530" customWidth="1"/>
    <col min="15369" max="15369" width="1.85546875" style="530" customWidth="1"/>
    <col min="15370" max="15370" width="15.7109375" style="530" customWidth="1"/>
    <col min="15371" max="15371" width="4.7109375" style="530" customWidth="1"/>
    <col min="15372" max="15372" width="19.42578125" style="530" customWidth="1"/>
    <col min="15373" max="15373" width="13.85546875" style="530" customWidth="1"/>
    <col min="15374" max="15375" width="6.85546875" style="530" customWidth="1"/>
    <col min="15376" max="15376" width="12.5703125" style="530" customWidth="1"/>
    <col min="15377" max="15377" width="18.7109375" style="530" customWidth="1"/>
    <col min="15378" max="15617" width="9.140625" style="530"/>
    <col min="15618" max="15618" width="3" style="530" customWidth="1"/>
    <col min="15619" max="15619" width="2.42578125" style="530" customWidth="1"/>
    <col min="15620" max="15620" width="2.140625" style="530" customWidth="1"/>
    <col min="15621" max="15621" width="0" style="530" hidden="1" customWidth="1"/>
    <col min="15622" max="15622" width="2.85546875" style="530" customWidth="1"/>
    <col min="15623" max="15623" width="2.7109375" style="530" customWidth="1"/>
    <col min="15624" max="15624" width="2.85546875" style="530" customWidth="1"/>
    <col min="15625" max="15625" width="1.85546875" style="530" customWidth="1"/>
    <col min="15626" max="15626" width="15.7109375" style="530" customWidth="1"/>
    <col min="15627" max="15627" width="4.7109375" style="530" customWidth="1"/>
    <col min="15628" max="15628" width="19.42578125" style="530" customWidth="1"/>
    <col min="15629" max="15629" width="13.85546875" style="530" customWidth="1"/>
    <col min="15630" max="15631" width="6.85546875" style="530" customWidth="1"/>
    <col min="15632" max="15632" width="12.5703125" style="530" customWidth="1"/>
    <col min="15633" max="15633" width="18.7109375" style="530" customWidth="1"/>
    <col min="15634" max="15873" width="9.140625" style="530"/>
    <col min="15874" max="15874" width="3" style="530" customWidth="1"/>
    <col min="15875" max="15875" width="2.42578125" style="530" customWidth="1"/>
    <col min="15876" max="15876" width="2.140625" style="530" customWidth="1"/>
    <col min="15877" max="15877" width="0" style="530" hidden="1" customWidth="1"/>
    <col min="15878" max="15878" width="2.85546875" style="530" customWidth="1"/>
    <col min="15879" max="15879" width="2.7109375" style="530" customWidth="1"/>
    <col min="15880" max="15880" width="2.85546875" style="530" customWidth="1"/>
    <col min="15881" max="15881" width="1.85546875" style="530" customWidth="1"/>
    <col min="15882" max="15882" width="15.7109375" style="530" customWidth="1"/>
    <col min="15883" max="15883" width="4.7109375" style="530" customWidth="1"/>
    <col min="15884" max="15884" width="19.42578125" style="530" customWidth="1"/>
    <col min="15885" max="15885" width="13.85546875" style="530" customWidth="1"/>
    <col min="15886" max="15887" width="6.85546875" style="530" customWidth="1"/>
    <col min="15888" max="15888" width="12.5703125" style="530" customWidth="1"/>
    <col min="15889" max="15889" width="18.7109375" style="530" customWidth="1"/>
    <col min="15890" max="16129" width="9.140625" style="530"/>
    <col min="16130" max="16130" width="3" style="530" customWidth="1"/>
    <col min="16131" max="16131" width="2.42578125" style="530" customWidth="1"/>
    <col min="16132" max="16132" width="2.140625" style="530" customWidth="1"/>
    <col min="16133" max="16133" width="0" style="530" hidden="1" customWidth="1"/>
    <col min="16134" max="16134" width="2.85546875" style="530" customWidth="1"/>
    <col min="16135" max="16135" width="2.7109375" style="530" customWidth="1"/>
    <col min="16136" max="16136" width="2.85546875" style="530" customWidth="1"/>
    <col min="16137" max="16137" width="1.85546875" style="530" customWidth="1"/>
    <col min="16138" max="16138" width="15.7109375" style="530" customWidth="1"/>
    <col min="16139" max="16139" width="4.7109375" style="530" customWidth="1"/>
    <col min="16140" max="16140" width="19.42578125" style="530" customWidth="1"/>
    <col min="16141" max="16141" width="13.85546875" style="530" customWidth="1"/>
    <col min="16142" max="16143" width="6.85546875" style="530" customWidth="1"/>
    <col min="16144" max="16144" width="12.5703125" style="530" customWidth="1"/>
    <col min="16145" max="16145" width="18.7109375" style="530" customWidth="1"/>
    <col min="16146" max="16384" width="9.140625" style="530"/>
  </cols>
  <sheetData>
    <row r="1" spans="1:17" x14ac:dyDescent="0.25">
      <c r="A1" s="525"/>
      <c r="B1" s="526"/>
      <c r="C1" s="526"/>
      <c r="D1" s="526"/>
      <c r="E1" s="526"/>
      <c r="F1" s="526"/>
      <c r="G1" s="526"/>
      <c r="H1" s="527"/>
      <c r="I1" s="525"/>
      <c r="J1" s="526"/>
      <c r="K1" s="526"/>
      <c r="L1" s="526"/>
      <c r="M1" s="526"/>
      <c r="N1" s="528"/>
      <c r="O1" s="528"/>
      <c r="P1" s="525"/>
      <c r="Q1" s="529"/>
    </row>
    <row r="2" spans="1:17" x14ac:dyDescent="0.25">
      <c r="A2" s="531"/>
      <c r="B2" s="532"/>
      <c r="C2" s="532"/>
      <c r="D2" s="532"/>
      <c r="E2" s="532"/>
      <c r="F2" s="532"/>
      <c r="G2" s="532"/>
      <c r="H2" s="533"/>
      <c r="I2" s="1164" t="s">
        <v>2270</v>
      </c>
      <c r="J2" s="1165"/>
      <c r="K2" s="1165"/>
      <c r="L2" s="1165"/>
      <c r="M2" s="1165"/>
      <c r="N2" s="1165"/>
      <c r="O2" s="1166"/>
      <c r="P2" s="531"/>
      <c r="Q2" s="534"/>
    </row>
    <row r="3" spans="1:17" x14ac:dyDescent="0.25">
      <c r="A3" s="531"/>
      <c r="B3" s="532"/>
      <c r="C3" s="532"/>
      <c r="D3" s="532"/>
      <c r="E3" s="532"/>
      <c r="F3" s="532"/>
      <c r="G3" s="532"/>
      <c r="H3" s="533"/>
      <c r="I3" s="1164" t="s">
        <v>2271</v>
      </c>
      <c r="J3" s="1165"/>
      <c r="K3" s="1165"/>
      <c r="L3" s="1165"/>
      <c r="M3" s="1165"/>
      <c r="N3" s="1165"/>
      <c r="O3" s="1166"/>
      <c r="P3" s="531"/>
      <c r="Q3" s="534"/>
    </row>
    <row r="4" spans="1:17" ht="13.5" thickBot="1" x14ac:dyDescent="0.3">
      <c r="A4" s="531"/>
      <c r="B4" s="532"/>
      <c r="C4" s="532"/>
      <c r="D4" s="532"/>
      <c r="E4" s="532"/>
      <c r="F4" s="532"/>
      <c r="G4" s="532"/>
      <c r="H4" s="533"/>
      <c r="I4" s="535"/>
      <c r="J4" s="536"/>
      <c r="K4" s="536"/>
      <c r="L4" s="536"/>
      <c r="M4" s="536"/>
      <c r="N4" s="537"/>
      <c r="O4" s="537"/>
      <c r="P4" s="531"/>
      <c r="Q4" s="534"/>
    </row>
    <row r="5" spans="1:17" x14ac:dyDescent="0.25">
      <c r="A5" s="538"/>
      <c r="B5" s="539"/>
      <c r="C5" s="539"/>
      <c r="D5" s="539"/>
      <c r="E5" s="539"/>
      <c r="F5" s="539"/>
      <c r="G5" s="539"/>
      <c r="H5" s="540"/>
      <c r="I5" s="1101" t="s">
        <v>217</v>
      </c>
      <c r="J5" s="1102"/>
      <c r="K5" s="1102"/>
      <c r="L5" s="1102"/>
      <c r="M5" s="1102"/>
      <c r="N5" s="1102"/>
      <c r="O5" s="1103"/>
      <c r="P5" s="538"/>
      <c r="Q5" s="540"/>
    </row>
    <row r="6" spans="1:17" ht="13.5" thickBot="1" x14ac:dyDescent="0.3">
      <c r="A6" s="541"/>
      <c r="B6" s="542"/>
      <c r="C6" s="542"/>
      <c r="D6" s="542"/>
      <c r="E6" s="542"/>
      <c r="F6" s="542"/>
      <c r="G6" s="542"/>
      <c r="H6" s="543"/>
      <c r="I6" s="1104" t="s">
        <v>218</v>
      </c>
      <c r="J6" s="1105"/>
      <c r="K6" s="1105"/>
      <c r="L6" s="1105"/>
      <c r="M6" s="1105"/>
      <c r="N6" s="1105"/>
      <c r="O6" s="1106"/>
      <c r="P6" s="541"/>
      <c r="Q6" s="543"/>
    </row>
    <row r="7" spans="1:17" x14ac:dyDescent="0.25">
      <c r="A7" s="1154"/>
      <c r="B7" s="1155"/>
      <c r="C7" s="1155"/>
      <c r="D7" s="1155"/>
      <c r="E7" s="1155"/>
      <c r="F7" s="1155"/>
      <c r="G7" s="1155"/>
      <c r="H7" s="1155"/>
      <c r="I7" s="544"/>
      <c r="J7" s="545"/>
      <c r="K7" s="546"/>
      <c r="L7" s="545"/>
      <c r="M7" s="545"/>
      <c r="N7" s="547"/>
      <c r="O7" s="548"/>
      <c r="P7" s="544"/>
      <c r="Q7" s="549"/>
    </row>
    <row r="8" spans="1:17" x14ac:dyDescent="0.25">
      <c r="A8" s="1154" t="s">
        <v>219</v>
      </c>
      <c r="B8" s="1155"/>
      <c r="C8" s="1155"/>
      <c r="D8" s="1155"/>
      <c r="E8" s="1155"/>
      <c r="F8" s="1155"/>
      <c r="G8" s="1155"/>
      <c r="H8" s="1155"/>
      <c r="I8" s="550" t="s">
        <v>220</v>
      </c>
      <c r="J8" s="545">
        <v>2</v>
      </c>
      <c r="K8" s="1160" t="s">
        <v>2261</v>
      </c>
      <c r="L8" s="1160"/>
      <c r="M8" s="1160"/>
      <c r="N8" s="551"/>
      <c r="O8" s="548"/>
      <c r="P8" s="544"/>
      <c r="Q8" s="549"/>
    </row>
    <row r="9" spans="1:17" x14ac:dyDescent="0.25">
      <c r="A9" s="1162" t="s">
        <v>222</v>
      </c>
      <c r="B9" s="1163"/>
      <c r="C9" s="1163"/>
      <c r="D9" s="1163"/>
      <c r="E9" s="1163"/>
      <c r="F9" s="1163"/>
      <c r="G9" s="1163"/>
      <c r="H9" s="1163"/>
      <c r="I9" s="548" t="s">
        <v>220</v>
      </c>
      <c r="J9" s="552" t="s">
        <v>2262</v>
      </c>
      <c r="K9" s="1160" t="s">
        <v>2296</v>
      </c>
      <c r="L9" s="1160"/>
      <c r="M9" s="1160"/>
      <c r="N9" s="1160"/>
      <c r="O9" s="1160"/>
      <c r="P9" s="1160"/>
      <c r="Q9" s="553"/>
    </row>
    <row r="10" spans="1:17" ht="15" customHeight="1" x14ac:dyDescent="0.25">
      <c r="A10" s="1154" t="s">
        <v>224</v>
      </c>
      <c r="B10" s="1155"/>
      <c r="C10" s="1155"/>
      <c r="D10" s="1155"/>
      <c r="E10" s="1155"/>
      <c r="F10" s="1155"/>
      <c r="G10" s="1155"/>
      <c r="H10" s="1155"/>
      <c r="I10" s="548" t="s">
        <v>220</v>
      </c>
      <c r="J10" s="554" t="s">
        <v>2677</v>
      </c>
      <c r="K10" s="1160" t="s">
        <v>2678</v>
      </c>
      <c r="L10" s="1160"/>
      <c r="M10" s="1160"/>
      <c r="N10" s="1160"/>
      <c r="O10" s="1160"/>
      <c r="P10" s="1160"/>
      <c r="Q10" s="1190"/>
    </row>
    <row r="11" spans="1:17" x14ac:dyDescent="0.25">
      <c r="A11" s="1154" t="s">
        <v>226</v>
      </c>
      <c r="B11" s="1155"/>
      <c r="C11" s="1155"/>
      <c r="D11" s="1155"/>
      <c r="E11" s="1155"/>
      <c r="F11" s="1155"/>
      <c r="G11" s="1155"/>
      <c r="H11" s="1155"/>
      <c r="I11" s="548" t="s">
        <v>220</v>
      </c>
      <c r="J11" s="545" t="s">
        <v>227</v>
      </c>
      <c r="K11" s="555"/>
      <c r="L11" s="869"/>
      <c r="M11" s="869"/>
      <c r="N11" s="551"/>
      <c r="O11" s="548"/>
      <c r="P11" s="544"/>
      <c r="Q11" s="549"/>
    </row>
    <row r="12" spans="1:17" x14ac:dyDescent="0.25">
      <c r="A12" s="1154" t="s">
        <v>228</v>
      </c>
      <c r="B12" s="1155"/>
      <c r="C12" s="1155"/>
      <c r="D12" s="1155"/>
      <c r="E12" s="1155"/>
      <c r="F12" s="1155"/>
      <c r="G12" s="1155"/>
      <c r="H12" s="1155"/>
      <c r="I12" s="548" t="s">
        <v>220</v>
      </c>
      <c r="J12" s="545" t="s">
        <v>229</v>
      </c>
      <c r="K12" s="555"/>
      <c r="L12" s="869"/>
      <c r="M12" s="869"/>
      <c r="N12" s="551"/>
      <c r="O12" s="548"/>
      <c r="P12" s="544"/>
      <c r="Q12" s="549"/>
    </row>
    <row r="13" spans="1:17" x14ac:dyDescent="0.25">
      <c r="A13" s="1154" t="s">
        <v>230</v>
      </c>
      <c r="B13" s="1155"/>
      <c r="C13" s="1155"/>
      <c r="D13" s="1155"/>
      <c r="E13" s="1155"/>
      <c r="F13" s="1155"/>
      <c r="G13" s="1155"/>
      <c r="H13" s="1155"/>
      <c r="I13" s="548" t="s">
        <v>220</v>
      </c>
      <c r="J13" s="1161">
        <f xml:space="preserve"> Q31</f>
        <v>915200</v>
      </c>
      <c r="K13" s="1161"/>
      <c r="L13" s="1161"/>
      <c r="M13" s="869"/>
      <c r="N13" s="551"/>
      <c r="O13" s="548"/>
      <c r="P13" s="544"/>
      <c r="Q13" s="549"/>
    </row>
    <row r="14" spans="1:17" x14ac:dyDescent="0.25">
      <c r="A14" s="1154" t="s">
        <v>231</v>
      </c>
      <c r="B14" s="1155"/>
      <c r="C14" s="1155"/>
      <c r="D14" s="1155"/>
      <c r="E14" s="1155"/>
      <c r="F14" s="1155"/>
      <c r="G14" s="1155"/>
      <c r="H14" s="1155"/>
      <c r="I14" s="548" t="s">
        <v>220</v>
      </c>
      <c r="J14" s="545" t="s">
        <v>229</v>
      </c>
      <c r="K14" s="555"/>
      <c r="L14" s="869"/>
      <c r="M14" s="869"/>
      <c r="N14" s="551"/>
      <c r="O14" s="548"/>
      <c r="P14" s="544"/>
      <c r="Q14" s="549"/>
    </row>
    <row r="15" spans="1:17" x14ac:dyDescent="0.25">
      <c r="A15" s="868" t="s">
        <v>232</v>
      </c>
      <c r="B15" s="869"/>
      <c r="C15" s="869"/>
      <c r="D15" s="869"/>
      <c r="E15" s="869"/>
      <c r="F15" s="869"/>
      <c r="G15" s="869"/>
      <c r="H15" s="869"/>
      <c r="I15" s="548" t="s">
        <v>220</v>
      </c>
      <c r="J15" s="545" t="s">
        <v>233</v>
      </c>
      <c r="K15" s="555"/>
      <c r="L15" s="869"/>
      <c r="M15" s="869"/>
      <c r="N15" s="551"/>
      <c r="O15" s="548"/>
      <c r="P15" s="544"/>
      <c r="Q15" s="549"/>
    </row>
    <row r="16" spans="1:17" ht="13.5" thickBot="1" x14ac:dyDescent="0.3">
      <c r="A16" s="1156" t="s">
        <v>234</v>
      </c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1157"/>
      <c r="M16" s="1157"/>
      <c r="N16" s="1157"/>
      <c r="O16" s="1157"/>
      <c r="P16" s="1157"/>
      <c r="Q16" s="1158"/>
    </row>
    <row r="17" spans="1:17" ht="13.5" thickBot="1" x14ac:dyDescent="0.3">
      <c r="A17" s="1159" t="s">
        <v>235</v>
      </c>
      <c r="B17" s="1159"/>
      <c r="C17" s="1159"/>
      <c r="D17" s="1159"/>
      <c r="E17" s="1159"/>
      <c r="F17" s="1159"/>
      <c r="G17" s="870"/>
      <c r="H17" s="1159" t="s">
        <v>236</v>
      </c>
      <c r="I17" s="1159"/>
      <c r="J17" s="1159"/>
      <c r="K17" s="1159"/>
      <c r="L17" s="1159"/>
      <c r="M17" s="1159"/>
      <c r="N17" s="1159" t="s">
        <v>237</v>
      </c>
      <c r="O17" s="1159"/>
      <c r="P17" s="1159"/>
      <c r="Q17" s="1159"/>
    </row>
    <row r="18" spans="1:17" ht="25.5" customHeight="1" x14ac:dyDescent="0.25">
      <c r="A18" s="559" t="s">
        <v>238</v>
      </c>
      <c r="B18" s="874"/>
      <c r="C18" s="874"/>
      <c r="D18" s="874"/>
      <c r="E18" s="874"/>
      <c r="F18" s="875"/>
      <c r="G18" s="875"/>
      <c r="H18" s="1143" t="s">
        <v>2298</v>
      </c>
      <c r="I18" s="1143"/>
      <c r="J18" s="1143"/>
      <c r="K18" s="1143"/>
      <c r="L18" s="1143"/>
      <c r="M18" s="1143"/>
      <c r="N18" s="1144" t="s">
        <v>2300</v>
      </c>
      <c r="O18" s="1145"/>
      <c r="P18" s="1145"/>
      <c r="Q18" s="1146"/>
    </row>
    <row r="19" spans="1:17" x14ac:dyDescent="0.25">
      <c r="A19" s="1147" t="s">
        <v>241</v>
      </c>
      <c r="B19" s="1148"/>
      <c r="C19" s="1148"/>
      <c r="D19" s="1148"/>
      <c r="E19" s="1148"/>
      <c r="F19" s="1149"/>
      <c r="G19" s="866"/>
      <c r="H19" s="1150" t="s">
        <v>242</v>
      </c>
      <c r="I19" s="1148"/>
      <c r="J19" s="1148"/>
      <c r="K19" s="1148"/>
      <c r="L19" s="1148"/>
      <c r="M19" s="1149"/>
      <c r="N19" s="1151">
        <f>Q31</f>
        <v>915200</v>
      </c>
      <c r="O19" s="1152"/>
      <c r="P19" s="1152"/>
      <c r="Q19" s="1153"/>
    </row>
    <row r="20" spans="1:17" ht="23.25" customHeight="1" x14ac:dyDescent="0.25">
      <c r="A20" s="1134" t="s">
        <v>243</v>
      </c>
      <c r="B20" s="1135"/>
      <c r="C20" s="1135"/>
      <c r="D20" s="1135"/>
      <c r="E20" s="1135"/>
      <c r="F20" s="1136"/>
      <c r="G20" s="867"/>
      <c r="H20" s="564" t="s">
        <v>2272</v>
      </c>
      <c r="I20" s="1062" t="s">
        <v>2679</v>
      </c>
      <c r="J20" s="1062"/>
      <c r="K20" s="1062"/>
      <c r="L20" s="1062"/>
      <c r="M20" s="1063"/>
      <c r="N20" s="1137" t="s">
        <v>1368</v>
      </c>
      <c r="O20" s="1138"/>
      <c r="P20" s="1138"/>
      <c r="Q20" s="1139"/>
    </row>
    <row r="21" spans="1:17" ht="30" customHeight="1" thickBot="1" x14ac:dyDescent="0.3">
      <c r="A21" s="1134" t="s">
        <v>245</v>
      </c>
      <c r="B21" s="1135"/>
      <c r="C21" s="1135"/>
      <c r="D21" s="1135"/>
      <c r="E21" s="1135"/>
      <c r="F21" s="1136"/>
      <c r="G21" s="867"/>
      <c r="H21" s="565" t="s">
        <v>2272</v>
      </c>
      <c r="I21" s="984" t="s">
        <v>2680</v>
      </c>
      <c r="J21" s="984"/>
      <c r="K21" s="984"/>
      <c r="L21" s="984"/>
      <c r="M21" s="985"/>
      <c r="N21" s="1137" t="s">
        <v>1368</v>
      </c>
      <c r="O21" s="1138"/>
      <c r="P21" s="1138"/>
      <c r="Q21" s="1139"/>
    </row>
    <row r="22" spans="1:17" x14ac:dyDescent="0.25">
      <c r="A22" s="1175" t="s">
        <v>2299</v>
      </c>
      <c r="B22" s="1096"/>
      <c r="C22" s="1096"/>
      <c r="D22" s="1096"/>
      <c r="E22" s="1096"/>
      <c r="F22" s="1096"/>
      <c r="G22" s="1096"/>
      <c r="H22" s="1096"/>
      <c r="I22" s="1096"/>
      <c r="J22" s="1096"/>
      <c r="K22" s="1096"/>
      <c r="L22" s="1096"/>
      <c r="M22" s="1096"/>
      <c r="N22" s="1096"/>
      <c r="O22" s="1096"/>
      <c r="P22" s="1096"/>
      <c r="Q22" s="1176"/>
    </row>
    <row r="23" spans="1:17" ht="13.5" thickBot="1" x14ac:dyDescent="0.3">
      <c r="A23" s="1098"/>
      <c r="B23" s="1099"/>
      <c r="C23" s="1099"/>
      <c r="D23" s="1099"/>
      <c r="E23" s="1099"/>
      <c r="F23" s="1099"/>
      <c r="G23" s="1099"/>
      <c r="H23" s="1099"/>
      <c r="I23" s="1099"/>
      <c r="J23" s="1099"/>
      <c r="K23" s="1099"/>
      <c r="L23" s="1099"/>
      <c r="M23" s="1099"/>
      <c r="N23" s="1099"/>
      <c r="O23" s="1099"/>
      <c r="P23" s="1099"/>
      <c r="Q23" s="1100"/>
    </row>
    <row r="24" spans="1:17" s="566" customFormat="1" ht="15" x14ac:dyDescent="0.25">
      <c r="A24" s="1101" t="s">
        <v>246</v>
      </c>
      <c r="B24" s="1102"/>
      <c r="C24" s="1102"/>
      <c r="D24" s="1102"/>
      <c r="E24" s="1102"/>
      <c r="F24" s="1102"/>
      <c r="G24" s="1102"/>
      <c r="H24" s="1102"/>
      <c r="I24" s="1102"/>
      <c r="J24" s="1102"/>
      <c r="K24" s="1102"/>
      <c r="L24" s="1102"/>
      <c r="M24" s="1102"/>
      <c r="N24" s="1102"/>
      <c r="O24" s="1102"/>
      <c r="P24" s="1102"/>
      <c r="Q24" s="1103"/>
    </row>
    <row r="25" spans="1:17" s="566" customFormat="1" ht="15.75" thickBot="1" x14ac:dyDescent="0.3">
      <c r="A25" s="1104" t="s">
        <v>247</v>
      </c>
      <c r="B25" s="1105"/>
      <c r="C25" s="1105"/>
      <c r="D25" s="1105"/>
      <c r="E25" s="1105"/>
      <c r="F25" s="1105"/>
      <c r="G25" s="1105"/>
      <c r="H25" s="1105"/>
      <c r="I25" s="1105"/>
      <c r="J25" s="1105"/>
      <c r="K25" s="1105"/>
      <c r="L25" s="1105"/>
      <c r="M25" s="1105"/>
      <c r="N25" s="1105"/>
      <c r="O25" s="1105"/>
      <c r="P25" s="1105"/>
      <c r="Q25" s="1106"/>
    </row>
    <row r="26" spans="1:17" x14ac:dyDescent="0.25">
      <c r="A26" s="567"/>
      <c r="B26" s="568"/>
      <c r="C26" s="568"/>
      <c r="D26" s="568"/>
      <c r="E26" s="568"/>
      <c r="F26" s="1107" t="s">
        <v>248</v>
      </c>
      <c r="G26" s="1108"/>
      <c r="H26" s="1108"/>
      <c r="I26" s="1108"/>
      <c r="J26" s="1108"/>
      <c r="K26" s="1108"/>
      <c r="L26" s="1109"/>
      <c r="M26" s="1116" t="s">
        <v>249</v>
      </c>
      <c r="N26" s="1119" t="s">
        <v>250</v>
      </c>
      <c r="O26" s="1120"/>
      <c r="P26" s="1120"/>
      <c r="Q26" s="1121"/>
    </row>
    <row r="27" spans="1:17" ht="13.5" thickBot="1" x14ac:dyDescent="0.3">
      <c r="A27" s="1125" t="s">
        <v>251</v>
      </c>
      <c r="B27" s="1126"/>
      <c r="C27" s="1126"/>
      <c r="D27" s="1126"/>
      <c r="E27" s="1127"/>
      <c r="F27" s="1110"/>
      <c r="G27" s="1111"/>
      <c r="H27" s="1111"/>
      <c r="I27" s="1111"/>
      <c r="J27" s="1111"/>
      <c r="K27" s="1111"/>
      <c r="L27" s="1112"/>
      <c r="M27" s="1117"/>
      <c r="N27" s="1122"/>
      <c r="O27" s="1123"/>
      <c r="P27" s="1123"/>
      <c r="Q27" s="1124"/>
    </row>
    <row r="28" spans="1:17" x14ac:dyDescent="0.25">
      <c r="A28" s="1125" t="s">
        <v>252</v>
      </c>
      <c r="B28" s="1126"/>
      <c r="C28" s="1126"/>
      <c r="D28" s="1126"/>
      <c r="E28" s="1127"/>
      <c r="F28" s="1110"/>
      <c r="G28" s="1111"/>
      <c r="H28" s="1111"/>
      <c r="I28" s="1111"/>
      <c r="J28" s="1111"/>
      <c r="K28" s="1111"/>
      <c r="L28" s="1112"/>
      <c r="M28" s="1117"/>
      <c r="N28" s="1128" t="s">
        <v>253</v>
      </c>
      <c r="O28" s="1130" t="s">
        <v>254</v>
      </c>
      <c r="P28" s="569" t="s">
        <v>255</v>
      </c>
      <c r="Q28" s="1132" t="s">
        <v>256</v>
      </c>
    </row>
    <row r="29" spans="1:17" ht="13.5" thickBot="1" x14ac:dyDescent="0.3">
      <c r="A29" s="570"/>
      <c r="B29" s="571"/>
      <c r="C29" s="571"/>
      <c r="D29" s="571"/>
      <c r="E29" s="572"/>
      <c r="F29" s="1113"/>
      <c r="G29" s="1114"/>
      <c r="H29" s="1114"/>
      <c r="I29" s="1114"/>
      <c r="J29" s="1114"/>
      <c r="K29" s="1114"/>
      <c r="L29" s="1115"/>
      <c r="M29" s="1118"/>
      <c r="N29" s="1129"/>
      <c r="O29" s="1131"/>
      <c r="P29" s="573" t="s">
        <v>257</v>
      </c>
      <c r="Q29" s="1133"/>
    </row>
    <row r="30" spans="1:17" ht="13.5" thickBot="1" x14ac:dyDescent="0.3">
      <c r="A30" s="1076">
        <v>1</v>
      </c>
      <c r="B30" s="1077"/>
      <c r="C30" s="1077"/>
      <c r="D30" s="1077"/>
      <c r="E30" s="1078"/>
      <c r="F30" s="1079">
        <v>2</v>
      </c>
      <c r="G30" s="1077"/>
      <c r="H30" s="1077"/>
      <c r="I30" s="1077"/>
      <c r="J30" s="1077"/>
      <c r="K30" s="1077"/>
      <c r="L30" s="1080"/>
      <c r="M30" s="864">
        <v>3</v>
      </c>
      <c r="N30" s="575">
        <v>4</v>
      </c>
      <c r="O30" s="575">
        <v>5</v>
      </c>
      <c r="P30" s="576">
        <v>6</v>
      </c>
      <c r="Q30" s="577" t="s">
        <v>258</v>
      </c>
    </row>
    <row r="31" spans="1:17" x14ac:dyDescent="0.25">
      <c r="A31" s="578">
        <v>5</v>
      </c>
      <c r="B31" s="579"/>
      <c r="C31" s="579"/>
      <c r="D31" s="579"/>
      <c r="E31" s="579"/>
      <c r="F31" s="1081" t="s">
        <v>259</v>
      </c>
      <c r="G31" s="1082"/>
      <c r="H31" s="1082"/>
      <c r="I31" s="1082"/>
      <c r="J31" s="1082"/>
      <c r="K31" s="1082"/>
      <c r="L31" s="1083"/>
      <c r="M31" s="579"/>
      <c r="N31" s="579"/>
      <c r="O31" s="579"/>
      <c r="P31" s="580"/>
      <c r="Q31" s="581">
        <f>Q40</f>
        <v>915200</v>
      </c>
    </row>
    <row r="32" spans="1:17" x14ac:dyDescent="0.25">
      <c r="A32" s="582">
        <v>5</v>
      </c>
      <c r="B32" s="583">
        <v>2</v>
      </c>
      <c r="C32" s="583"/>
      <c r="D32" s="583"/>
      <c r="E32" s="583"/>
      <c r="F32" s="1084" t="s">
        <v>302</v>
      </c>
      <c r="G32" s="1085"/>
      <c r="H32" s="1085"/>
      <c r="I32" s="1085"/>
      <c r="J32" s="1085"/>
      <c r="K32" s="1085"/>
      <c r="L32" s="1086"/>
      <c r="M32" s="583"/>
      <c r="N32" s="583"/>
      <c r="O32" s="583"/>
      <c r="P32" s="584"/>
      <c r="Q32" s="585">
        <f>Q31</f>
        <v>915200</v>
      </c>
    </row>
    <row r="33" spans="1:29" ht="15" customHeight="1" x14ac:dyDescent="0.25">
      <c r="A33" s="582">
        <v>5</v>
      </c>
      <c r="B33" s="583">
        <v>2</v>
      </c>
      <c r="C33" s="583">
        <v>6</v>
      </c>
      <c r="D33" s="583"/>
      <c r="E33" s="583"/>
      <c r="F33" s="1084" t="s">
        <v>278</v>
      </c>
      <c r="G33" s="1085"/>
      <c r="H33" s="1085"/>
      <c r="I33" s="1085"/>
      <c r="J33" s="1085"/>
      <c r="K33" s="1085"/>
      <c r="L33" s="1086"/>
      <c r="M33" s="583"/>
      <c r="N33" s="583"/>
      <c r="O33" s="583"/>
      <c r="P33" s="882"/>
      <c r="Q33" s="585"/>
    </row>
    <row r="34" spans="1:29" ht="15" customHeight="1" x14ac:dyDescent="0.25">
      <c r="A34" s="582">
        <v>5</v>
      </c>
      <c r="B34" s="583">
        <v>2</v>
      </c>
      <c r="C34" s="583">
        <v>6</v>
      </c>
      <c r="D34" s="583"/>
      <c r="E34" s="586" t="s">
        <v>268</v>
      </c>
      <c r="F34" s="1362" t="s">
        <v>363</v>
      </c>
      <c r="G34" s="1363"/>
      <c r="H34" s="1363"/>
      <c r="I34" s="1363"/>
      <c r="J34" s="1363"/>
      <c r="K34" s="1363"/>
      <c r="L34" s="1364"/>
      <c r="M34" s="583"/>
      <c r="N34" s="583"/>
      <c r="O34" s="583"/>
      <c r="P34" s="882"/>
      <c r="Q34" s="585"/>
    </row>
    <row r="35" spans="1:29" ht="22.5" x14ac:dyDescent="0.25">
      <c r="A35" s="598"/>
      <c r="B35" s="590"/>
      <c r="C35" s="590"/>
      <c r="D35" s="599"/>
      <c r="E35" s="599"/>
      <c r="F35" s="881" t="s">
        <v>262</v>
      </c>
      <c r="G35" s="871"/>
      <c r="H35" s="1072" t="s">
        <v>2389</v>
      </c>
      <c r="I35" s="1072"/>
      <c r="J35" s="1072"/>
      <c r="K35" s="1072"/>
      <c r="L35" s="1073"/>
      <c r="M35" s="590"/>
      <c r="N35" s="590">
        <v>8</v>
      </c>
      <c r="O35" s="590" t="s">
        <v>703</v>
      </c>
      <c r="P35" s="601">
        <v>19600</v>
      </c>
      <c r="Q35" s="600">
        <f>N35*P35</f>
        <v>156800</v>
      </c>
    </row>
    <row r="36" spans="1:29" ht="22.5" x14ac:dyDescent="0.25">
      <c r="A36" s="598"/>
      <c r="B36" s="590"/>
      <c r="C36" s="590"/>
      <c r="D36" s="599"/>
      <c r="E36" s="599"/>
      <c r="F36" s="881" t="s">
        <v>266</v>
      </c>
      <c r="G36" s="871"/>
      <c r="H36" s="1072" t="s">
        <v>2392</v>
      </c>
      <c r="I36" s="1072"/>
      <c r="J36" s="1072"/>
      <c r="K36" s="1072"/>
      <c r="L36" s="1073"/>
      <c r="M36" s="590"/>
      <c r="N36" s="590">
        <v>4</v>
      </c>
      <c r="O36" s="590" t="s">
        <v>272</v>
      </c>
      <c r="P36" s="601">
        <v>27600</v>
      </c>
      <c r="Q36" s="600">
        <f t="shared" ref="Q36:Q39" si="0">N36*P36</f>
        <v>110400</v>
      </c>
    </row>
    <row r="37" spans="1:29" ht="22.5" x14ac:dyDescent="0.25">
      <c r="A37" s="598"/>
      <c r="B37" s="590"/>
      <c r="C37" s="590"/>
      <c r="D37" s="599"/>
      <c r="E37" s="599"/>
      <c r="F37" s="881" t="s">
        <v>271</v>
      </c>
      <c r="G37" s="871"/>
      <c r="H37" s="1072" t="s">
        <v>2393</v>
      </c>
      <c r="I37" s="1072"/>
      <c r="J37" s="1072"/>
      <c r="K37" s="1072"/>
      <c r="L37" s="1073"/>
      <c r="M37" s="590"/>
      <c r="N37" s="590">
        <v>4</v>
      </c>
      <c r="O37" s="590" t="s">
        <v>272</v>
      </c>
      <c r="P37" s="601">
        <v>54700</v>
      </c>
      <c r="Q37" s="600">
        <f t="shared" si="0"/>
        <v>218800</v>
      </c>
    </row>
    <row r="38" spans="1:29" ht="22.5" x14ac:dyDescent="0.25">
      <c r="A38" s="598"/>
      <c r="B38" s="590"/>
      <c r="C38" s="590"/>
      <c r="D38" s="599"/>
      <c r="E38" s="599"/>
      <c r="F38" s="881" t="s">
        <v>268</v>
      </c>
      <c r="G38" s="865"/>
      <c r="H38" s="1072" t="s">
        <v>2190</v>
      </c>
      <c r="I38" s="1072"/>
      <c r="J38" s="1072"/>
      <c r="K38" s="1072"/>
      <c r="L38" s="1073"/>
      <c r="M38" s="590"/>
      <c r="N38" s="590">
        <v>4</v>
      </c>
      <c r="O38" s="590" t="s">
        <v>272</v>
      </c>
      <c r="P38" s="601">
        <v>58700</v>
      </c>
      <c r="Q38" s="600">
        <f t="shared" si="0"/>
        <v>234800</v>
      </c>
    </row>
    <row r="39" spans="1:29" ht="22.5" x14ac:dyDescent="0.25">
      <c r="A39" s="598"/>
      <c r="B39" s="590"/>
      <c r="C39" s="590"/>
      <c r="D39" s="599"/>
      <c r="E39" s="599"/>
      <c r="F39" s="881" t="s">
        <v>2348</v>
      </c>
      <c r="G39" s="602"/>
      <c r="H39" s="1365" t="s">
        <v>2402</v>
      </c>
      <c r="I39" s="1365"/>
      <c r="J39" s="1365"/>
      <c r="K39" s="1365"/>
      <c r="L39" s="1366"/>
      <c r="M39" s="590"/>
      <c r="N39" s="590">
        <v>2</v>
      </c>
      <c r="O39" s="590" t="s">
        <v>272</v>
      </c>
      <c r="P39" s="601">
        <v>97200</v>
      </c>
      <c r="Q39" s="600">
        <f t="shared" si="0"/>
        <v>194400</v>
      </c>
    </row>
    <row r="40" spans="1:29" s="532" customFormat="1" ht="13.5" thickBot="1" x14ac:dyDescent="0.3">
      <c r="A40" s="1074" t="s">
        <v>215</v>
      </c>
      <c r="B40" s="1075"/>
      <c r="C40" s="1075"/>
      <c r="D40" s="1075"/>
      <c r="E40" s="1075"/>
      <c r="F40" s="1075"/>
      <c r="G40" s="1075"/>
      <c r="H40" s="1075"/>
      <c r="I40" s="1075"/>
      <c r="J40" s="1075"/>
      <c r="K40" s="1075"/>
      <c r="L40" s="1075"/>
      <c r="M40" s="1075"/>
      <c r="N40" s="1075"/>
      <c r="O40" s="1075"/>
      <c r="P40" s="1075"/>
      <c r="Q40" s="619">
        <f>SUM(Q35:Q39)</f>
        <v>915200</v>
      </c>
      <c r="R40" s="930">
        <v>2000000</v>
      </c>
    </row>
    <row r="41" spans="1:29" s="532" customFormat="1" x14ac:dyDescent="0.25">
      <c r="A41" s="620"/>
      <c r="B41" s="620"/>
      <c r="C41" s="620"/>
      <c r="D41" s="620"/>
      <c r="E41" s="620"/>
      <c r="F41" s="620"/>
      <c r="G41" s="620"/>
      <c r="H41" s="620"/>
      <c r="I41" s="620"/>
      <c r="J41" s="620"/>
      <c r="K41" s="620"/>
      <c r="L41" s="620"/>
      <c r="M41" s="621"/>
      <c r="N41" s="621"/>
      <c r="O41" s="621"/>
      <c r="P41" s="622"/>
      <c r="Q41" s="623"/>
    </row>
    <row r="42" spans="1:29" s="532" customFormat="1" ht="15" x14ac:dyDescent="0.25">
      <c r="A42" s="1091" t="s">
        <v>2277</v>
      </c>
      <c r="B42" s="1091"/>
      <c r="C42" s="1091"/>
      <c r="D42" s="1091"/>
      <c r="E42" s="1091"/>
      <c r="F42" s="1091"/>
      <c r="G42" s="1091"/>
      <c r="H42" s="1091"/>
      <c r="I42" s="1091"/>
      <c r="J42" s="1091"/>
      <c r="K42" s="1091"/>
      <c r="L42" s="1091"/>
      <c r="M42" s="1092" t="s">
        <v>2274</v>
      </c>
      <c r="N42" s="1092"/>
      <c r="O42" s="1092"/>
      <c r="P42" s="1092"/>
      <c r="Q42" s="1092"/>
    </row>
    <row r="43" spans="1:29" s="532" customFormat="1" ht="15" x14ac:dyDescent="0.25">
      <c r="A43" s="1091" t="s">
        <v>2278</v>
      </c>
      <c r="B43" s="1091"/>
      <c r="C43" s="1091"/>
      <c r="D43" s="1091"/>
      <c r="E43" s="1091"/>
      <c r="F43" s="1091"/>
      <c r="G43" s="1091"/>
      <c r="H43" s="1091"/>
      <c r="I43" s="1091"/>
      <c r="J43" s="1091"/>
      <c r="K43" s="1091"/>
      <c r="L43" s="1091"/>
      <c r="M43" s="1092" t="s">
        <v>2275</v>
      </c>
      <c r="N43" s="1092"/>
      <c r="O43" s="1092"/>
      <c r="P43" s="1092"/>
      <c r="Q43" s="1092"/>
    </row>
    <row r="44" spans="1:29" s="532" customFormat="1" ht="15" x14ac:dyDescent="0.25">
      <c r="C44" s="624"/>
      <c r="D44" s="624"/>
      <c r="E44" s="624"/>
      <c r="F44" s="624"/>
      <c r="G44" s="624"/>
      <c r="H44" s="624"/>
      <c r="I44" s="624"/>
      <c r="J44" s="624"/>
      <c r="K44" s="624"/>
      <c r="L44" s="624"/>
      <c r="M44" s="625"/>
      <c r="N44" s="626"/>
      <c r="O44" s="626"/>
      <c r="P44" s="625"/>
      <c r="Q44" s="627"/>
    </row>
    <row r="45" spans="1:29" s="532" customFormat="1" ht="15" x14ac:dyDescent="0.25">
      <c r="C45" s="624"/>
      <c r="D45" s="624"/>
      <c r="E45" s="624"/>
      <c r="F45" s="624"/>
      <c r="G45" s="624"/>
      <c r="H45" s="624"/>
      <c r="I45" s="624"/>
      <c r="J45" s="624"/>
      <c r="K45" s="624"/>
      <c r="L45" s="624"/>
      <c r="M45" s="625"/>
      <c r="N45" s="626"/>
      <c r="O45" s="626"/>
      <c r="P45" s="625"/>
      <c r="Q45" s="627"/>
    </row>
    <row r="46" spans="1:29" s="532" customFormat="1" ht="15" x14ac:dyDescent="0.25">
      <c r="C46" s="624"/>
      <c r="D46" s="624"/>
      <c r="E46" s="624"/>
      <c r="F46" s="624"/>
      <c r="G46" s="624"/>
      <c r="H46" s="624"/>
      <c r="I46" s="624"/>
      <c r="J46" s="624"/>
      <c r="K46" s="624"/>
      <c r="L46" s="624"/>
      <c r="M46" s="625"/>
      <c r="N46" s="626"/>
      <c r="O46" s="626"/>
      <c r="P46" s="625"/>
      <c r="Q46" s="627"/>
    </row>
    <row r="47" spans="1:29" s="532" customFormat="1" ht="15" x14ac:dyDescent="0.25">
      <c r="A47" s="1091" t="s">
        <v>2279</v>
      </c>
      <c r="B47" s="1091"/>
      <c r="C47" s="1091"/>
      <c r="D47" s="1091"/>
      <c r="E47" s="1091"/>
      <c r="F47" s="1091"/>
      <c r="G47" s="1091"/>
      <c r="H47" s="1091"/>
      <c r="I47" s="1091"/>
      <c r="J47" s="1091"/>
      <c r="K47" s="1091"/>
      <c r="L47" s="1091"/>
      <c r="M47" s="1092" t="s">
        <v>2658</v>
      </c>
      <c r="N47" s="1093"/>
      <c r="O47" s="1093"/>
      <c r="P47" s="1093"/>
      <c r="Q47" s="1093"/>
      <c r="R47" s="596"/>
      <c r="S47" s="596"/>
      <c r="T47" s="596"/>
      <c r="U47" s="596"/>
      <c r="V47" s="596"/>
      <c r="W47" s="596"/>
      <c r="X47" s="596"/>
      <c r="Y47" s="596"/>
      <c r="Z47" s="596"/>
      <c r="AA47" s="596"/>
      <c r="AB47" s="596"/>
      <c r="AC47" s="596"/>
    </row>
    <row r="48" spans="1:29" s="532" customFormat="1" ht="15" x14ac:dyDescent="0.25">
      <c r="A48" s="1068"/>
      <c r="B48" s="1068"/>
      <c r="C48" s="1068"/>
      <c r="D48" s="1068"/>
      <c r="E48" s="1068"/>
      <c r="F48" s="1068"/>
      <c r="G48" s="1068"/>
      <c r="H48" s="1068"/>
      <c r="I48" s="1068"/>
      <c r="J48" s="624"/>
      <c r="K48" s="624"/>
      <c r="L48" s="624"/>
      <c r="M48" s="625"/>
      <c r="N48" s="626"/>
      <c r="O48" s="1089"/>
      <c r="P48" s="1089"/>
      <c r="Q48" s="627"/>
      <c r="R48" s="596"/>
      <c r="S48" s="596"/>
      <c r="T48" s="596"/>
      <c r="U48" s="596"/>
      <c r="V48" s="596"/>
      <c r="W48" s="596"/>
      <c r="X48" s="596"/>
      <c r="Y48" s="596"/>
      <c r="Z48" s="596"/>
      <c r="AA48" s="596"/>
      <c r="AB48" s="596"/>
      <c r="AC48" s="596"/>
    </row>
    <row r="49" spans="1:29" s="532" customFormat="1" ht="15" x14ac:dyDescent="0.25">
      <c r="A49" s="863"/>
      <c r="B49" s="863"/>
      <c r="C49" s="863"/>
      <c r="D49" s="863"/>
      <c r="E49" s="863"/>
      <c r="F49" s="863"/>
      <c r="G49" s="863"/>
      <c r="H49" s="863"/>
      <c r="I49" s="863"/>
      <c r="J49" s="625"/>
      <c r="K49" s="625"/>
      <c r="L49" s="625"/>
      <c r="M49" s="625"/>
      <c r="N49" s="626"/>
      <c r="O49" s="626"/>
      <c r="P49" s="627"/>
      <c r="Q49" s="627"/>
      <c r="R49" s="596"/>
      <c r="S49" s="596"/>
      <c r="T49" s="596"/>
      <c r="U49" s="596"/>
      <c r="V49" s="596"/>
      <c r="W49" s="596"/>
      <c r="X49" s="596"/>
      <c r="Y49" s="596"/>
      <c r="Z49" s="596"/>
      <c r="AA49" s="596"/>
      <c r="AB49" s="596"/>
      <c r="AC49" s="596"/>
    </row>
    <row r="50" spans="1:29" s="532" customFormat="1" ht="15" x14ac:dyDescent="0.25">
      <c r="A50" s="1090" t="s">
        <v>2280</v>
      </c>
      <c r="B50" s="1090"/>
      <c r="C50" s="1090"/>
      <c r="D50" s="1090"/>
      <c r="E50" s="1090"/>
      <c r="F50" s="1090"/>
      <c r="G50" s="1090"/>
      <c r="H50" s="1090"/>
      <c r="I50" s="1090"/>
      <c r="J50" s="1090"/>
      <c r="K50" s="1090"/>
      <c r="L50" s="625" t="s">
        <v>220</v>
      </c>
      <c r="M50" s="625"/>
      <c r="N50" s="862"/>
      <c r="O50" s="862"/>
      <c r="P50" s="625"/>
      <c r="Q50" s="627"/>
    </row>
    <row r="51" spans="1:29" s="532" customFormat="1" ht="15" x14ac:dyDescent="0.25">
      <c r="A51" s="1090" t="s">
        <v>2281</v>
      </c>
      <c r="B51" s="1090"/>
      <c r="C51" s="1090"/>
      <c r="D51" s="1090"/>
      <c r="E51" s="1090"/>
      <c r="F51" s="1090"/>
      <c r="G51" s="1090"/>
      <c r="H51" s="1090"/>
      <c r="I51" s="1090"/>
      <c r="J51" s="1090"/>
      <c r="K51" s="1090"/>
      <c r="L51" s="625" t="s">
        <v>220</v>
      </c>
      <c r="M51" s="625"/>
      <c r="N51" s="862"/>
      <c r="O51" s="862"/>
      <c r="P51" s="625"/>
      <c r="Q51" s="627"/>
      <c r="R51" s="596"/>
      <c r="S51" s="596"/>
      <c r="T51" s="596"/>
      <c r="U51" s="596"/>
      <c r="V51" s="596"/>
      <c r="W51" s="596"/>
      <c r="X51" s="596"/>
      <c r="Y51" s="596"/>
      <c r="Z51" s="596"/>
      <c r="AA51" s="596"/>
      <c r="AB51" s="596"/>
      <c r="AC51" s="596"/>
    </row>
    <row r="52" spans="1:29" s="532" customFormat="1" ht="15" x14ac:dyDescent="0.25">
      <c r="A52" s="1090" t="s">
        <v>2282</v>
      </c>
      <c r="B52" s="1090"/>
      <c r="C52" s="1090"/>
      <c r="D52" s="1090"/>
      <c r="E52" s="1090"/>
      <c r="F52" s="1090"/>
      <c r="G52" s="1090"/>
      <c r="H52" s="1090"/>
      <c r="I52" s="1090"/>
      <c r="J52" s="1090"/>
      <c r="K52" s="1090"/>
      <c r="L52" s="625" t="s">
        <v>220</v>
      </c>
      <c r="M52" s="625"/>
      <c r="N52" s="862"/>
      <c r="O52" s="862"/>
      <c r="P52" s="625"/>
      <c r="Q52" s="627"/>
    </row>
    <row r="53" spans="1:29" s="532" customFormat="1" ht="15" x14ac:dyDescent="0.25">
      <c r="A53" s="625"/>
      <c r="B53" s="625"/>
      <c r="C53" s="625"/>
      <c r="D53" s="630"/>
      <c r="E53" s="625"/>
      <c r="F53" s="625"/>
      <c r="G53" s="625"/>
      <c r="H53" s="631"/>
      <c r="I53" s="632"/>
      <c r="J53" s="625"/>
      <c r="K53" s="625"/>
      <c r="L53" s="625"/>
      <c r="M53" s="625"/>
      <c r="N53" s="862"/>
      <c r="O53" s="862"/>
      <c r="P53" s="625"/>
      <c r="Q53" s="627"/>
    </row>
    <row r="54" spans="1:29" s="532" customFormat="1" ht="15" x14ac:dyDescent="0.25">
      <c r="A54" s="861" t="s">
        <v>279</v>
      </c>
      <c r="B54" s="1066" t="s">
        <v>280</v>
      </c>
      <c r="C54" s="1066"/>
      <c r="D54" s="1066"/>
      <c r="E54" s="1066"/>
      <c r="F54" s="1066"/>
      <c r="G54" s="1066"/>
      <c r="H54" s="1066"/>
      <c r="I54" s="1066"/>
      <c r="J54" s="1066"/>
      <c r="K54" s="1066" t="s">
        <v>2283</v>
      </c>
      <c r="L54" s="1066"/>
      <c r="M54" s="625"/>
      <c r="N54" s="862"/>
      <c r="O54" s="862"/>
      <c r="P54" s="625"/>
      <c r="Q54" s="627"/>
    </row>
    <row r="55" spans="1:29" s="596" customFormat="1" ht="15" x14ac:dyDescent="0.25">
      <c r="A55" s="634">
        <f>1</f>
        <v>1</v>
      </c>
      <c r="B55" s="1052" t="s">
        <v>281</v>
      </c>
      <c r="C55" s="1052"/>
      <c r="D55" s="1052"/>
      <c r="E55" s="1052"/>
      <c r="F55" s="1052"/>
      <c r="G55" s="1052"/>
      <c r="H55" s="1052"/>
      <c r="I55" s="1052"/>
      <c r="J55" s="1052"/>
      <c r="K55" s="1052"/>
      <c r="L55" s="1052"/>
      <c r="M55" s="625"/>
      <c r="N55" s="862"/>
      <c r="O55" s="862"/>
      <c r="P55" s="625"/>
      <c r="Q55" s="627"/>
      <c r="R55" s="532"/>
      <c r="S55" s="532"/>
      <c r="T55" s="532"/>
      <c r="U55" s="532"/>
      <c r="V55" s="532"/>
      <c r="W55" s="532"/>
      <c r="X55" s="532"/>
      <c r="Y55" s="532"/>
      <c r="Z55" s="532"/>
      <c r="AA55" s="532"/>
      <c r="AB55" s="532"/>
      <c r="AC55" s="532"/>
    </row>
    <row r="56" spans="1:29" s="596" customFormat="1" ht="15" x14ac:dyDescent="0.25">
      <c r="A56" s="634">
        <f>A55+1</f>
        <v>2</v>
      </c>
      <c r="B56" s="1052" t="s">
        <v>282</v>
      </c>
      <c r="C56" s="1052"/>
      <c r="D56" s="1052"/>
      <c r="E56" s="1052"/>
      <c r="F56" s="1052"/>
      <c r="G56" s="1052"/>
      <c r="H56" s="1052"/>
      <c r="I56" s="1052"/>
      <c r="J56" s="1052"/>
      <c r="K56" s="1067"/>
      <c r="L56" s="1067"/>
      <c r="M56" s="625"/>
      <c r="N56" s="862"/>
      <c r="O56" s="862"/>
      <c r="P56" s="625"/>
      <c r="Q56" s="627"/>
      <c r="R56" s="532"/>
      <c r="S56" s="532"/>
      <c r="T56" s="532"/>
      <c r="U56" s="532"/>
      <c r="V56" s="532"/>
      <c r="W56" s="532"/>
      <c r="X56" s="532"/>
      <c r="Y56" s="532"/>
      <c r="Z56" s="532"/>
      <c r="AA56" s="532"/>
      <c r="AB56" s="532"/>
      <c r="AC56" s="532"/>
    </row>
    <row r="57" spans="1:29" s="596" customFormat="1" ht="15" x14ac:dyDescent="0.25">
      <c r="A57" s="859">
        <f>A56+1</f>
        <v>3</v>
      </c>
      <c r="B57" s="1052" t="s">
        <v>2257</v>
      </c>
      <c r="C57" s="1052"/>
      <c r="D57" s="1052"/>
      <c r="E57" s="1052"/>
      <c r="F57" s="1052"/>
      <c r="G57" s="1052"/>
      <c r="H57" s="1052"/>
      <c r="I57" s="1052"/>
      <c r="J57" s="1052"/>
      <c r="K57" s="1052"/>
      <c r="L57" s="1052"/>
      <c r="M57" s="625"/>
      <c r="N57" s="862"/>
      <c r="O57" s="862"/>
      <c r="P57" s="625"/>
      <c r="Q57" s="627"/>
      <c r="R57" s="532"/>
      <c r="S57" s="532"/>
      <c r="T57" s="532"/>
      <c r="U57" s="532"/>
      <c r="V57" s="532"/>
      <c r="W57" s="532"/>
      <c r="X57" s="532"/>
      <c r="Y57" s="532"/>
      <c r="Z57" s="532"/>
      <c r="AA57" s="532"/>
      <c r="AB57" s="532"/>
      <c r="AC57" s="532"/>
    </row>
    <row r="58" spans="1:29" s="532" customFormat="1" ht="15" x14ac:dyDescent="0.25">
      <c r="A58" s="634">
        <f>A57+1</f>
        <v>4</v>
      </c>
      <c r="B58" s="1052" t="s">
        <v>283</v>
      </c>
      <c r="C58" s="1052"/>
      <c r="D58" s="1052"/>
      <c r="E58" s="1052"/>
      <c r="F58" s="1052"/>
      <c r="G58" s="1052"/>
      <c r="H58" s="1052"/>
      <c r="I58" s="1052"/>
      <c r="J58" s="1052"/>
      <c r="K58" s="1052"/>
      <c r="L58" s="1052"/>
      <c r="M58" s="625"/>
      <c r="N58" s="862"/>
      <c r="O58" s="862"/>
      <c r="P58" s="625"/>
      <c r="Q58" s="627"/>
    </row>
    <row r="59" spans="1:29" s="532" customFormat="1" ht="15" x14ac:dyDescent="0.25">
      <c r="A59" s="636"/>
      <c r="B59" s="637"/>
      <c r="C59" s="637"/>
      <c r="D59" s="637"/>
      <c r="E59" s="637"/>
      <c r="F59" s="637"/>
      <c r="G59" s="637"/>
      <c r="H59" s="637"/>
      <c r="I59" s="637"/>
      <c r="J59" s="637"/>
      <c r="K59" s="637"/>
      <c r="L59" s="637"/>
      <c r="M59" s="625"/>
      <c r="N59" s="862"/>
      <c r="O59" s="862"/>
      <c r="P59" s="625"/>
      <c r="Q59" s="627"/>
    </row>
    <row r="60" spans="1:29" s="532" customFormat="1" ht="15" x14ac:dyDescent="0.25">
      <c r="A60" s="636"/>
      <c r="B60" s="637"/>
      <c r="C60" s="637"/>
      <c r="D60" s="637"/>
      <c r="E60" s="637"/>
      <c r="F60" s="637"/>
      <c r="G60" s="637"/>
      <c r="H60" s="637"/>
      <c r="I60" s="637"/>
      <c r="J60" s="637"/>
      <c r="K60" s="637"/>
      <c r="L60" s="637"/>
      <c r="M60" s="625"/>
      <c r="N60" s="862"/>
      <c r="O60" s="862"/>
      <c r="P60" s="625"/>
      <c r="Q60" s="627"/>
    </row>
    <row r="61" spans="1:29" s="532" customFormat="1" ht="15" x14ac:dyDescent="0.25">
      <c r="A61" s="636"/>
      <c r="B61" s="637"/>
      <c r="C61" s="637"/>
      <c r="D61" s="637"/>
      <c r="E61" s="637"/>
      <c r="F61" s="637"/>
      <c r="G61" s="637"/>
      <c r="H61" s="637"/>
      <c r="I61" s="637"/>
      <c r="J61" s="637"/>
      <c r="K61" s="637"/>
      <c r="L61" s="637"/>
      <c r="M61" s="625"/>
      <c r="N61" s="862"/>
      <c r="O61" s="862"/>
      <c r="P61" s="625"/>
      <c r="Q61" s="627"/>
    </row>
    <row r="62" spans="1:29" s="532" customFormat="1" ht="15" x14ac:dyDescent="0.25">
      <c r="A62" s="636"/>
      <c r="B62" s="637"/>
      <c r="C62" s="637"/>
      <c r="D62" s="637"/>
      <c r="E62" s="637"/>
      <c r="F62" s="637"/>
      <c r="G62" s="637"/>
      <c r="H62" s="637"/>
      <c r="I62" s="637"/>
      <c r="J62" s="637"/>
      <c r="K62" s="637"/>
      <c r="L62" s="637"/>
      <c r="M62" s="625"/>
      <c r="N62" s="862"/>
      <c r="O62" s="862"/>
      <c r="P62" s="625"/>
      <c r="Q62" s="627"/>
    </row>
    <row r="63" spans="1:29" s="532" customFormat="1" ht="15" x14ac:dyDescent="0.25">
      <c r="A63" s="636"/>
      <c r="B63" s="637"/>
      <c r="C63" s="637"/>
      <c r="D63" s="637"/>
      <c r="E63" s="637"/>
      <c r="F63" s="637"/>
      <c r="G63" s="637"/>
      <c r="H63" s="637"/>
      <c r="I63" s="637"/>
      <c r="J63" s="637"/>
      <c r="K63" s="637"/>
      <c r="L63" s="637"/>
      <c r="M63" s="625"/>
      <c r="N63" s="862"/>
      <c r="O63" s="862"/>
      <c r="P63" s="625"/>
      <c r="Q63" s="627"/>
    </row>
    <row r="64" spans="1:29" s="532" customFormat="1" ht="15" x14ac:dyDescent="0.25">
      <c r="A64" s="636"/>
      <c r="B64" s="637"/>
      <c r="C64" s="637"/>
      <c r="D64" s="637"/>
      <c r="E64" s="637"/>
      <c r="F64" s="637"/>
      <c r="G64" s="637"/>
      <c r="H64" s="637"/>
      <c r="I64" s="637"/>
      <c r="J64" s="637"/>
      <c r="K64" s="637"/>
      <c r="L64" s="637"/>
      <c r="M64" s="625"/>
      <c r="N64" s="862"/>
      <c r="O64" s="862"/>
      <c r="P64" s="625"/>
      <c r="Q64" s="627"/>
    </row>
    <row r="65" spans="1:17" s="532" customFormat="1" ht="15" x14ac:dyDescent="0.25">
      <c r="A65" s="636"/>
      <c r="B65" s="637"/>
      <c r="C65" s="637"/>
      <c r="D65" s="637"/>
      <c r="E65" s="637"/>
      <c r="F65" s="637"/>
      <c r="G65" s="637"/>
      <c r="H65" s="637"/>
      <c r="I65" s="637"/>
      <c r="J65" s="637"/>
      <c r="K65" s="637"/>
      <c r="L65" s="637"/>
      <c r="M65" s="625"/>
      <c r="N65" s="862"/>
      <c r="O65" s="862"/>
      <c r="P65" s="625"/>
      <c r="Q65" s="627"/>
    </row>
    <row r="66" spans="1:17" s="532" customFormat="1" ht="15" x14ac:dyDescent="0.25">
      <c r="A66" s="636"/>
      <c r="B66" s="637"/>
      <c r="C66" s="637"/>
      <c r="D66" s="637"/>
      <c r="E66" s="637"/>
      <c r="F66" s="637"/>
      <c r="G66" s="637"/>
      <c r="H66" s="637"/>
      <c r="I66" s="637"/>
      <c r="J66" s="637"/>
      <c r="K66" s="637"/>
      <c r="L66" s="637"/>
      <c r="M66" s="625"/>
      <c r="N66" s="862"/>
      <c r="O66" s="862"/>
      <c r="P66" s="625"/>
      <c r="Q66" s="627"/>
    </row>
    <row r="67" spans="1:17" s="532" customFormat="1" ht="15" x14ac:dyDescent="0.25">
      <c r="A67" s="636"/>
      <c r="B67" s="637"/>
      <c r="C67" s="637"/>
      <c r="D67" s="637"/>
      <c r="E67" s="637"/>
      <c r="F67" s="637"/>
      <c r="G67" s="637"/>
      <c r="H67" s="637"/>
      <c r="I67" s="637"/>
      <c r="J67" s="637"/>
      <c r="K67" s="637"/>
      <c r="L67" s="637"/>
      <c r="M67" s="625"/>
      <c r="N67" s="862"/>
      <c r="O67" s="862"/>
      <c r="P67" s="625"/>
      <c r="Q67" s="627"/>
    </row>
    <row r="68" spans="1:17" s="532" customFormat="1" ht="15" x14ac:dyDescent="0.25">
      <c r="A68" s="636"/>
      <c r="B68" s="637"/>
      <c r="C68" s="637"/>
      <c r="D68" s="637"/>
      <c r="E68" s="637"/>
      <c r="F68" s="637"/>
      <c r="G68" s="637"/>
      <c r="H68" s="637"/>
      <c r="I68" s="637"/>
      <c r="J68" s="637"/>
      <c r="K68" s="637"/>
      <c r="L68" s="637"/>
      <c r="M68" s="625"/>
      <c r="N68" s="862"/>
      <c r="O68" s="862"/>
      <c r="P68" s="625"/>
      <c r="Q68" s="627"/>
    </row>
    <row r="69" spans="1:17" s="532" customFormat="1" ht="15" x14ac:dyDescent="0.25">
      <c r="A69" s="636"/>
      <c r="B69" s="637"/>
      <c r="C69" s="637"/>
      <c r="D69" s="637"/>
      <c r="E69" s="637"/>
      <c r="F69" s="637"/>
      <c r="G69" s="637"/>
      <c r="H69" s="637"/>
      <c r="I69" s="637"/>
      <c r="J69" s="637"/>
      <c r="K69" s="637"/>
      <c r="L69" s="637"/>
      <c r="M69" s="625"/>
      <c r="N69" s="862"/>
      <c r="O69" s="862"/>
      <c r="P69" s="625"/>
      <c r="Q69" s="627"/>
    </row>
    <row r="70" spans="1:17" s="532" customFormat="1" ht="15" x14ac:dyDescent="0.25">
      <c r="A70" s="636"/>
      <c r="B70" s="637"/>
      <c r="C70" s="637"/>
      <c r="D70" s="637"/>
      <c r="E70" s="637"/>
      <c r="F70" s="637"/>
      <c r="G70" s="637"/>
      <c r="H70" s="637"/>
      <c r="I70" s="637"/>
      <c r="J70" s="637"/>
      <c r="K70" s="637"/>
      <c r="L70" s="637"/>
      <c r="M70" s="625"/>
      <c r="N70" s="862"/>
      <c r="O70" s="862"/>
      <c r="P70" s="625"/>
      <c r="Q70" s="627"/>
    </row>
    <row r="71" spans="1:17" s="532" customFormat="1" ht="15" x14ac:dyDescent="0.25">
      <c r="A71" s="636"/>
      <c r="B71" s="637"/>
      <c r="C71" s="637"/>
      <c r="D71" s="637"/>
      <c r="E71" s="637"/>
      <c r="F71" s="637"/>
      <c r="G71" s="637"/>
      <c r="H71" s="637"/>
      <c r="I71" s="637"/>
      <c r="J71" s="637"/>
      <c r="K71" s="637"/>
      <c r="L71" s="637"/>
      <c r="M71" s="625"/>
      <c r="N71" s="862"/>
      <c r="O71" s="862"/>
      <c r="P71" s="625"/>
      <c r="Q71" s="627"/>
    </row>
    <row r="72" spans="1:17" s="532" customFormat="1" ht="15" x14ac:dyDescent="0.25">
      <c r="A72" s="636"/>
      <c r="B72" s="637"/>
      <c r="C72" s="637"/>
      <c r="D72" s="637"/>
      <c r="E72" s="637"/>
      <c r="F72" s="637"/>
      <c r="G72" s="637"/>
      <c r="H72" s="637"/>
      <c r="I72" s="637"/>
      <c r="J72" s="637"/>
      <c r="K72" s="637"/>
      <c r="L72" s="637"/>
      <c r="M72" s="625"/>
      <c r="N72" s="862"/>
      <c r="O72" s="862"/>
      <c r="P72" s="625"/>
      <c r="Q72" s="627"/>
    </row>
    <row r="73" spans="1:17" s="532" customFormat="1" ht="15" x14ac:dyDescent="0.25">
      <c r="A73" s="636"/>
      <c r="B73" s="637"/>
      <c r="C73" s="637"/>
      <c r="D73" s="637"/>
      <c r="E73" s="637"/>
      <c r="F73" s="637"/>
      <c r="G73" s="637"/>
      <c r="H73" s="637"/>
      <c r="I73" s="637"/>
      <c r="J73" s="637"/>
      <c r="K73" s="637"/>
      <c r="L73" s="637"/>
      <c r="M73" s="625"/>
      <c r="N73" s="862"/>
      <c r="O73" s="862"/>
      <c r="P73" s="625"/>
      <c r="Q73" s="627"/>
    </row>
    <row r="74" spans="1:17" s="532" customFormat="1" ht="15" x14ac:dyDescent="0.25">
      <c r="A74" s="636"/>
      <c r="B74" s="637"/>
      <c r="C74" s="637"/>
      <c r="D74" s="637"/>
      <c r="E74" s="637"/>
      <c r="F74" s="637"/>
      <c r="G74" s="637"/>
      <c r="H74" s="637"/>
      <c r="I74" s="637"/>
      <c r="J74" s="637"/>
      <c r="K74" s="637"/>
      <c r="L74" s="637"/>
      <c r="M74" s="625"/>
      <c r="N74" s="862"/>
      <c r="O74" s="862"/>
      <c r="P74" s="625"/>
      <c r="Q74" s="627"/>
    </row>
    <row r="75" spans="1:17" s="532" customFormat="1" ht="15" x14ac:dyDescent="0.25">
      <c r="A75" s="636"/>
      <c r="B75" s="637"/>
      <c r="C75" s="637"/>
      <c r="D75" s="637"/>
      <c r="E75" s="637"/>
      <c r="F75" s="637"/>
      <c r="G75" s="637"/>
      <c r="H75" s="637"/>
      <c r="I75" s="637"/>
      <c r="J75" s="637"/>
      <c r="K75" s="637"/>
      <c r="L75" s="637"/>
      <c r="M75" s="625"/>
      <c r="N75" s="862"/>
      <c r="O75" s="862"/>
      <c r="P75" s="625"/>
      <c r="Q75" s="627"/>
    </row>
    <row r="76" spans="1:17" s="532" customFormat="1" ht="15" x14ac:dyDescent="0.25">
      <c r="A76" s="636"/>
      <c r="B76" s="637"/>
      <c r="C76" s="637"/>
      <c r="D76" s="637"/>
      <c r="E76" s="637"/>
      <c r="F76" s="637"/>
      <c r="G76" s="637"/>
      <c r="H76" s="637"/>
      <c r="I76" s="637"/>
      <c r="J76" s="637"/>
      <c r="K76" s="637"/>
      <c r="L76" s="637"/>
      <c r="M76" s="625"/>
      <c r="N76" s="862"/>
      <c r="O76" s="862"/>
      <c r="P76" s="625"/>
      <c r="Q76" s="627"/>
    </row>
    <row r="77" spans="1:17" s="532" customFormat="1" ht="15" x14ac:dyDescent="0.25">
      <c r="A77" s="636"/>
      <c r="B77" s="637"/>
      <c r="C77" s="637"/>
      <c r="D77" s="637"/>
      <c r="E77" s="637"/>
      <c r="F77" s="637"/>
      <c r="G77" s="637"/>
      <c r="H77" s="637"/>
      <c r="I77" s="637"/>
      <c r="J77" s="637"/>
      <c r="K77" s="637"/>
      <c r="L77" s="637"/>
      <c r="M77" s="625"/>
      <c r="N77" s="862"/>
      <c r="O77" s="862"/>
      <c r="P77" s="625"/>
      <c r="Q77" s="627"/>
    </row>
    <row r="78" spans="1:17" s="532" customFormat="1" ht="15" x14ac:dyDescent="0.25">
      <c r="A78" s="636"/>
      <c r="B78" s="637"/>
      <c r="C78" s="637"/>
      <c r="D78" s="637"/>
      <c r="E78" s="637"/>
      <c r="F78" s="637"/>
      <c r="G78" s="637"/>
      <c r="H78" s="637"/>
      <c r="I78" s="637"/>
      <c r="J78" s="637"/>
      <c r="K78" s="637"/>
      <c r="L78" s="637"/>
      <c r="M78" s="625"/>
      <c r="N78" s="862"/>
      <c r="O78" s="862"/>
      <c r="P78" s="625"/>
      <c r="Q78" s="627"/>
    </row>
    <row r="79" spans="1:17" s="532" customFormat="1" ht="15" x14ac:dyDescent="0.25">
      <c r="A79" s="636"/>
      <c r="B79" s="637"/>
      <c r="C79" s="637"/>
      <c r="D79" s="637"/>
      <c r="E79" s="637"/>
      <c r="F79" s="637"/>
      <c r="G79" s="637"/>
      <c r="H79" s="637"/>
      <c r="I79" s="637"/>
      <c r="J79" s="637"/>
      <c r="K79" s="637"/>
      <c r="L79" s="637"/>
      <c r="M79" s="625"/>
      <c r="N79" s="862"/>
      <c r="O79" s="862"/>
      <c r="P79" s="625"/>
      <c r="Q79" s="627"/>
    </row>
    <row r="80" spans="1:17" s="532" customFormat="1" ht="15" x14ac:dyDescent="0.25">
      <c r="A80" s="636"/>
      <c r="B80" s="637"/>
      <c r="C80" s="637"/>
      <c r="D80" s="637"/>
      <c r="E80" s="637"/>
      <c r="F80" s="637"/>
      <c r="G80" s="637"/>
      <c r="H80" s="637"/>
      <c r="I80" s="637"/>
      <c r="J80" s="637"/>
      <c r="K80" s="637"/>
      <c r="L80" s="637"/>
      <c r="M80" s="625"/>
      <c r="N80" s="862"/>
      <c r="O80" s="862"/>
      <c r="P80" s="625"/>
      <c r="Q80" s="627"/>
    </row>
    <row r="81" spans="1:17" s="532" customFormat="1" ht="15" x14ac:dyDescent="0.25">
      <c r="A81" s="636"/>
      <c r="B81" s="637"/>
      <c r="C81" s="637"/>
      <c r="D81" s="637"/>
      <c r="E81" s="637"/>
      <c r="F81" s="637"/>
      <c r="G81" s="637"/>
      <c r="H81" s="637"/>
      <c r="I81" s="637"/>
      <c r="J81" s="637"/>
      <c r="K81" s="637"/>
      <c r="L81" s="637"/>
      <c r="M81" s="625"/>
      <c r="N81" s="862"/>
      <c r="O81" s="862"/>
      <c r="P81" s="625"/>
      <c r="Q81" s="627"/>
    </row>
    <row r="82" spans="1:17" s="532" customFormat="1" ht="15" x14ac:dyDescent="0.25">
      <c r="A82" s="636"/>
      <c r="B82" s="637"/>
      <c r="C82" s="637"/>
      <c r="D82" s="637"/>
      <c r="E82" s="637"/>
      <c r="F82" s="637"/>
      <c r="G82" s="637"/>
      <c r="H82" s="637"/>
      <c r="I82" s="637"/>
      <c r="J82" s="637"/>
      <c r="K82" s="637"/>
      <c r="L82" s="637"/>
      <c r="M82" s="625"/>
      <c r="N82" s="862"/>
      <c r="O82" s="862"/>
      <c r="P82" s="625"/>
      <c r="Q82" s="627"/>
    </row>
    <row r="83" spans="1:17" s="532" customFormat="1" ht="15" x14ac:dyDescent="0.25">
      <c r="A83" s="636"/>
      <c r="B83" s="637"/>
      <c r="C83" s="637"/>
      <c r="D83" s="637"/>
      <c r="E83" s="637"/>
      <c r="F83" s="637"/>
      <c r="G83" s="637"/>
      <c r="H83" s="637"/>
      <c r="I83" s="637"/>
      <c r="J83" s="637"/>
      <c r="K83" s="637"/>
      <c r="L83" s="637"/>
      <c r="M83" s="625"/>
      <c r="N83" s="862"/>
      <c r="O83" s="862"/>
      <c r="P83" s="625"/>
      <c r="Q83" s="627"/>
    </row>
    <row r="84" spans="1:17" s="532" customFormat="1" ht="15" x14ac:dyDescent="0.25">
      <c r="A84" s="636"/>
      <c r="B84" s="637"/>
      <c r="C84" s="637"/>
      <c r="D84" s="637"/>
      <c r="E84" s="637"/>
      <c r="F84" s="637"/>
      <c r="G84" s="637"/>
      <c r="H84" s="637"/>
      <c r="I84" s="637"/>
      <c r="J84" s="637"/>
      <c r="K84" s="637"/>
      <c r="L84" s="637"/>
      <c r="M84" s="625"/>
      <c r="N84" s="862"/>
      <c r="O84" s="862"/>
      <c r="P84" s="625"/>
      <c r="Q84" s="627"/>
    </row>
    <row r="85" spans="1:17" s="532" customFormat="1" ht="15" x14ac:dyDescent="0.25">
      <c r="A85" s="636"/>
      <c r="B85" s="637"/>
      <c r="C85" s="637"/>
      <c r="D85" s="637"/>
      <c r="E85" s="637"/>
      <c r="F85" s="637"/>
      <c r="G85" s="637"/>
      <c r="H85" s="637"/>
      <c r="I85" s="637"/>
      <c r="J85" s="637"/>
      <c r="K85" s="637"/>
      <c r="L85" s="637"/>
      <c r="M85" s="625"/>
      <c r="N85" s="862"/>
      <c r="O85" s="862"/>
      <c r="P85" s="625"/>
      <c r="Q85" s="627"/>
    </row>
  </sheetData>
  <mergeCells count="75">
    <mergeCell ref="A51:K51"/>
    <mergeCell ref="F33:L33"/>
    <mergeCell ref="F34:L34"/>
    <mergeCell ref="H37:L37"/>
    <mergeCell ref="H38:L38"/>
    <mergeCell ref="H39:L39"/>
    <mergeCell ref="H35:L35"/>
    <mergeCell ref="H36:L36"/>
    <mergeCell ref="A47:L47"/>
    <mergeCell ref="A40:P40"/>
    <mergeCell ref="A42:L42"/>
    <mergeCell ref="M42:Q42"/>
    <mergeCell ref="A43:L43"/>
    <mergeCell ref="M43:Q43"/>
    <mergeCell ref="M47:Q47"/>
    <mergeCell ref="A48:I48"/>
    <mergeCell ref="B58:J58"/>
    <mergeCell ref="K58:L58"/>
    <mergeCell ref="A52:K52"/>
    <mergeCell ref="B54:J54"/>
    <mergeCell ref="K54:L54"/>
    <mergeCell ref="B55:J55"/>
    <mergeCell ref="K55:L55"/>
    <mergeCell ref="B56:J56"/>
    <mergeCell ref="K56:L56"/>
    <mergeCell ref="B57:J57"/>
    <mergeCell ref="K57:L57"/>
    <mergeCell ref="O48:P48"/>
    <mergeCell ref="A50:K50"/>
    <mergeCell ref="A30:E30"/>
    <mergeCell ref="F30:L30"/>
    <mergeCell ref="F31:L31"/>
    <mergeCell ref="F32:L32"/>
    <mergeCell ref="F26:L29"/>
    <mergeCell ref="M26:M29"/>
    <mergeCell ref="N26:Q27"/>
    <mergeCell ref="A27:E27"/>
    <mergeCell ref="A28:E28"/>
    <mergeCell ref="N28:N29"/>
    <mergeCell ref="O28:O29"/>
    <mergeCell ref="Q28:Q29"/>
    <mergeCell ref="A25:Q25"/>
    <mergeCell ref="H18:M18"/>
    <mergeCell ref="N18:Q18"/>
    <mergeCell ref="A19:F19"/>
    <mergeCell ref="H19:M19"/>
    <mergeCell ref="N19:Q19"/>
    <mergeCell ref="A20:F20"/>
    <mergeCell ref="I20:M20"/>
    <mergeCell ref="N20:Q20"/>
    <mergeCell ref="A21:F21"/>
    <mergeCell ref="I21:M21"/>
    <mergeCell ref="N21:Q21"/>
    <mergeCell ref="A22:Q23"/>
    <mergeCell ref="A24:Q24"/>
    <mergeCell ref="A13:H13"/>
    <mergeCell ref="J13:L13"/>
    <mergeCell ref="A14:H14"/>
    <mergeCell ref="A16:Q16"/>
    <mergeCell ref="A17:F17"/>
    <mergeCell ref="H17:M17"/>
    <mergeCell ref="N17:Q17"/>
    <mergeCell ref="A9:H9"/>
    <mergeCell ref="K9:P9"/>
    <mergeCell ref="A10:H10"/>
    <mergeCell ref="A11:H11"/>
    <mergeCell ref="A12:H12"/>
    <mergeCell ref="K10:Q10"/>
    <mergeCell ref="A8:H8"/>
    <mergeCell ref="K8:M8"/>
    <mergeCell ref="I2:O2"/>
    <mergeCell ref="I3:O3"/>
    <mergeCell ref="I5:O5"/>
    <mergeCell ref="I6:O6"/>
    <mergeCell ref="A7:H7"/>
  </mergeCells>
  <pageMargins left="0.7" right="0.7" top="0.75" bottom="0.75" header="0.3" footer="0.3"/>
  <pageSetup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0"/>
  <sheetViews>
    <sheetView topLeftCell="A55" workbookViewId="0">
      <selection activeCell="R70" sqref="R70"/>
    </sheetView>
  </sheetViews>
  <sheetFormatPr defaultRowHeight="12.75" x14ac:dyDescent="0.2"/>
  <cols>
    <col min="1" max="1" width="3" style="19" customWidth="1"/>
    <col min="2" max="2" width="2.42578125" style="19" customWidth="1"/>
    <col min="3" max="3" width="2.140625" style="19" customWidth="1"/>
    <col min="4" max="4" width="4.7109375" style="19" hidden="1" customWidth="1"/>
    <col min="5" max="5" width="4" style="19" customWidth="1"/>
    <col min="6" max="6" width="2.7109375" style="19" customWidth="1"/>
    <col min="7" max="7" width="4" style="19" hidden="1" customWidth="1"/>
    <col min="8" max="8" width="1.85546875" style="19" customWidth="1"/>
    <col min="9" max="9" width="2" style="19" customWidth="1"/>
    <col min="10" max="10" width="4.85546875" style="19" customWidth="1"/>
    <col min="11" max="11" width="6" style="19" customWidth="1"/>
    <col min="12" max="12" width="9" style="19" customWidth="1"/>
    <col min="13" max="13" width="6" style="19" customWidth="1"/>
    <col min="14" max="14" width="10.42578125" style="70" customWidth="1"/>
    <col min="15" max="15" width="7.7109375" style="70" customWidth="1"/>
    <col min="16" max="16" width="12.85546875" style="237" customWidth="1"/>
    <col min="17" max="17" width="14.140625" style="71" customWidth="1"/>
    <col min="18" max="20" width="9.140625" style="19"/>
    <col min="21" max="21" width="11.42578125" style="19" customWidth="1"/>
    <col min="22" max="22" width="20.140625" style="19" customWidth="1"/>
    <col min="23" max="23" width="18.140625" style="19" customWidth="1"/>
    <col min="24" max="257" width="9.140625" style="19"/>
    <col min="258" max="258" width="3" style="19" customWidth="1"/>
    <col min="259" max="259" width="2.42578125" style="19" customWidth="1"/>
    <col min="260" max="260" width="2.140625" style="19" customWidth="1"/>
    <col min="261" max="261" width="0" style="19" hidden="1" customWidth="1"/>
    <col min="262" max="262" width="2.85546875" style="19" customWidth="1"/>
    <col min="263" max="263" width="2.7109375" style="19" customWidth="1"/>
    <col min="264" max="264" width="2.85546875" style="19" customWidth="1"/>
    <col min="265" max="265" width="1.85546875" style="19" customWidth="1"/>
    <col min="266" max="266" width="15.7109375" style="19" customWidth="1"/>
    <col min="267" max="267" width="4.7109375" style="19" customWidth="1"/>
    <col min="268" max="268" width="19.42578125" style="19" customWidth="1"/>
    <col min="269" max="269" width="13.85546875" style="19" customWidth="1"/>
    <col min="270" max="271" width="6.85546875" style="19" customWidth="1"/>
    <col min="272" max="272" width="12.5703125" style="19" customWidth="1"/>
    <col min="273" max="273" width="18.7109375" style="19" customWidth="1"/>
    <col min="274" max="513" width="9.140625" style="19"/>
    <col min="514" max="514" width="3" style="19" customWidth="1"/>
    <col min="515" max="515" width="2.42578125" style="19" customWidth="1"/>
    <col min="516" max="516" width="2.140625" style="19" customWidth="1"/>
    <col min="517" max="517" width="0" style="19" hidden="1" customWidth="1"/>
    <col min="518" max="518" width="2.85546875" style="19" customWidth="1"/>
    <col min="519" max="519" width="2.7109375" style="19" customWidth="1"/>
    <col min="520" max="520" width="2.85546875" style="19" customWidth="1"/>
    <col min="521" max="521" width="1.85546875" style="19" customWidth="1"/>
    <col min="522" max="522" width="15.7109375" style="19" customWidth="1"/>
    <col min="523" max="523" width="4.7109375" style="19" customWidth="1"/>
    <col min="524" max="524" width="19.42578125" style="19" customWidth="1"/>
    <col min="525" max="525" width="13.85546875" style="19" customWidth="1"/>
    <col min="526" max="527" width="6.85546875" style="19" customWidth="1"/>
    <col min="528" max="528" width="12.5703125" style="19" customWidth="1"/>
    <col min="529" max="529" width="18.7109375" style="19" customWidth="1"/>
    <col min="530" max="769" width="9.140625" style="19"/>
    <col min="770" max="770" width="3" style="19" customWidth="1"/>
    <col min="771" max="771" width="2.42578125" style="19" customWidth="1"/>
    <col min="772" max="772" width="2.140625" style="19" customWidth="1"/>
    <col min="773" max="773" width="0" style="19" hidden="1" customWidth="1"/>
    <col min="774" max="774" width="2.85546875" style="19" customWidth="1"/>
    <col min="775" max="775" width="2.7109375" style="19" customWidth="1"/>
    <col min="776" max="776" width="2.85546875" style="19" customWidth="1"/>
    <col min="777" max="777" width="1.85546875" style="19" customWidth="1"/>
    <col min="778" max="778" width="15.7109375" style="19" customWidth="1"/>
    <col min="779" max="779" width="4.7109375" style="19" customWidth="1"/>
    <col min="780" max="780" width="19.42578125" style="19" customWidth="1"/>
    <col min="781" max="781" width="13.85546875" style="19" customWidth="1"/>
    <col min="782" max="783" width="6.85546875" style="19" customWidth="1"/>
    <col min="784" max="784" width="12.5703125" style="19" customWidth="1"/>
    <col min="785" max="785" width="18.7109375" style="19" customWidth="1"/>
    <col min="786" max="1025" width="9.140625" style="19"/>
    <col min="1026" max="1026" width="3" style="19" customWidth="1"/>
    <col min="1027" max="1027" width="2.42578125" style="19" customWidth="1"/>
    <col min="1028" max="1028" width="2.140625" style="19" customWidth="1"/>
    <col min="1029" max="1029" width="0" style="19" hidden="1" customWidth="1"/>
    <col min="1030" max="1030" width="2.85546875" style="19" customWidth="1"/>
    <col min="1031" max="1031" width="2.7109375" style="19" customWidth="1"/>
    <col min="1032" max="1032" width="2.85546875" style="19" customWidth="1"/>
    <col min="1033" max="1033" width="1.85546875" style="19" customWidth="1"/>
    <col min="1034" max="1034" width="15.7109375" style="19" customWidth="1"/>
    <col min="1035" max="1035" width="4.7109375" style="19" customWidth="1"/>
    <col min="1036" max="1036" width="19.42578125" style="19" customWidth="1"/>
    <col min="1037" max="1037" width="13.85546875" style="19" customWidth="1"/>
    <col min="1038" max="1039" width="6.85546875" style="19" customWidth="1"/>
    <col min="1040" max="1040" width="12.5703125" style="19" customWidth="1"/>
    <col min="1041" max="1041" width="18.7109375" style="19" customWidth="1"/>
    <col min="1042" max="1281" width="9.140625" style="19"/>
    <col min="1282" max="1282" width="3" style="19" customWidth="1"/>
    <col min="1283" max="1283" width="2.42578125" style="19" customWidth="1"/>
    <col min="1284" max="1284" width="2.140625" style="19" customWidth="1"/>
    <col min="1285" max="1285" width="0" style="19" hidden="1" customWidth="1"/>
    <col min="1286" max="1286" width="2.85546875" style="19" customWidth="1"/>
    <col min="1287" max="1287" width="2.7109375" style="19" customWidth="1"/>
    <col min="1288" max="1288" width="2.85546875" style="19" customWidth="1"/>
    <col min="1289" max="1289" width="1.85546875" style="19" customWidth="1"/>
    <col min="1290" max="1290" width="15.7109375" style="19" customWidth="1"/>
    <col min="1291" max="1291" width="4.7109375" style="19" customWidth="1"/>
    <col min="1292" max="1292" width="19.42578125" style="19" customWidth="1"/>
    <col min="1293" max="1293" width="13.85546875" style="19" customWidth="1"/>
    <col min="1294" max="1295" width="6.85546875" style="19" customWidth="1"/>
    <col min="1296" max="1296" width="12.5703125" style="19" customWidth="1"/>
    <col min="1297" max="1297" width="18.7109375" style="19" customWidth="1"/>
    <col min="1298" max="1537" width="9.140625" style="19"/>
    <col min="1538" max="1538" width="3" style="19" customWidth="1"/>
    <col min="1539" max="1539" width="2.42578125" style="19" customWidth="1"/>
    <col min="1540" max="1540" width="2.140625" style="19" customWidth="1"/>
    <col min="1541" max="1541" width="0" style="19" hidden="1" customWidth="1"/>
    <col min="1542" max="1542" width="2.85546875" style="19" customWidth="1"/>
    <col min="1543" max="1543" width="2.7109375" style="19" customWidth="1"/>
    <col min="1544" max="1544" width="2.85546875" style="19" customWidth="1"/>
    <col min="1545" max="1545" width="1.85546875" style="19" customWidth="1"/>
    <col min="1546" max="1546" width="15.7109375" style="19" customWidth="1"/>
    <col min="1547" max="1547" width="4.7109375" style="19" customWidth="1"/>
    <col min="1548" max="1548" width="19.42578125" style="19" customWidth="1"/>
    <col min="1549" max="1549" width="13.85546875" style="19" customWidth="1"/>
    <col min="1550" max="1551" width="6.85546875" style="19" customWidth="1"/>
    <col min="1552" max="1552" width="12.5703125" style="19" customWidth="1"/>
    <col min="1553" max="1553" width="18.7109375" style="19" customWidth="1"/>
    <col min="1554" max="1793" width="9.140625" style="19"/>
    <col min="1794" max="1794" width="3" style="19" customWidth="1"/>
    <col min="1795" max="1795" width="2.42578125" style="19" customWidth="1"/>
    <col min="1796" max="1796" width="2.140625" style="19" customWidth="1"/>
    <col min="1797" max="1797" width="0" style="19" hidden="1" customWidth="1"/>
    <col min="1798" max="1798" width="2.85546875" style="19" customWidth="1"/>
    <col min="1799" max="1799" width="2.7109375" style="19" customWidth="1"/>
    <col min="1800" max="1800" width="2.85546875" style="19" customWidth="1"/>
    <col min="1801" max="1801" width="1.85546875" style="19" customWidth="1"/>
    <col min="1802" max="1802" width="15.7109375" style="19" customWidth="1"/>
    <col min="1803" max="1803" width="4.7109375" style="19" customWidth="1"/>
    <col min="1804" max="1804" width="19.42578125" style="19" customWidth="1"/>
    <col min="1805" max="1805" width="13.85546875" style="19" customWidth="1"/>
    <col min="1806" max="1807" width="6.85546875" style="19" customWidth="1"/>
    <col min="1808" max="1808" width="12.5703125" style="19" customWidth="1"/>
    <col min="1809" max="1809" width="18.7109375" style="19" customWidth="1"/>
    <col min="1810" max="2049" width="9.140625" style="19"/>
    <col min="2050" max="2050" width="3" style="19" customWidth="1"/>
    <col min="2051" max="2051" width="2.42578125" style="19" customWidth="1"/>
    <col min="2052" max="2052" width="2.140625" style="19" customWidth="1"/>
    <col min="2053" max="2053" width="0" style="19" hidden="1" customWidth="1"/>
    <col min="2054" max="2054" width="2.85546875" style="19" customWidth="1"/>
    <col min="2055" max="2055" width="2.7109375" style="19" customWidth="1"/>
    <col min="2056" max="2056" width="2.85546875" style="19" customWidth="1"/>
    <col min="2057" max="2057" width="1.85546875" style="19" customWidth="1"/>
    <col min="2058" max="2058" width="15.7109375" style="19" customWidth="1"/>
    <col min="2059" max="2059" width="4.7109375" style="19" customWidth="1"/>
    <col min="2060" max="2060" width="19.42578125" style="19" customWidth="1"/>
    <col min="2061" max="2061" width="13.85546875" style="19" customWidth="1"/>
    <col min="2062" max="2063" width="6.85546875" style="19" customWidth="1"/>
    <col min="2064" max="2064" width="12.5703125" style="19" customWidth="1"/>
    <col min="2065" max="2065" width="18.7109375" style="19" customWidth="1"/>
    <col min="2066" max="2305" width="9.140625" style="19"/>
    <col min="2306" max="2306" width="3" style="19" customWidth="1"/>
    <col min="2307" max="2307" width="2.42578125" style="19" customWidth="1"/>
    <col min="2308" max="2308" width="2.140625" style="19" customWidth="1"/>
    <col min="2309" max="2309" width="0" style="19" hidden="1" customWidth="1"/>
    <col min="2310" max="2310" width="2.85546875" style="19" customWidth="1"/>
    <col min="2311" max="2311" width="2.7109375" style="19" customWidth="1"/>
    <col min="2312" max="2312" width="2.85546875" style="19" customWidth="1"/>
    <col min="2313" max="2313" width="1.85546875" style="19" customWidth="1"/>
    <col min="2314" max="2314" width="15.7109375" style="19" customWidth="1"/>
    <col min="2315" max="2315" width="4.7109375" style="19" customWidth="1"/>
    <col min="2316" max="2316" width="19.42578125" style="19" customWidth="1"/>
    <col min="2317" max="2317" width="13.85546875" style="19" customWidth="1"/>
    <col min="2318" max="2319" width="6.85546875" style="19" customWidth="1"/>
    <col min="2320" max="2320" width="12.5703125" style="19" customWidth="1"/>
    <col min="2321" max="2321" width="18.7109375" style="19" customWidth="1"/>
    <col min="2322" max="2561" width="9.140625" style="19"/>
    <col min="2562" max="2562" width="3" style="19" customWidth="1"/>
    <col min="2563" max="2563" width="2.42578125" style="19" customWidth="1"/>
    <col min="2564" max="2564" width="2.140625" style="19" customWidth="1"/>
    <col min="2565" max="2565" width="0" style="19" hidden="1" customWidth="1"/>
    <col min="2566" max="2566" width="2.85546875" style="19" customWidth="1"/>
    <col min="2567" max="2567" width="2.7109375" style="19" customWidth="1"/>
    <col min="2568" max="2568" width="2.85546875" style="19" customWidth="1"/>
    <col min="2569" max="2569" width="1.85546875" style="19" customWidth="1"/>
    <col min="2570" max="2570" width="15.7109375" style="19" customWidth="1"/>
    <col min="2571" max="2571" width="4.7109375" style="19" customWidth="1"/>
    <col min="2572" max="2572" width="19.42578125" style="19" customWidth="1"/>
    <col min="2573" max="2573" width="13.85546875" style="19" customWidth="1"/>
    <col min="2574" max="2575" width="6.85546875" style="19" customWidth="1"/>
    <col min="2576" max="2576" width="12.5703125" style="19" customWidth="1"/>
    <col min="2577" max="2577" width="18.7109375" style="19" customWidth="1"/>
    <col min="2578" max="2817" width="9.140625" style="19"/>
    <col min="2818" max="2818" width="3" style="19" customWidth="1"/>
    <col min="2819" max="2819" width="2.42578125" style="19" customWidth="1"/>
    <col min="2820" max="2820" width="2.140625" style="19" customWidth="1"/>
    <col min="2821" max="2821" width="0" style="19" hidden="1" customWidth="1"/>
    <col min="2822" max="2822" width="2.85546875" style="19" customWidth="1"/>
    <col min="2823" max="2823" width="2.7109375" style="19" customWidth="1"/>
    <col min="2824" max="2824" width="2.85546875" style="19" customWidth="1"/>
    <col min="2825" max="2825" width="1.85546875" style="19" customWidth="1"/>
    <col min="2826" max="2826" width="15.7109375" style="19" customWidth="1"/>
    <col min="2827" max="2827" width="4.7109375" style="19" customWidth="1"/>
    <col min="2828" max="2828" width="19.42578125" style="19" customWidth="1"/>
    <col min="2829" max="2829" width="13.85546875" style="19" customWidth="1"/>
    <col min="2830" max="2831" width="6.85546875" style="19" customWidth="1"/>
    <col min="2832" max="2832" width="12.5703125" style="19" customWidth="1"/>
    <col min="2833" max="2833" width="18.7109375" style="19" customWidth="1"/>
    <col min="2834" max="3073" width="9.140625" style="19"/>
    <col min="3074" max="3074" width="3" style="19" customWidth="1"/>
    <col min="3075" max="3075" width="2.42578125" style="19" customWidth="1"/>
    <col min="3076" max="3076" width="2.140625" style="19" customWidth="1"/>
    <col min="3077" max="3077" width="0" style="19" hidden="1" customWidth="1"/>
    <col min="3078" max="3078" width="2.85546875" style="19" customWidth="1"/>
    <col min="3079" max="3079" width="2.7109375" style="19" customWidth="1"/>
    <col min="3080" max="3080" width="2.85546875" style="19" customWidth="1"/>
    <col min="3081" max="3081" width="1.85546875" style="19" customWidth="1"/>
    <col min="3082" max="3082" width="15.7109375" style="19" customWidth="1"/>
    <col min="3083" max="3083" width="4.7109375" style="19" customWidth="1"/>
    <col min="3084" max="3084" width="19.42578125" style="19" customWidth="1"/>
    <col min="3085" max="3085" width="13.85546875" style="19" customWidth="1"/>
    <col min="3086" max="3087" width="6.85546875" style="19" customWidth="1"/>
    <col min="3088" max="3088" width="12.5703125" style="19" customWidth="1"/>
    <col min="3089" max="3089" width="18.7109375" style="19" customWidth="1"/>
    <col min="3090" max="3329" width="9.140625" style="19"/>
    <col min="3330" max="3330" width="3" style="19" customWidth="1"/>
    <col min="3331" max="3331" width="2.42578125" style="19" customWidth="1"/>
    <col min="3332" max="3332" width="2.140625" style="19" customWidth="1"/>
    <col min="3333" max="3333" width="0" style="19" hidden="1" customWidth="1"/>
    <col min="3334" max="3334" width="2.85546875" style="19" customWidth="1"/>
    <col min="3335" max="3335" width="2.7109375" style="19" customWidth="1"/>
    <col min="3336" max="3336" width="2.85546875" style="19" customWidth="1"/>
    <col min="3337" max="3337" width="1.85546875" style="19" customWidth="1"/>
    <col min="3338" max="3338" width="15.7109375" style="19" customWidth="1"/>
    <col min="3339" max="3339" width="4.7109375" style="19" customWidth="1"/>
    <col min="3340" max="3340" width="19.42578125" style="19" customWidth="1"/>
    <col min="3341" max="3341" width="13.85546875" style="19" customWidth="1"/>
    <col min="3342" max="3343" width="6.85546875" style="19" customWidth="1"/>
    <col min="3344" max="3344" width="12.5703125" style="19" customWidth="1"/>
    <col min="3345" max="3345" width="18.7109375" style="19" customWidth="1"/>
    <col min="3346" max="3585" width="9.140625" style="19"/>
    <col min="3586" max="3586" width="3" style="19" customWidth="1"/>
    <col min="3587" max="3587" width="2.42578125" style="19" customWidth="1"/>
    <col min="3588" max="3588" width="2.140625" style="19" customWidth="1"/>
    <col min="3589" max="3589" width="0" style="19" hidden="1" customWidth="1"/>
    <col min="3590" max="3590" width="2.85546875" style="19" customWidth="1"/>
    <col min="3591" max="3591" width="2.7109375" style="19" customWidth="1"/>
    <col min="3592" max="3592" width="2.85546875" style="19" customWidth="1"/>
    <col min="3593" max="3593" width="1.85546875" style="19" customWidth="1"/>
    <col min="3594" max="3594" width="15.7109375" style="19" customWidth="1"/>
    <col min="3595" max="3595" width="4.7109375" style="19" customWidth="1"/>
    <col min="3596" max="3596" width="19.42578125" style="19" customWidth="1"/>
    <col min="3597" max="3597" width="13.85546875" style="19" customWidth="1"/>
    <col min="3598" max="3599" width="6.85546875" style="19" customWidth="1"/>
    <col min="3600" max="3600" width="12.5703125" style="19" customWidth="1"/>
    <col min="3601" max="3601" width="18.7109375" style="19" customWidth="1"/>
    <col min="3602" max="3841" width="9.140625" style="19"/>
    <col min="3842" max="3842" width="3" style="19" customWidth="1"/>
    <col min="3843" max="3843" width="2.42578125" style="19" customWidth="1"/>
    <col min="3844" max="3844" width="2.140625" style="19" customWidth="1"/>
    <col min="3845" max="3845" width="0" style="19" hidden="1" customWidth="1"/>
    <col min="3846" max="3846" width="2.85546875" style="19" customWidth="1"/>
    <col min="3847" max="3847" width="2.7109375" style="19" customWidth="1"/>
    <col min="3848" max="3848" width="2.85546875" style="19" customWidth="1"/>
    <col min="3849" max="3849" width="1.85546875" style="19" customWidth="1"/>
    <col min="3850" max="3850" width="15.7109375" style="19" customWidth="1"/>
    <col min="3851" max="3851" width="4.7109375" style="19" customWidth="1"/>
    <col min="3852" max="3852" width="19.42578125" style="19" customWidth="1"/>
    <col min="3853" max="3853" width="13.85546875" style="19" customWidth="1"/>
    <col min="3854" max="3855" width="6.85546875" style="19" customWidth="1"/>
    <col min="3856" max="3856" width="12.5703125" style="19" customWidth="1"/>
    <col min="3857" max="3857" width="18.7109375" style="19" customWidth="1"/>
    <col min="3858" max="4097" width="9.140625" style="19"/>
    <col min="4098" max="4098" width="3" style="19" customWidth="1"/>
    <col min="4099" max="4099" width="2.42578125" style="19" customWidth="1"/>
    <col min="4100" max="4100" width="2.140625" style="19" customWidth="1"/>
    <col min="4101" max="4101" width="0" style="19" hidden="1" customWidth="1"/>
    <col min="4102" max="4102" width="2.85546875" style="19" customWidth="1"/>
    <col min="4103" max="4103" width="2.7109375" style="19" customWidth="1"/>
    <col min="4104" max="4104" width="2.85546875" style="19" customWidth="1"/>
    <col min="4105" max="4105" width="1.85546875" style="19" customWidth="1"/>
    <col min="4106" max="4106" width="15.7109375" style="19" customWidth="1"/>
    <col min="4107" max="4107" width="4.7109375" style="19" customWidth="1"/>
    <col min="4108" max="4108" width="19.42578125" style="19" customWidth="1"/>
    <col min="4109" max="4109" width="13.85546875" style="19" customWidth="1"/>
    <col min="4110" max="4111" width="6.85546875" style="19" customWidth="1"/>
    <col min="4112" max="4112" width="12.5703125" style="19" customWidth="1"/>
    <col min="4113" max="4113" width="18.7109375" style="19" customWidth="1"/>
    <col min="4114" max="4353" width="9.140625" style="19"/>
    <col min="4354" max="4354" width="3" style="19" customWidth="1"/>
    <col min="4355" max="4355" width="2.42578125" style="19" customWidth="1"/>
    <col min="4356" max="4356" width="2.140625" style="19" customWidth="1"/>
    <col min="4357" max="4357" width="0" style="19" hidden="1" customWidth="1"/>
    <col min="4358" max="4358" width="2.85546875" style="19" customWidth="1"/>
    <col min="4359" max="4359" width="2.7109375" style="19" customWidth="1"/>
    <col min="4360" max="4360" width="2.85546875" style="19" customWidth="1"/>
    <col min="4361" max="4361" width="1.85546875" style="19" customWidth="1"/>
    <col min="4362" max="4362" width="15.7109375" style="19" customWidth="1"/>
    <col min="4363" max="4363" width="4.7109375" style="19" customWidth="1"/>
    <col min="4364" max="4364" width="19.42578125" style="19" customWidth="1"/>
    <col min="4365" max="4365" width="13.85546875" style="19" customWidth="1"/>
    <col min="4366" max="4367" width="6.85546875" style="19" customWidth="1"/>
    <col min="4368" max="4368" width="12.5703125" style="19" customWidth="1"/>
    <col min="4369" max="4369" width="18.7109375" style="19" customWidth="1"/>
    <col min="4370" max="4609" width="9.140625" style="19"/>
    <col min="4610" max="4610" width="3" style="19" customWidth="1"/>
    <col min="4611" max="4611" width="2.42578125" style="19" customWidth="1"/>
    <col min="4612" max="4612" width="2.140625" style="19" customWidth="1"/>
    <col min="4613" max="4613" width="0" style="19" hidden="1" customWidth="1"/>
    <col min="4614" max="4614" width="2.85546875" style="19" customWidth="1"/>
    <col min="4615" max="4615" width="2.7109375" style="19" customWidth="1"/>
    <col min="4616" max="4616" width="2.85546875" style="19" customWidth="1"/>
    <col min="4617" max="4617" width="1.85546875" style="19" customWidth="1"/>
    <col min="4618" max="4618" width="15.7109375" style="19" customWidth="1"/>
    <col min="4619" max="4619" width="4.7109375" style="19" customWidth="1"/>
    <col min="4620" max="4620" width="19.42578125" style="19" customWidth="1"/>
    <col min="4621" max="4621" width="13.85546875" style="19" customWidth="1"/>
    <col min="4622" max="4623" width="6.85546875" style="19" customWidth="1"/>
    <col min="4624" max="4624" width="12.5703125" style="19" customWidth="1"/>
    <col min="4625" max="4625" width="18.7109375" style="19" customWidth="1"/>
    <col min="4626" max="4865" width="9.140625" style="19"/>
    <col min="4866" max="4866" width="3" style="19" customWidth="1"/>
    <col min="4867" max="4867" width="2.42578125" style="19" customWidth="1"/>
    <col min="4868" max="4868" width="2.140625" style="19" customWidth="1"/>
    <col min="4869" max="4869" width="0" style="19" hidden="1" customWidth="1"/>
    <col min="4870" max="4870" width="2.85546875" style="19" customWidth="1"/>
    <col min="4871" max="4871" width="2.7109375" style="19" customWidth="1"/>
    <col min="4872" max="4872" width="2.85546875" style="19" customWidth="1"/>
    <col min="4873" max="4873" width="1.85546875" style="19" customWidth="1"/>
    <col min="4874" max="4874" width="15.7109375" style="19" customWidth="1"/>
    <col min="4875" max="4875" width="4.7109375" style="19" customWidth="1"/>
    <col min="4876" max="4876" width="19.42578125" style="19" customWidth="1"/>
    <col min="4877" max="4877" width="13.85546875" style="19" customWidth="1"/>
    <col min="4878" max="4879" width="6.85546875" style="19" customWidth="1"/>
    <col min="4880" max="4880" width="12.5703125" style="19" customWidth="1"/>
    <col min="4881" max="4881" width="18.7109375" style="19" customWidth="1"/>
    <col min="4882" max="5121" width="9.140625" style="19"/>
    <col min="5122" max="5122" width="3" style="19" customWidth="1"/>
    <col min="5123" max="5123" width="2.42578125" style="19" customWidth="1"/>
    <col min="5124" max="5124" width="2.140625" style="19" customWidth="1"/>
    <col min="5125" max="5125" width="0" style="19" hidden="1" customWidth="1"/>
    <col min="5126" max="5126" width="2.85546875" style="19" customWidth="1"/>
    <col min="5127" max="5127" width="2.7109375" style="19" customWidth="1"/>
    <col min="5128" max="5128" width="2.85546875" style="19" customWidth="1"/>
    <col min="5129" max="5129" width="1.85546875" style="19" customWidth="1"/>
    <col min="5130" max="5130" width="15.7109375" style="19" customWidth="1"/>
    <col min="5131" max="5131" width="4.7109375" style="19" customWidth="1"/>
    <col min="5132" max="5132" width="19.42578125" style="19" customWidth="1"/>
    <col min="5133" max="5133" width="13.85546875" style="19" customWidth="1"/>
    <col min="5134" max="5135" width="6.85546875" style="19" customWidth="1"/>
    <col min="5136" max="5136" width="12.5703125" style="19" customWidth="1"/>
    <col min="5137" max="5137" width="18.7109375" style="19" customWidth="1"/>
    <col min="5138" max="5377" width="9.140625" style="19"/>
    <col min="5378" max="5378" width="3" style="19" customWidth="1"/>
    <col min="5379" max="5379" width="2.42578125" style="19" customWidth="1"/>
    <col min="5380" max="5380" width="2.140625" style="19" customWidth="1"/>
    <col min="5381" max="5381" width="0" style="19" hidden="1" customWidth="1"/>
    <col min="5382" max="5382" width="2.85546875" style="19" customWidth="1"/>
    <col min="5383" max="5383" width="2.7109375" style="19" customWidth="1"/>
    <col min="5384" max="5384" width="2.85546875" style="19" customWidth="1"/>
    <col min="5385" max="5385" width="1.85546875" style="19" customWidth="1"/>
    <col min="5386" max="5386" width="15.7109375" style="19" customWidth="1"/>
    <col min="5387" max="5387" width="4.7109375" style="19" customWidth="1"/>
    <col min="5388" max="5388" width="19.42578125" style="19" customWidth="1"/>
    <col min="5389" max="5389" width="13.85546875" style="19" customWidth="1"/>
    <col min="5390" max="5391" width="6.85546875" style="19" customWidth="1"/>
    <col min="5392" max="5392" width="12.5703125" style="19" customWidth="1"/>
    <col min="5393" max="5393" width="18.7109375" style="19" customWidth="1"/>
    <col min="5394" max="5633" width="9.140625" style="19"/>
    <col min="5634" max="5634" width="3" style="19" customWidth="1"/>
    <col min="5635" max="5635" width="2.42578125" style="19" customWidth="1"/>
    <col min="5636" max="5636" width="2.140625" style="19" customWidth="1"/>
    <col min="5637" max="5637" width="0" style="19" hidden="1" customWidth="1"/>
    <col min="5638" max="5638" width="2.85546875" style="19" customWidth="1"/>
    <col min="5639" max="5639" width="2.7109375" style="19" customWidth="1"/>
    <col min="5640" max="5640" width="2.85546875" style="19" customWidth="1"/>
    <col min="5641" max="5641" width="1.85546875" style="19" customWidth="1"/>
    <col min="5642" max="5642" width="15.7109375" style="19" customWidth="1"/>
    <col min="5643" max="5643" width="4.7109375" style="19" customWidth="1"/>
    <col min="5644" max="5644" width="19.42578125" style="19" customWidth="1"/>
    <col min="5645" max="5645" width="13.85546875" style="19" customWidth="1"/>
    <col min="5646" max="5647" width="6.85546875" style="19" customWidth="1"/>
    <col min="5648" max="5648" width="12.5703125" style="19" customWidth="1"/>
    <col min="5649" max="5649" width="18.7109375" style="19" customWidth="1"/>
    <col min="5650" max="5889" width="9.140625" style="19"/>
    <col min="5890" max="5890" width="3" style="19" customWidth="1"/>
    <col min="5891" max="5891" width="2.42578125" style="19" customWidth="1"/>
    <col min="5892" max="5892" width="2.140625" style="19" customWidth="1"/>
    <col min="5893" max="5893" width="0" style="19" hidden="1" customWidth="1"/>
    <col min="5894" max="5894" width="2.85546875" style="19" customWidth="1"/>
    <col min="5895" max="5895" width="2.7109375" style="19" customWidth="1"/>
    <col min="5896" max="5896" width="2.85546875" style="19" customWidth="1"/>
    <col min="5897" max="5897" width="1.85546875" style="19" customWidth="1"/>
    <col min="5898" max="5898" width="15.7109375" style="19" customWidth="1"/>
    <col min="5899" max="5899" width="4.7109375" style="19" customWidth="1"/>
    <col min="5900" max="5900" width="19.42578125" style="19" customWidth="1"/>
    <col min="5901" max="5901" width="13.85546875" style="19" customWidth="1"/>
    <col min="5902" max="5903" width="6.85546875" style="19" customWidth="1"/>
    <col min="5904" max="5904" width="12.5703125" style="19" customWidth="1"/>
    <col min="5905" max="5905" width="18.7109375" style="19" customWidth="1"/>
    <col min="5906" max="6145" width="9.140625" style="19"/>
    <col min="6146" max="6146" width="3" style="19" customWidth="1"/>
    <col min="6147" max="6147" width="2.42578125" style="19" customWidth="1"/>
    <col min="6148" max="6148" width="2.140625" style="19" customWidth="1"/>
    <col min="6149" max="6149" width="0" style="19" hidden="1" customWidth="1"/>
    <col min="6150" max="6150" width="2.85546875" style="19" customWidth="1"/>
    <col min="6151" max="6151" width="2.7109375" style="19" customWidth="1"/>
    <col min="6152" max="6152" width="2.85546875" style="19" customWidth="1"/>
    <col min="6153" max="6153" width="1.85546875" style="19" customWidth="1"/>
    <col min="6154" max="6154" width="15.7109375" style="19" customWidth="1"/>
    <col min="6155" max="6155" width="4.7109375" style="19" customWidth="1"/>
    <col min="6156" max="6156" width="19.42578125" style="19" customWidth="1"/>
    <col min="6157" max="6157" width="13.85546875" style="19" customWidth="1"/>
    <col min="6158" max="6159" width="6.85546875" style="19" customWidth="1"/>
    <col min="6160" max="6160" width="12.5703125" style="19" customWidth="1"/>
    <col min="6161" max="6161" width="18.7109375" style="19" customWidth="1"/>
    <col min="6162" max="6401" width="9.140625" style="19"/>
    <col min="6402" max="6402" width="3" style="19" customWidth="1"/>
    <col min="6403" max="6403" width="2.42578125" style="19" customWidth="1"/>
    <col min="6404" max="6404" width="2.140625" style="19" customWidth="1"/>
    <col min="6405" max="6405" width="0" style="19" hidden="1" customWidth="1"/>
    <col min="6406" max="6406" width="2.85546875" style="19" customWidth="1"/>
    <col min="6407" max="6407" width="2.7109375" style="19" customWidth="1"/>
    <col min="6408" max="6408" width="2.85546875" style="19" customWidth="1"/>
    <col min="6409" max="6409" width="1.85546875" style="19" customWidth="1"/>
    <col min="6410" max="6410" width="15.7109375" style="19" customWidth="1"/>
    <col min="6411" max="6411" width="4.7109375" style="19" customWidth="1"/>
    <col min="6412" max="6412" width="19.42578125" style="19" customWidth="1"/>
    <col min="6413" max="6413" width="13.85546875" style="19" customWidth="1"/>
    <col min="6414" max="6415" width="6.85546875" style="19" customWidth="1"/>
    <col min="6416" max="6416" width="12.5703125" style="19" customWidth="1"/>
    <col min="6417" max="6417" width="18.7109375" style="19" customWidth="1"/>
    <col min="6418" max="6657" width="9.140625" style="19"/>
    <col min="6658" max="6658" width="3" style="19" customWidth="1"/>
    <col min="6659" max="6659" width="2.42578125" style="19" customWidth="1"/>
    <col min="6660" max="6660" width="2.140625" style="19" customWidth="1"/>
    <col min="6661" max="6661" width="0" style="19" hidden="1" customWidth="1"/>
    <col min="6662" max="6662" width="2.85546875" style="19" customWidth="1"/>
    <col min="6663" max="6663" width="2.7109375" style="19" customWidth="1"/>
    <col min="6664" max="6664" width="2.85546875" style="19" customWidth="1"/>
    <col min="6665" max="6665" width="1.85546875" style="19" customWidth="1"/>
    <col min="6666" max="6666" width="15.7109375" style="19" customWidth="1"/>
    <col min="6667" max="6667" width="4.7109375" style="19" customWidth="1"/>
    <col min="6668" max="6668" width="19.42578125" style="19" customWidth="1"/>
    <col min="6669" max="6669" width="13.85546875" style="19" customWidth="1"/>
    <col min="6670" max="6671" width="6.85546875" style="19" customWidth="1"/>
    <col min="6672" max="6672" width="12.5703125" style="19" customWidth="1"/>
    <col min="6673" max="6673" width="18.7109375" style="19" customWidth="1"/>
    <col min="6674" max="6913" width="9.140625" style="19"/>
    <col min="6914" max="6914" width="3" style="19" customWidth="1"/>
    <col min="6915" max="6915" width="2.42578125" style="19" customWidth="1"/>
    <col min="6916" max="6916" width="2.140625" style="19" customWidth="1"/>
    <col min="6917" max="6917" width="0" style="19" hidden="1" customWidth="1"/>
    <col min="6918" max="6918" width="2.85546875" style="19" customWidth="1"/>
    <col min="6919" max="6919" width="2.7109375" style="19" customWidth="1"/>
    <col min="6920" max="6920" width="2.85546875" style="19" customWidth="1"/>
    <col min="6921" max="6921" width="1.85546875" style="19" customWidth="1"/>
    <col min="6922" max="6922" width="15.7109375" style="19" customWidth="1"/>
    <col min="6923" max="6923" width="4.7109375" style="19" customWidth="1"/>
    <col min="6924" max="6924" width="19.42578125" style="19" customWidth="1"/>
    <col min="6925" max="6925" width="13.85546875" style="19" customWidth="1"/>
    <col min="6926" max="6927" width="6.85546875" style="19" customWidth="1"/>
    <col min="6928" max="6928" width="12.5703125" style="19" customWidth="1"/>
    <col min="6929" max="6929" width="18.7109375" style="19" customWidth="1"/>
    <col min="6930" max="7169" width="9.140625" style="19"/>
    <col min="7170" max="7170" width="3" style="19" customWidth="1"/>
    <col min="7171" max="7171" width="2.42578125" style="19" customWidth="1"/>
    <col min="7172" max="7172" width="2.140625" style="19" customWidth="1"/>
    <col min="7173" max="7173" width="0" style="19" hidden="1" customWidth="1"/>
    <col min="7174" max="7174" width="2.85546875" style="19" customWidth="1"/>
    <col min="7175" max="7175" width="2.7109375" style="19" customWidth="1"/>
    <col min="7176" max="7176" width="2.85546875" style="19" customWidth="1"/>
    <col min="7177" max="7177" width="1.85546875" style="19" customWidth="1"/>
    <col min="7178" max="7178" width="15.7109375" style="19" customWidth="1"/>
    <col min="7179" max="7179" width="4.7109375" style="19" customWidth="1"/>
    <col min="7180" max="7180" width="19.42578125" style="19" customWidth="1"/>
    <col min="7181" max="7181" width="13.85546875" style="19" customWidth="1"/>
    <col min="7182" max="7183" width="6.85546875" style="19" customWidth="1"/>
    <col min="7184" max="7184" width="12.5703125" style="19" customWidth="1"/>
    <col min="7185" max="7185" width="18.7109375" style="19" customWidth="1"/>
    <col min="7186" max="7425" width="9.140625" style="19"/>
    <col min="7426" max="7426" width="3" style="19" customWidth="1"/>
    <col min="7427" max="7427" width="2.42578125" style="19" customWidth="1"/>
    <col min="7428" max="7428" width="2.140625" style="19" customWidth="1"/>
    <col min="7429" max="7429" width="0" style="19" hidden="1" customWidth="1"/>
    <col min="7430" max="7430" width="2.85546875" style="19" customWidth="1"/>
    <col min="7431" max="7431" width="2.7109375" style="19" customWidth="1"/>
    <col min="7432" max="7432" width="2.85546875" style="19" customWidth="1"/>
    <col min="7433" max="7433" width="1.85546875" style="19" customWidth="1"/>
    <col min="7434" max="7434" width="15.7109375" style="19" customWidth="1"/>
    <col min="7435" max="7435" width="4.7109375" style="19" customWidth="1"/>
    <col min="7436" max="7436" width="19.42578125" style="19" customWidth="1"/>
    <col min="7437" max="7437" width="13.85546875" style="19" customWidth="1"/>
    <col min="7438" max="7439" width="6.85546875" style="19" customWidth="1"/>
    <col min="7440" max="7440" width="12.5703125" style="19" customWidth="1"/>
    <col min="7441" max="7441" width="18.7109375" style="19" customWidth="1"/>
    <col min="7442" max="7681" width="9.140625" style="19"/>
    <col min="7682" max="7682" width="3" style="19" customWidth="1"/>
    <col min="7683" max="7683" width="2.42578125" style="19" customWidth="1"/>
    <col min="7684" max="7684" width="2.140625" style="19" customWidth="1"/>
    <col min="7685" max="7685" width="0" style="19" hidden="1" customWidth="1"/>
    <col min="7686" max="7686" width="2.85546875" style="19" customWidth="1"/>
    <col min="7687" max="7687" width="2.7109375" style="19" customWidth="1"/>
    <col min="7688" max="7688" width="2.85546875" style="19" customWidth="1"/>
    <col min="7689" max="7689" width="1.85546875" style="19" customWidth="1"/>
    <col min="7690" max="7690" width="15.7109375" style="19" customWidth="1"/>
    <col min="7691" max="7691" width="4.7109375" style="19" customWidth="1"/>
    <col min="7692" max="7692" width="19.42578125" style="19" customWidth="1"/>
    <col min="7693" max="7693" width="13.85546875" style="19" customWidth="1"/>
    <col min="7694" max="7695" width="6.85546875" style="19" customWidth="1"/>
    <col min="7696" max="7696" width="12.5703125" style="19" customWidth="1"/>
    <col min="7697" max="7697" width="18.7109375" style="19" customWidth="1"/>
    <col min="7698" max="7937" width="9.140625" style="19"/>
    <col min="7938" max="7938" width="3" style="19" customWidth="1"/>
    <col min="7939" max="7939" width="2.42578125" style="19" customWidth="1"/>
    <col min="7940" max="7940" width="2.140625" style="19" customWidth="1"/>
    <col min="7941" max="7941" width="0" style="19" hidden="1" customWidth="1"/>
    <col min="7942" max="7942" width="2.85546875" style="19" customWidth="1"/>
    <col min="7943" max="7943" width="2.7109375" style="19" customWidth="1"/>
    <col min="7944" max="7944" width="2.85546875" style="19" customWidth="1"/>
    <col min="7945" max="7945" width="1.85546875" style="19" customWidth="1"/>
    <col min="7946" max="7946" width="15.7109375" style="19" customWidth="1"/>
    <col min="7947" max="7947" width="4.7109375" style="19" customWidth="1"/>
    <col min="7948" max="7948" width="19.42578125" style="19" customWidth="1"/>
    <col min="7949" max="7949" width="13.85546875" style="19" customWidth="1"/>
    <col min="7950" max="7951" width="6.85546875" style="19" customWidth="1"/>
    <col min="7952" max="7952" width="12.5703125" style="19" customWidth="1"/>
    <col min="7953" max="7953" width="18.7109375" style="19" customWidth="1"/>
    <col min="7954" max="8193" width="9.140625" style="19"/>
    <col min="8194" max="8194" width="3" style="19" customWidth="1"/>
    <col min="8195" max="8195" width="2.42578125" style="19" customWidth="1"/>
    <col min="8196" max="8196" width="2.140625" style="19" customWidth="1"/>
    <col min="8197" max="8197" width="0" style="19" hidden="1" customWidth="1"/>
    <col min="8198" max="8198" width="2.85546875" style="19" customWidth="1"/>
    <col min="8199" max="8199" width="2.7109375" style="19" customWidth="1"/>
    <col min="8200" max="8200" width="2.85546875" style="19" customWidth="1"/>
    <col min="8201" max="8201" width="1.85546875" style="19" customWidth="1"/>
    <col min="8202" max="8202" width="15.7109375" style="19" customWidth="1"/>
    <col min="8203" max="8203" width="4.7109375" style="19" customWidth="1"/>
    <col min="8204" max="8204" width="19.42578125" style="19" customWidth="1"/>
    <col min="8205" max="8205" width="13.85546875" style="19" customWidth="1"/>
    <col min="8206" max="8207" width="6.85546875" style="19" customWidth="1"/>
    <col min="8208" max="8208" width="12.5703125" style="19" customWidth="1"/>
    <col min="8209" max="8209" width="18.7109375" style="19" customWidth="1"/>
    <col min="8210" max="8449" width="9.140625" style="19"/>
    <col min="8450" max="8450" width="3" style="19" customWidth="1"/>
    <col min="8451" max="8451" width="2.42578125" style="19" customWidth="1"/>
    <col min="8452" max="8452" width="2.140625" style="19" customWidth="1"/>
    <col min="8453" max="8453" width="0" style="19" hidden="1" customWidth="1"/>
    <col min="8454" max="8454" width="2.85546875" style="19" customWidth="1"/>
    <col min="8455" max="8455" width="2.7109375" style="19" customWidth="1"/>
    <col min="8456" max="8456" width="2.85546875" style="19" customWidth="1"/>
    <col min="8457" max="8457" width="1.85546875" style="19" customWidth="1"/>
    <col min="8458" max="8458" width="15.7109375" style="19" customWidth="1"/>
    <col min="8459" max="8459" width="4.7109375" style="19" customWidth="1"/>
    <col min="8460" max="8460" width="19.42578125" style="19" customWidth="1"/>
    <col min="8461" max="8461" width="13.85546875" style="19" customWidth="1"/>
    <col min="8462" max="8463" width="6.85546875" style="19" customWidth="1"/>
    <col min="8464" max="8464" width="12.5703125" style="19" customWidth="1"/>
    <col min="8465" max="8465" width="18.7109375" style="19" customWidth="1"/>
    <col min="8466" max="8705" width="9.140625" style="19"/>
    <col min="8706" max="8706" width="3" style="19" customWidth="1"/>
    <col min="8707" max="8707" width="2.42578125" style="19" customWidth="1"/>
    <col min="8708" max="8708" width="2.140625" style="19" customWidth="1"/>
    <col min="8709" max="8709" width="0" style="19" hidden="1" customWidth="1"/>
    <col min="8710" max="8710" width="2.85546875" style="19" customWidth="1"/>
    <col min="8711" max="8711" width="2.7109375" style="19" customWidth="1"/>
    <col min="8712" max="8712" width="2.85546875" style="19" customWidth="1"/>
    <col min="8713" max="8713" width="1.85546875" style="19" customWidth="1"/>
    <col min="8714" max="8714" width="15.7109375" style="19" customWidth="1"/>
    <col min="8715" max="8715" width="4.7109375" style="19" customWidth="1"/>
    <col min="8716" max="8716" width="19.42578125" style="19" customWidth="1"/>
    <col min="8717" max="8717" width="13.85546875" style="19" customWidth="1"/>
    <col min="8718" max="8719" width="6.85546875" style="19" customWidth="1"/>
    <col min="8720" max="8720" width="12.5703125" style="19" customWidth="1"/>
    <col min="8721" max="8721" width="18.7109375" style="19" customWidth="1"/>
    <col min="8722" max="8961" width="9.140625" style="19"/>
    <col min="8962" max="8962" width="3" style="19" customWidth="1"/>
    <col min="8963" max="8963" width="2.42578125" style="19" customWidth="1"/>
    <col min="8964" max="8964" width="2.140625" style="19" customWidth="1"/>
    <col min="8965" max="8965" width="0" style="19" hidden="1" customWidth="1"/>
    <col min="8966" max="8966" width="2.85546875" style="19" customWidth="1"/>
    <col min="8967" max="8967" width="2.7109375" style="19" customWidth="1"/>
    <col min="8968" max="8968" width="2.85546875" style="19" customWidth="1"/>
    <col min="8969" max="8969" width="1.85546875" style="19" customWidth="1"/>
    <col min="8970" max="8970" width="15.7109375" style="19" customWidth="1"/>
    <col min="8971" max="8971" width="4.7109375" style="19" customWidth="1"/>
    <col min="8972" max="8972" width="19.42578125" style="19" customWidth="1"/>
    <col min="8973" max="8973" width="13.85546875" style="19" customWidth="1"/>
    <col min="8974" max="8975" width="6.85546875" style="19" customWidth="1"/>
    <col min="8976" max="8976" width="12.5703125" style="19" customWidth="1"/>
    <col min="8977" max="8977" width="18.7109375" style="19" customWidth="1"/>
    <col min="8978" max="9217" width="9.140625" style="19"/>
    <col min="9218" max="9218" width="3" style="19" customWidth="1"/>
    <col min="9219" max="9219" width="2.42578125" style="19" customWidth="1"/>
    <col min="9220" max="9220" width="2.140625" style="19" customWidth="1"/>
    <col min="9221" max="9221" width="0" style="19" hidden="1" customWidth="1"/>
    <col min="9222" max="9222" width="2.85546875" style="19" customWidth="1"/>
    <col min="9223" max="9223" width="2.7109375" style="19" customWidth="1"/>
    <col min="9224" max="9224" width="2.85546875" style="19" customWidth="1"/>
    <col min="9225" max="9225" width="1.85546875" style="19" customWidth="1"/>
    <col min="9226" max="9226" width="15.7109375" style="19" customWidth="1"/>
    <col min="9227" max="9227" width="4.7109375" style="19" customWidth="1"/>
    <col min="9228" max="9228" width="19.42578125" style="19" customWidth="1"/>
    <col min="9229" max="9229" width="13.85546875" style="19" customWidth="1"/>
    <col min="9230" max="9231" width="6.85546875" style="19" customWidth="1"/>
    <col min="9232" max="9232" width="12.5703125" style="19" customWidth="1"/>
    <col min="9233" max="9233" width="18.7109375" style="19" customWidth="1"/>
    <col min="9234" max="9473" width="9.140625" style="19"/>
    <col min="9474" max="9474" width="3" style="19" customWidth="1"/>
    <col min="9475" max="9475" width="2.42578125" style="19" customWidth="1"/>
    <col min="9476" max="9476" width="2.140625" style="19" customWidth="1"/>
    <col min="9477" max="9477" width="0" style="19" hidden="1" customWidth="1"/>
    <col min="9478" max="9478" width="2.85546875" style="19" customWidth="1"/>
    <col min="9479" max="9479" width="2.7109375" style="19" customWidth="1"/>
    <col min="9480" max="9480" width="2.85546875" style="19" customWidth="1"/>
    <col min="9481" max="9481" width="1.85546875" style="19" customWidth="1"/>
    <col min="9482" max="9482" width="15.7109375" style="19" customWidth="1"/>
    <col min="9483" max="9483" width="4.7109375" style="19" customWidth="1"/>
    <col min="9484" max="9484" width="19.42578125" style="19" customWidth="1"/>
    <col min="9485" max="9485" width="13.85546875" style="19" customWidth="1"/>
    <col min="9486" max="9487" width="6.85546875" style="19" customWidth="1"/>
    <col min="9488" max="9488" width="12.5703125" style="19" customWidth="1"/>
    <col min="9489" max="9489" width="18.7109375" style="19" customWidth="1"/>
    <col min="9490" max="9729" width="9.140625" style="19"/>
    <col min="9730" max="9730" width="3" style="19" customWidth="1"/>
    <col min="9731" max="9731" width="2.42578125" style="19" customWidth="1"/>
    <col min="9732" max="9732" width="2.140625" style="19" customWidth="1"/>
    <col min="9733" max="9733" width="0" style="19" hidden="1" customWidth="1"/>
    <col min="9734" max="9734" width="2.85546875" style="19" customWidth="1"/>
    <col min="9735" max="9735" width="2.7109375" style="19" customWidth="1"/>
    <col min="9736" max="9736" width="2.85546875" style="19" customWidth="1"/>
    <col min="9737" max="9737" width="1.85546875" style="19" customWidth="1"/>
    <col min="9738" max="9738" width="15.7109375" style="19" customWidth="1"/>
    <col min="9739" max="9739" width="4.7109375" style="19" customWidth="1"/>
    <col min="9740" max="9740" width="19.42578125" style="19" customWidth="1"/>
    <col min="9741" max="9741" width="13.85546875" style="19" customWidth="1"/>
    <col min="9742" max="9743" width="6.85546875" style="19" customWidth="1"/>
    <col min="9744" max="9744" width="12.5703125" style="19" customWidth="1"/>
    <col min="9745" max="9745" width="18.7109375" style="19" customWidth="1"/>
    <col min="9746" max="9985" width="9.140625" style="19"/>
    <col min="9986" max="9986" width="3" style="19" customWidth="1"/>
    <col min="9987" max="9987" width="2.42578125" style="19" customWidth="1"/>
    <col min="9988" max="9988" width="2.140625" style="19" customWidth="1"/>
    <col min="9989" max="9989" width="0" style="19" hidden="1" customWidth="1"/>
    <col min="9990" max="9990" width="2.85546875" style="19" customWidth="1"/>
    <col min="9991" max="9991" width="2.7109375" style="19" customWidth="1"/>
    <col min="9992" max="9992" width="2.85546875" style="19" customWidth="1"/>
    <col min="9993" max="9993" width="1.85546875" style="19" customWidth="1"/>
    <col min="9994" max="9994" width="15.7109375" style="19" customWidth="1"/>
    <col min="9995" max="9995" width="4.7109375" style="19" customWidth="1"/>
    <col min="9996" max="9996" width="19.42578125" style="19" customWidth="1"/>
    <col min="9997" max="9997" width="13.85546875" style="19" customWidth="1"/>
    <col min="9998" max="9999" width="6.85546875" style="19" customWidth="1"/>
    <col min="10000" max="10000" width="12.5703125" style="19" customWidth="1"/>
    <col min="10001" max="10001" width="18.7109375" style="19" customWidth="1"/>
    <col min="10002" max="10241" width="9.140625" style="19"/>
    <col min="10242" max="10242" width="3" style="19" customWidth="1"/>
    <col min="10243" max="10243" width="2.42578125" style="19" customWidth="1"/>
    <col min="10244" max="10244" width="2.140625" style="19" customWidth="1"/>
    <col min="10245" max="10245" width="0" style="19" hidden="1" customWidth="1"/>
    <col min="10246" max="10246" width="2.85546875" style="19" customWidth="1"/>
    <col min="10247" max="10247" width="2.7109375" style="19" customWidth="1"/>
    <col min="10248" max="10248" width="2.85546875" style="19" customWidth="1"/>
    <col min="10249" max="10249" width="1.85546875" style="19" customWidth="1"/>
    <col min="10250" max="10250" width="15.7109375" style="19" customWidth="1"/>
    <col min="10251" max="10251" width="4.7109375" style="19" customWidth="1"/>
    <col min="10252" max="10252" width="19.42578125" style="19" customWidth="1"/>
    <col min="10253" max="10253" width="13.85546875" style="19" customWidth="1"/>
    <col min="10254" max="10255" width="6.85546875" style="19" customWidth="1"/>
    <col min="10256" max="10256" width="12.5703125" style="19" customWidth="1"/>
    <col min="10257" max="10257" width="18.7109375" style="19" customWidth="1"/>
    <col min="10258" max="10497" width="9.140625" style="19"/>
    <col min="10498" max="10498" width="3" style="19" customWidth="1"/>
    <col min="10499" max="10499" width="2.42578125" style="19" customWidth="1"/>
    <col min="10500" max="10500" width="2.140625" style="19" customWidth="1"/>
    <col min="10501" max="10501" width="0" style="19" hidden="1" customWidth="1"/>
    <col min="10502" max="10502" width="2.85546875" style="19" customWidth="1"/>
    <col min="10503" max="10503" width="2.7109375" style="19" customWidth="1"/>
    <col min="10504" max="10504" width="2.85546875" style="19" customWidth="1"/>
    <col min="10505" max="10505" width="1.85546875" style="19" customWidth="1"/>
    <col min="10506" max="10506" width="15.7109375" style="19" customWidth="1"/>
    <col min="10507" max="10507" width="4.7109375" style="19" customWidth="1"/>
    <col min="10508" max="10508" width="19.42578125" style="19" customWidth="1"/>
    <col min="10509" max="10509" width="13.85546875" style="19" customWidth="1"/>
    <col min="10510" max="10511" width="6.85546875" style="19" customWidth="1"/>
    <col min="10512" max="10512" width="12.5703125" style="19" customWidth="1"/>
    <col min="10513" max="10513" width="18.7109375" style="19" customWidth="1"/>
    <col min="10514" max="10753" width="9.140625" style="19"/>
    <col min="10754" max="10754" width="3" style="19" customWidth="1"/>
    <col min="10755" max="10755" width="2.42578125" style="19" customWidth="1"/>
    <col min="10756" max="10756" width="2.140625" style="19" customWidth="1"/>
    <col min="10757" max="10757" width="0" style="19" hidden="1" customWidth="1"/>
    <col min="10758" max="10758" width="2.85546875" style="19" customWidth="1"/>
    <col min="10759" max="10759" width="2.7109375" style="19" customWidth="1"/>
    <col min="10760" max="10760" width="2.85546875" style="19" customWidth="1"/>
    <col min="10761" max="10761" width="1.85546875" style="19" customWidth="1"/>
    <col min="10762" max="10762" width="15.7109375" style="19" customWidth="1"/>
    <col min="10763" max="10763" width="4.7109375" style="19" customWidth="1"/>
    <col min="10764" max="10764" width="19.42578125" style="19" customWidth="1"/>
    <col min="10765" max="10765" width="13.85546875" style="19" customWidth="1"/>
    <col min="10766" max="10767" width="6.85546875" style="19" customWidth="1"/>
    <col min="10768" max="10768" width="12.5703125" style="19" customWidth="1"/>
    <col min="10769" max="10769" width="18.7109375" style="19" customWidth="1"/>
    <col min="10770" max="11009" width="9.140625" style="19"/>
    <col min="11010" max="11010" width="3" style="19" customWidth="1"/>
    <col min="11011" max="11011" width="2.42578125" style="19" customWidth="1"/>
    <col min="11012" max="11012" width="2.140625" style="19" customWidth="1"/>
    <col min="11013" max="11013" width="0" style="19" hidden="1" customWidth="1"/>
    <col min="11014" max="11014" width="2.85546875" style="19" customWidth="1"/>
    <col min="11015" max="11015" width="2.7109375" style="19" customWidth="1"/>
    <col min="11016" max="11016" width="2.85546875" style="19" customWidth="1"/>
    <col min="11017" max="11017" width="1.85546875" style="19" customWidth="1"/>
    <col min="11018" max="11018" width="15.7109375" style="19" customWidth="1"/>
    <col min="11019" max="11019" width="4.7109375" style="19" customWidth="1"/>
    <col min="11020" max="11020" width="19.42578125" style="19" customWidth="1"/>
    <col min="11021" max="11021" width="13.85546875" style="19" customWidth="1"/>
    <col min="11022" max="11023" width="6.85546875" style="19" customWidth="1"/>
    <col min="11024" max="11024" width="12.5703125" style="19" customWidth="1"/>
    <col min="11025" max="11025" width="18.7109375" style="19" customWidth="1"/>
    <col min="11026" max="11265" width="9.140625" style="19"/>
    <col min="11266" max="11266" width="3" style="19" customWidth="1"/>
    <col min="11267" max="11267" width="2.42578125" style="19" customWidth="1"/>
    <col min="11268" max="11268" width="2.140625" style="19" customWidth="1"/>
    <col min="11269" max="11269" width="0" style="19" hidden="1" customWidth="1"/>
    <col min="11270" max="11270" width="2.85546875" style="19" customWidth="1"/>
    <col min="11271" max="11271" width="2.7109375" style="19" customWidth="1"/>
    <col min="11272" max="11272" width="2.85546875" style="19" customWidth="1"/>
    <col min="11273" max="11273" width="1.85546875" style="19" customWidth="1"/>
    <col min="11274" max="11274" width="15.7109375" style="19" customWidth="1"/>
    <col min="11275" max="11275" width="4.7109375" style="19" customWidth="1"/>
    <col min="11276" max="11276" width="19.42578125" style="19" customWidth="1"/>
    <col min="11277" max="11277" width="13.85546875" style="19" customWidth="1"/>
    <col min="11278" max="11279" width="6.85546875" style="19" customWidth="1"/>
    <col min="11280" max="11280" width="12.5703125" style="19" customWidth="1"/>
    <col min="11281" max="11281" width="18.7109375" style="19" customWidth="1"/>
    <col min="11282" max="11521" width="9.140625" style="19"/>
    <col min="11522" max="11522" width="3" style="19" customWidth="1"/>
    <col min="11523" max="11523" width="2.42578125" style="19" customWidth="1"/>
    <col min="11524" max="11524" width="2.140625" style="19" customWidth="1"/>
    <col min="11525" max="11525" width="0" style="19" hidden="1" customWidth="1"/>
    <col min="11526" max="11526" width="2.85546875" style="19" customWidth="1"/>
    <col min="11527" max="11527" width="2.7109375" style="19" customWidth="1"/>
    <col min="11528" max="11528" width="2.85546875" style="19" customWidth="1"/>
    <col min="11529" max="11529" width="1.85546875" style="19" customWidth="1"/>
    <col min="11530" max="11530" width="15.7109375" style="19" customWidth="1"/>
    <col min="11531" max="11531" width="4.7109375" style="19" customWidth="1"/>
    <col min="11532" max="11532" width="19.42578125" style="19" customWidth="1"/>
    <col min="11533" max="11533" width="13.85546875" style="19" customWidth="1"/>
    <col min="11534" max="11535" width="6.85546875" style="19" customWidth="1"/>
    <col min="11536" max="11536" width="12.5703125" style="19" customWidth="1"/>
    <col min="11537" max="11537" width="18.7109375" style="19" customWidth="1"/>
    <col min="11538" max="11777" width="9.140625" style="19"/>
    <col min="11778" max="11778" width="3" style="19" customWidth="1"/>
    <col min="11779" max="11779" width="2.42578125" style="19" customWidth="1"/>
    <col min="11780" max="11780" width="2.140625" style="19" customWidth="1"/>
    <col min="11781" max="11781" width="0" style="19" hidden="1" customWidth="1"/>
    <col min="11782" max="11782" width="2.85546875" style="19" customWidth="1"/>
    <col min="11783" max="11783" width="2.7109375" style="19" customWidth="1"/>
    <col min="11784" max="11784" width="2.85546875" style="19" customWidth="1"/>
    <col min="11785" max="11785" width="1.85546875" style="19" customWidth="1"/>
    <col min="11786" max="11786" width="15.7109375" style="19" customWidth="1"/>
    <col min="11787" max="11787" width="4.7109375" style="19" customWidth="1"/>
    <col min="11788" max="11788" width="19.42578125" style="19" customWidth="1"/>
    <col min="11789" max="11789" width="13.85546875" style="19" customWidth="1"/>
    <col min="11790" max="11791" width="6.85546875" style="19" customWidth="1"/>
    <col min="11792" max="11792" width="12.5703125" style="19" customWidth="1"/>
    <col min="11793" max="11793" width="18.7109375" style="19" customWidth="1"/>
    <col min="11794" max="12033" width="9.140625" style="19"/>
    <col min="12034" max="12034" width="3" style="19" customWidth="1"/>
    <col min="12035" max="12035" width="2.42578125" style="19" customWidth="1"/>
    <col min="12036" max="12036" width="2.140625" style="19" customWidth="1"/>
    <col min="12037" max="12037" width="0" style="19" hidden="1" customWidth="1"/>
    <col min="12038" max="12038" width="2.85546875" style="19" customWidth="1"/>
    <col min="12039" max="12039" width="2.7109375" style="19" customWidth="1"/>
    <col min="12040" max="12040" width="2.85546875" style="19" customWidth="1"/>
    <col min="12041" max="12041" width="1.85546875" style="19" customWidth="1"/>
    <col min="12042" max="12042" width="15.7109375" style="19" customWidth="1"/>
    <col min="12043" max="12043" width="4.7109375" style="19" customWidth="1"/>
    <col min="12044" max="12044" width="19.42578125" style="19" customWidth="1"/>
    <col min="12045" max="12045" width="13.85546875" style="19" customWidth="1"/>
    <col min="12046" max="12047" width="6.85546875" style="19" customWidth="1"/>
    <col min="12048" max="12048" width="12.5703125" style="19" customWidth="1"/>
    <col min="12049" max="12049" width="18.7109375" style="19" customWidth="1"/>
    <col min="12050" max="12289" width="9.140625" style="19"/>
    <col min="12290" max="12290" width="3" style="19" customWidth="1"/>
    <col min="12291" max="12291" width="2.42578125" style="19" customWidth="1"/>
    <col min="12292" max="12292" width="2.140625" style="19" customWidth="1"/>
    <col min="12293" max="12293" width="0" style="19" hidden="1" customWidth="1"/>
    <col min="12294" max="12294" width="2.85546875" style="19" customWidth="1"/>
    <col min="12295" max="12295" width="2.7109375" style="19" customWidth="1"/>
    <col min="12296" max="12296" width="2.85546875" style="19" customWidth="1"/>
    <col min="12297" max="12297" width="1.85546875" style="19" customWidth="1"/>
    <col min="12298" max="12298" width="15.7109375" style="19" customWidth="1"/>
    <col min="12299" max="12299" width="4.7109375" style="19" customWidth="1"/>
    <col min="12300" max="12300" width="19.42578125" style="19" customWidth="1"/>
    <col min="12301" max="12301" width="13.85546875" style="19" customWidth="1"/>
    <col min="12302" max="12303" width="6.85546875" style="19" customWidth="1"/>
    <col min="12304" max="12304" width="12.5703125" style="19" customWidth="1"/>
    <col min="12305" max="12305" width="18.7109375" style="19" customWidth="1"/>
    <col min="12306" max="12545" width="9.140625" style="19"/>
    <col min="12546" max="12546" width="3" style="19" customWidth="1"/>
    <col min="12547" max="12547" width="2.42578125" style="19" customWidth="1"/>
    <col min="12548" max="12548" width="2.140625" style="19" customWidth="1"/>
    <col min="12549" max="12549" width="0" style="19" hidden="1" customWidth="1"/>
    <col min="12550" max="12550" width="2.85546875" style="19" customWidth="1"/>
    <col min="12551" max="12551" width="2.7109375" style="19" customWidth="1"/>
    <col min="12552" max="12552" width="2.85546875" style="19" customWidth="1"/>
    <col min="12553" max="12553" width="1.85546875" style="19" customWidth="1"/>
    <col min="12554" max="12554" width="15.7109375" style="19" customWidth="1"/>
    <col min="12555" max="12555" width="4.7109375" style="19" customWidth="1"/>
    <col min="12556" max="12556" width="19.42578125" style="19" customWidth="1"/>
    <col min="12557" max="12557" width="13.85546875" style="19" customWidth="1"/>
    <col min="12558" max="12559" width="6.85546875" style="19" customWidth="1"/>
    <col min="12560" max="12560" width="12.5703125" style="19" customWidth="1"/>
    <col min="12561" max="12561" width="18.7109375" style="19" customWidth="1"/>
    <col min="12562" max="12801" width="9.140625" style="19"/>
    <col min="12802" max="12802" width="3" style="19" customWidth="1"/>
    <col min="12803" max="12803" width="2.42578125" style="19" customWidth="1"/>
    <col min="12804" max="12804" width="2.140625" style="19" customWidth="1"/>
    <col min="12805" max="12805" width="0" style="19" hidden="1" customWidth="1"/>
    <col min="12806" max="12806" width="2.85546875" style="19" customWidth="1"/>
    <col min="12807" max="12807" width="2.7109375" style="19" customWidth="1"/>
    <col min="12808" max="12808" width="2.85546875" style="19" customWidth="1"/>
    <col min="12809" max="12809" width="1.85546875" style="19" customWidth="1"/>
    <col min="12810" max="12810" width="15.7109375" style="19" customWidth="1"/>
    <col min="12811" max="12811" width="4.7109375" style="19" customWidth="1"/>
    <col min="12812" max="12812" width="19.42578125" style="19" customWidth="1"/>
    <col min="12813" max="12813" width="13.85546875" style="19" customWidth="1"/>
    <col min="12814" max="12815" width="6.85546875" style="19" customWidth="1"/>
    <col min="12816" max="12816" width="12.5703125" style="19" customWidth="1"/>
    <col min="12817" max="12817" width="18.7109375" style="19" customWidth="1"/>
    <col min="12818" max="13057" width="9.140625" style="19"/>
    <col min="13058" max="13058" width="3" style="19" customWidth="1"/>
    <col min="13059" max="13059" width="2.42578125" style="19" customWidth="1"/>
    <col min="13060" max="13060" width="2.140625" style="19" customWidth="1"/>
    <col min="13061" max="13061" width="0" style="19" hidden="1" customWidth="1"/>
    <col min="13062" max="13062" width="2.85546875" style="19" customWidth="1"/>
    <col min="13063" max="13063" width="2.7109375" style="19" customWidth="1"/>
    <col min="13064" max="13064" width="2.85546875" style="19" customWidth="1"/>
    <col min="13065" max="13065" width="1.85546875" style="19" customWidth="1"/>
    <col min="13066" max="13066" width="15.7109375" style="19" customWidth="1"/>
    <col min="13067" max="13067" width="4.7109375" style="19" customWidth="1"/>
    <col min="13068" max="13068" width="19.42578125" style="19" customWidth="1"/>
    <col min="13069" max="13069" width="13.85546875" style="19" customWidth="1"/>
    <col min="13070" max="13071" width="6.85546875" style="19" customWidth="1"/>
    <col min="13072" max="13072" width="12.5703125" style="19" customWidth="1"/>
    <col min="13073" max="13073" width="18.7109375" style="19" customWidth="1"/>
    <col min="13074" max="13313" width="9.140625" style="19"/>
    <col min="13314" max="13314" width="3" style="19" customWidth="1"/>
    <col min="13315" max="13315" width="2.42578125" style="19" customWidth="1"/>
    <col min="13316" max="13316" width="2.140625" style="19" customWidth="1"/>
    <col min="13317" max="13317" width="0" style="19" hidden="1" customWidth="1"/>
    <col min="13318" max="13318" width="2.85546875" style="19" customWidth="1"/>
    <col min="13319" max="13319" width="2.7109375" style="19" customWidth="1"/>
    <col min="13320" max="13320" width="2.85546875" style="19" customWidth="1"/>
    <col min="13321" max="13321" width="1.85546875" style="19" customWidth="1"/>
    <col min="13322" max="13322" width="15.7109375" style="19" customWidth="1"/>
    <col min="13323" max="13323" width="4.7109375" style="19" customWidth="1"/>
    <col min="13324" max="13324" width="19.42578125" style="19" customWidth="1"/>
    <col min="13325" max="13325" width="13.85546875" style="19" customWidth="1"/>
    <col min="13326" max="13327" width="6.85546875" style="19" customWidth="1"/>
    <col min="13328" max="13328" width="12.5703125" style="19" customWidth="1"/>
    <col min="13329" max="13329" width="18.7109375" style="19" customWidth="1"/>
    <col min="13330" max="13569" width="9.140625" style="19"/>
    <col min="13570" max="13570" width="3" style="19" customWidth="1"/>
    <col min="13571" max="13571" width="2.42578125" style="19" customWidth="1"/>
    <col min="13572" max="13572" width="2.140625" style="19" customWidth="1"/>
    <col min="13573" max="13573" width="0" style="19" hidden="1" customWidth="1"/>
    <col min="13574" max="13574" width="2.85546875" style="19" customWidth="1"/>
    <col min="13575" max="13575" width="2.7109375" style="19" customWidth="1"/>
    <col min="13576" max="13576" width="2.85546875" style="19" customWidth="1"/>
    <col min="13577" max="13577" width="1.85546875" style="19" customWidth="1"/>
    <col min="13578" max="13578" width="15.7109375" style="19" customWidth="1"/>
    <col min="13579" max="13579" width="4.7109375" style="19" customWidth="1"/>
    <col min="13580" max="13580" width="19.42578125" style="19" customWidth="1"/>
    <col min="13581" max="13581" width="13.85546875" style="19" customWidth="1"/>
    <col min="13582" max="13583" width="6.85546875" style="19" customWidth="1"/>
    <col min="13584" max="13584" width="12.5703125" style="19" customWidth="1"/>
    <col min="13585" max="13585" width="18.7109375" style="19" customWidth="1"/>
    <col min="13586" max="13825" width="9.140625" style="19"/>
    <col min="13826" max="13826" width="3" style="19" customWidth="1"/>
    <col min="13827" max="13827" width="2.42578125" style="19" customWidth="1"/>
    <col min="13828" max="13828" width="2.140625" style="19" customWidth="1"/>
    <col min="13829" max="13829" width="0" style="19" hidden="1" customWidth="1"/>
    <col min="13830" max="13830" width="2.85546875" style="19" customWidth="1"/>
    <col min="13831" max="13831" width="2.7109375" style="19" customWidth="1"/>
    <col min="13832" max="13832" width="2.85546875" style="19" customWidth="1"/>
    <col min="13833" max="13833" width="1.85546875" style="19" customWidth="1"/>
    <col min="13834" max="13834" width="15.7109375" style="19" customWidth="1"/>
    <col min="13835" max="13835" width="4.7109375" style="19" customWidth="1"/>
    <col min="13836" max="13836" width="19.42578125" style="19" customWidth="1"/>
    <col min="13837" max="13837" width="13.85546875" style="19" customWidth="1"/>
    <col min="13838" max="13839" width="6.85546875" style="19" customWidth="1"/>
    <col min="13840" max="13840" width="12.5703125" style="19" customWidth="1"/>
    <col min="13841" max="13841" width="18.7109375" style="19" customWidth="1"/>
    <col min="13842" max="14081" width="9.140625" style="19"/>
    <col min="14082" max="14082" width="3" style="19" customWidth="1"/>
    <col min="14083" max="14083" width="2.42578125" style="19" customWidth="1"/>
    <col min="14084" max="14084" width="2.140625" style="19" customWidth="1"/>
    <col min="14085" max="14085" width="0" style="19" hidden="1" customWidth="1"/>
    <col min="14086" max="14086" width="2.85546875" style="19" customWidth="1"/>
    <col min="14087" max="14087" width="2.7109375" style="19" customWidth="1"/>
    <col min="14088" max="14088" width="2.85546875" style="19" customWidth="1"/>
    <col min="14089" max="14089" width="1.85546875" style="19" customWidth="1"/>
    <col min="14090" max="14090" width="15.7109375" style="19" customWidth="1"/>
    <col min="14091" max="14091" width="4.7109375" style="19" customWidth="1"/>
    <col min="14092" max="14092" width="19.42578125" style="19" customWidth="1"/>
    <col min="14093" max="14093" width="13.85546875" style="19" customWidth="1"/>
    <col min="14094" max="14095" width="6.85546875" style="19" customWidth="1"/>
    <col min="14096" max="14096" width="12.5703125" style="19" customWidth="1"/>
    <col min="14097" max="14097" width="18.7109375" style="19" customWidth="1"/>
    <col min="14098" max="14337" width="9.140625" style="19"/>
    <col min="14338" max="14338" width="3" style="19" customWidth="1"/>
    <col min="14339" max="14339" width="2.42578125" style="19" customWidth="1"/>
    <col min="14340" max="14340" width="2.140625" style="19" customWidth="1"/>
    <col min="14341" max="14341" width="0" style="19" hidden="1" customWidth="1"/>
    <col min="14342" max="14342" width="2.85546875" style="19" customWidth="1"/>
    <col min="14343" max="14343" width="2.7109375" style="19" customWidth="1"/>
    <col min="14344" max="14344" width="2.85546875" style="19" customWidth="1"/>
    <col min="14345" max="14345" width="1.85546875" style="19" customWidth="1"/>
    <col min="14346" max="14346" width="15.7109375" style="19" customWidth="1"/>
    <col min="14347" max="14347" width="4.7109375" style="19" customWidth="1"/>
    <col min="14348" max="14348" width="19.42578125" style="19" customWidth="1"/>
    <col min="14349" max="14349" width="13.85546875" style="19" customWidth="1"/>
    <col min="14350" max="14351" width="6.85546875" style="19" customWidth="1"/>
    <col min="14352" max="14352" width="12.5703125" style="19" customWidth="1"/>
    <col min="14353" max="14353" width="18.7109375" style="19" customWidth="1"/>
    <col min="14354" max="14593" width="9.140625" style="19"/>
    <col min="14594" max="14594" width="3" style="19" customWidth="1"/>
    <col min="14595" max="14595" width="2.42578125" style="19" customWidth="1"/>
    <col min="14596" max="14596" width="2.140625" style="19" customWidth="1"/>
    <col min="14597" max="14597" width="0" style="19" hidden="1" customWidth="1"/>
    <col min="14598" max="14598" width="2.85546875" style="19" customWidth="1"/>
    <col min="14599" max="14599" width="2.7109375" style="19" customWidth="1"/>
    <col min="14600" max="14600" width="2.85546875" style="19" customWidth="1"/>
    <col min="14601" max="14601" width="1.85546875" style="19" customWidth="1"/>
    <col min="14602" max="14602" width="15.7109375" style="19" customWidth="1"/>
    <col min="14603" max="14603" width="4.7109375" style="19" customWidth="1"/>
    <col min="14604" max="14604" width="19.42578125" style="19" customWidth="1"/>
    <col min="14605" max="14605" width="13.85546875" style="19" customWidth="1"/>
    <col min="14606" max="14607" width="6.85546875" style="19" customWidth="1"/>
    <col min="14608" max="14608" width="12.5703125" style="19" customWidth="1"/>
    <col min="14609" max="14609" width="18.7109375" style="19" customWidth="1"/>
    <col min="14610" max="14849" width="9.140625" style="19"/>
    <col min="14850" max="14850" width="3" style="19" customWidth="1"/>
    <col min="14851" max="14851" width="2.42578125" style="19" customWidth="1"/>
    <col min="14852" max="14852" width="2.140625" style="19" customWidth="1"/>
    <col min="14853" max="14853" width="0" style="19" hidden="1" customWidth="1"/>
    <col min="14854" max="14854" width="2.85546875" style="19" customWidth="1"/>
    <col min="14855" max="14855" width="2.7109375" style="19" customWidth="1"/>
    <col min="14856" max="14856" width="2.85546875" style="19" customWidth="1"/>
    <col min="14857" max="14857" width="1.85546875" style="19" customWidth="1"/>
    <col min="14858" max="14858" width="15.7109375" style="19" customWidth="1"/>
    <col min="14859" max="14859" width="4.7109375" style="19" customWidth="1"/>
    <col min="14860" max="14860" width="19.42578125" style="19" customWidth="1"/>
    <col min="14861" max="14861" width="13.85546875" style="19" customWidth="1"/>
    <col min="14862" max="14863" width="6.85546875" style="19" customWidth="1"/>
    <col min="14864" max="14864" width="12.5703125" style="19" customWidth="1"/>
    <col min="14865" max="14865" width="18.7109375" style="19" customWidth="1"/>
    <col min="14866" max="15105" width="9.140625" style="19"/>
    <col min="15106" max="15106" width="3" style="19" customWidth="1"/>
    <col min="15107" max="15107" width="2.42578125" style="19" customWidth="1"/>
    <col min="15108" max="15108" width="2.140625" style="19" customWidth="1"/>
    <col min="15109" max="15109" width="0" style="19" hidden="1" customWidth="1"/>
    <col min="15110" max="15110" width="2.85546875" style="19" customWidth="1"/>
    <col min="15111" max="15111" width="2.7109375" style="19" customWidth="1"/>
    <col min="15112" max="15112" width="2.85546875" style="19" customWidth="1"/>
    <col min="15113" max="15113" width="1.85546875" style="19" customWidth="1"/>
    <col min="15114" max="15114" width="15.7109375" style="19" customWidth="1"/>
    <col min="15115" max="15115" width="4.7109375" style="19" customWidth="1"/>
    <col min="15116" max="15116" width="19.42578125" style="19" customWidth="1"/>
    <col min="15117" max="15117" width="13.85546875" style="19" customWidth="1"/>
    <col min="15118" max="15119" width="6.85546875" style="19" customWidth="1"/>
    <col min="15120" max="15120" width="12.5703125" style="19" customWidth="1"/>
    <col min="15121" max="15121" width="18.7109375" style="19" customWidth="1"/>
    <col min="15122" max="15361" width="9.140625" style="19"/>
    <col min="15362" max="15362" width="3" style="19" customWidth="1"/>
    <col min="15363" max="15363" width="2.42578125" style="19" customWidth="1"/>
    <col min="15364" max="15364" width="2.140625" style="19" customWidth="1"/>
    <col min="15365" max="15365" width="0" style="19" hidden="1" customWidth="1"/>
    <col min="15366" max="15366" width="2.85546875" style="19" customWidth="1"/>
    <col min="15367" max="15367" width="2.7109375" style="19" customWidth="1"/>
    <col min="15368" max="15368" width="2.85546875" style="19" customWidth="1"/>
    <col min="15369" max="15369" width="1.85546875" style="19" customWidth="1"/>
    <col min="15370" max="15370" width="15.7109375" style="19" customWidth="1"/>
    <col min="15371" max="15371" width="4.7109375" style="19" customWidth="1"/>
    <col min="15372" max="15372" width="19.42578125" style="19" customWidth="1"/>
    <col min="15373" max="15373" width="13.85546875" style="19" customWidth="1"/>
    <col min="15374" max="15375" width="6.85546875" style="19" customWidth="1"/>
    <col min="15376" max="15376" width="12.5703125" style="19" customWidth="1"/>
    <col min="15377" max="15377" width="18.7109375" style="19" customWidth="1"/>
    <col min="15378" max="15617" width="9.140625" style="19"/>
    <col min="15618" max="15618" width="3" style="19" customWidth="1"/>
    <col min="15619" max="15619" width="2.42578125" style="19" customWidth="1"/>
    <col min="15620" max="15620" width="2.140625" style="19" customWidth="1"/>
    <col min="15621" max="15621" width="0" style="19" hidden="1" customWidth="1"/>
    <col min="15622" max="15622" width="2.85546875" style="19" customWidth="1"/>
    <col min="15623" max="15623" width="2.7109375" style="19" customWidth="1"/>
    <col min="15624" max="15624" width="2.85546875" style="19" customWidth="1"/>
    <col min="15625" max="15625" width="1.85546875" style="19" customWidth="1"/>
    <col min="15626" max="15626" width="15.7109375" style="19" customWidth="1"/>
    <col min="15627" max="15627" width="4.7109375" style="19" customWidth="1"/>
    <col min="15628" max="15628" width="19.42578125" style="19" customWidth="1"/>
    <col min="15629" max="15629" width="13.85546875" style="19" customWidth="1"/>
    <col min="15630" max="15631" width="6.85546875" style="19" customWidth="1"/>
    <col min="15632" max="15632" width="12.5703125" style="19" customWidth="1"/>
    <col min="15633" max="15633" width="18.7109375" style="19" customWidth="1"/>
    <col min="15634" max="15873" width="9.140625" style="19"/>
    <col min="15874" max="15874" width="3" style="19" customWidth="1"/>
    <col min="15875" max="15875" width="2.42578125" style="19" customWidth="1"/>
    <col min="15876" max="15876" width="2.140625" style="19" customWidth="1"/>
    <col min="15877" max="15877" width="0" style="19" hidden="1" customWidth="1"/>
    <col min="15878" max="15878" width="2.85546875" style="19" customWidth="1"/>
    <col min="15879" max="15879" width="2.7109375" style="19" customWidth="1"/>
    <col min="15880" max="15880" width="2.85546875" style="19" customWidth="1"/>
    <col min="15881" max="15881" width="1.85546875" style="19" customWidth="1"/>
    <col min="15882" max="15882" width="15.7109375" style="19" customWidth="1"/>
    <col min="15883" max="15883" width="4.7109375" style="19" customWidth="1"/>
    <col min="15884" max="15884" width="19.42578125" style="19" customWidth="1"/>
    <col min="15885" max="15885" width="13.85546875" style="19" customWidth="1"/>
    <col min="15886" max="15887" width="6.85546875" style="19" customWidth="1"/>
    <col min="15888" max="15888" width="12.5703125" style="19" customWidth="1"/>
    <col min="15889" max="15889" width="18.7109375" style="19" customWidth="1"/>
    <col min="15890" max="16129" width="9.140625" style="19"/>
    <col min="16130" max="16130" width="3" style="19" customWidth="1"/>
    <col min="16131" max="16131" width="2.42578125" style="19" customWidth="1"/>
    <col min="16132" max="16132" width="2.140625" style="19" customWidth="1"/>
    <col min="16133" max="16133" width="0" style="19" hidden="1" customWidth="1"/>
    <col min="16134" max="16134" width="2.85546875" style="19" customWidth="1"/>
    <col min="16135" max="16135" width="2.7109375" style="19" customWidth="1"/>
    <col min="16136" max="16136" width="2.85546875" style="19" customWidth="1"/>
    <col min="16137" max="16137" width="1.85546875" style="19" customWidth="1"/>
    <col min="16138" max="16138" width="15.7109375" style="19" customWidth="1"/>
    <col min="16139" max="16139" width="4.7109375" style="19" customWidth="1"/>
    <col min="16140" max="16140" width="19.42578125" style="19" customWidth="1"/>
    <col min="16141" max="16141" width="13.85546875" style="19" customWidth="1"/>
    <col min="16142" max="16143" width="6.85546875" style="19" customWidth="1"/>
    <col min="16144" max="16144" width="12.5703125" style="19" customWidth="1"/>
    <col min="16145" max="16145" width="18.7109375" style="19" customWidth="1"/>
    <col min="16146" max="16384" width="9.140625" style="19"/>
  </cols>
  <sheetData>
    <row r="1" spans="1:17" x14ac:dyDescent="0.2">
      <c r="A1" s="14"/>
      <c r="B1" s="15"/>
      <c r="C1" s="15"/>
      <c r="D1" s="15"/>
      <c r="E1" s="15"/>
      <c r="F1" s="15"/>
      <c r="G1" s="15"/>
      <c r="H1" s="16"/>
      <c r="I1" s="14"/>
      <c r="J1" s="15"/>
      <c r="K1" s="15"/>
      <c r="L1" s="15"/>
      <c r="M1" s="15"/>
      <c r="N1" s="17"/>
      <c r="O1" s="17"/>
      <c r="P1" s="226"/>
      <c r="Q1" s="18"/>
    </row>
    <row r="2" spans="1:17" x14ac:dyDescent="0.2">
      <c r="A2" s="20"/>
      <c r="B2" s="21"/>
      <c r="C2" s="21"/>
      <c r="D2" s="21"/>
      <c r="E2" s="21"/>
      <c r="F2" s="21"/>
      <c r="G2" s="21"/>
      <c r="H2" s="22"/>
      <c r="I2" s="947" t="s">
        <v>2270</v>
      </c>
      <c r="J2" s="948"/>
      <c r="K2" s="948"/>
      <c r="L2" s="948"/>
      <c r="M2" s="948"/>
      <c r="N2" s="948"/>
      <c r="O2" s="949"/>
      <c r="P2" s="227"/>
      <c r="Q2" s="23"/>
    </row>
    <row r="3" spans="1:17" x14ac:dyDescent="0.2">
      <c r="A3" s="20"/>
      <c r="B3" s="21"/>
      <c r="C3" s="21"/>
      <c r="D3" s="21"/>
      <c r="E3" s="21"/>
      <c r="F3" s="21"/>
      <c r="G3" s="21"/>
      <c r="H3" s="22"/>
      <c r="I3" s="947" t="s">
        <v>2271</v>
      </c>
      <c r="J3" s="948"/>
      <c r="K3" s="948"/>
      <c r="L3" s="948"/>
      <c r="M3" s="948"/>
      <c r="N3" s="948"/>
      <c r="O3" s="949"/>
      <c r="P3" s="227"/>
      <c r="Q3" s="23"/>
    </row>
    <row r="4" spans="1:17" ht="13.5" thickBot="1" x14ac:dyDescent="0.25">
      <c r="A4" s="20"/>
      <c r="B4" s="21"/>
      <c r="C4" s="21"/>
      <c r="D4" s="21"/>
      <c r="E4" s="21"/>
      <c r="F4" s="21"/>
      <c r="G4" s="21"/>
      <c r="H4" s="22"/>
      <c r="I4" s="24"/>
      <c r="J4" s="25"/>
      <c r="K4" s="25"/>
      <c r="L4" s="25"/>
      <c r="M4" s="25"/>
      <c r="N4" s="26"/>
      <c r="O4" s="26"/>
      <c r="P4" s="227"/>
      <c r="Q4" s="23"/>
    </row>
    <row r="5" spans="1:17" x14ac:dyDescent="0.2">
      <c r="A5" s="27"/>
      <c r="B5" s="28"/>
      <c r="C5" s="28"/>
      <c r="D5" s="28"/>
      <c r="E5" s="28"/>
      <c r="F5" s="28"/>
      <c r="G5" s="28"/>
      <c r="H5" s="29"/>
      <c r="I5" s="950" t="s">
        <v>217</v>
      </c>
      <c r="J5" s="951"/>
      <c r="K5" s="951"/>
      <c r="L5" s="951"/>
      <c r="M5" s="951"/>
      <c r="N5" s="951"/>
      <c r="O5" s="952"/>
      <c r="P5" s="27"/>
      <c r="Q5" s="29"/>
    </row>
    <row r="6" spans="1:17" ht="13.5" thickBot="1" x14ac:dyDescent="0.25">
      <c r="A6" s="30"/>
      <c r="B6" s="31"/>
      <c r="C6" s="31"/>
      <c r="D6" s="31"/>
      <c r="E6" s="31"/>
      <c r="F6" s="31"/>
      <c r="G6" s="31"/>
      <c r="H6" s="32"/>
      <c r="I6" s="953" t="s">
        <v>218</v>
      </c>
      <c r="J6" s="954"/>
      <c r="K6" s="954"/>
      <c r="L6" s="954"/>
      <c r="M6" s="954"/>
      <c r="N6" s="954"/>
      <c r="O6" s="955"/>
      <c r="P6" s="30"/>
      <c r="Q6" s="32"/>
    </row>
    <row r="7" spans="1:17" x14ac:dyDescent="0.2">
      <c r="A7" s="956"/>
      <c r="B7" s="957"/>
      <c r="C7" s="957"/>
      <c r="D7" s="957"/>
      <c r="E7" s="957"/>
      <c r="F7" s="957"/>
      <c r="G7" s="957"/>
      <c r="H7" s="957"/>
      <c r="I7" s="240"/>
      <c r="J7" s="241"/>
      <c r="K7" s="242"/>
      <c r="L7" s="241"/>
      <c r="M7" s="241"/>
      <c r="N7" s="243"/>
      <c r="O7" s="244"/>
      <c r="P7" s="245"/>
      <c r="Q7" s="246"/>
    </row>
    <row r="8" spans="1:17" x14ac:dyDescent="0.2">
      <c r="A8" s="945"/>
      <c r="B8" s="946"/>
      <c r="C8" s="946"/>
      <c r="D8" s="946"/>
      <c r="E8" s="946"/>
      <c r="F8" s="946"/>
      <c r="G8" s="946"/>
      <c r="H8" s="946"/>
      <c r="I8" s="53"/>
      <c r="J8" s="247"/>
      <c r="K8" s="248"/>
      <c r="L8" s="247"/>
      <c r="M8" s="247"/>
      <c r="N8" s="249"/>
      <c r="O8" s="250"/>
      <c r="P8" s="898"/>
      <c r="Q8" s="251"/>
    </row>
    <row r="9" spans="1:17" x14ac:dyDescent="0.2">
      <c r="A9" s="945" t="s">
        <v>219</v>
      </c>
      <c r="B9" s="946"/>
      <c r="C9" s="946"/>
      <c r="D9" s="946"/>
      <c r="E9" s="946"/>
      <c r="F9" s="946"/>
      <c r="G9" s="946"/>
      <c r="H9" s="946"/>
      <c r="I9" s="287" t="s">
        <v>220</v>
      </c>
      <c r="J9" s="247">
        <v>1</v>
      </c>
      <c r="K9" s="959" t="s">
        <v>221</v>
      </c>
      <c r="L9" s="959"/>
      <c r="M9" s="959"/>
      <c r="N9" s="252"/>
      <c r="O9" s="250"/>
      <c r="P9" s="898"/>
      <c r="Q9" s="251"/>
    </row>
    <row r="10" spans="1:17" x14ac:dyDescent="0.2">
      <c r="A10" s="960" t="s">
        <v>222</v>
      </c>
      <c r="B10" s="961"/>
      <c r="C10" s="961"/>
      <c r="D10" s="961"/>
      <c r="E10" s="961"/>
      <c r="F10" s="961"/>
      <c r="G10" s="961"/>
      <c r="H10" s="961"/>
      <c r="I10" s="250" t="s">
        <v>220</v>
      </c>
      <c r="J10" s="253" t="s">
        <v>2249</v>
      </c>
      <c r="K10" s="959" t="s">
        <v>2250</v>
      </c>
      <c r="L10" s="959"/>
      <c r="M10" s="959"/>
      <c r="N10" s="959"/>
      <c r="O10" s="959"/>
      <c r="P10" s="959"/>
      <c r="Q10" s="254"/>
    </row>
    <row r="11" spans="1:17" x14ac:dyDescent="0.2">
      <c r="A11" s="1154" t="s">
        <v>224</v>
      </c>
      <c r="B11" s="1155"/>
      <c r="C11" s="1155"/>
      <c r="D11" s="1155"/>
      <c r="E11" s="1155"/>
      <c r="F11" s="1155"/>
      <c r="G11" s="1155"/>
      <c r="H11" s="1155"/>
      <c r="I11" s="548" t="s">
        <v>220</v>
      </c>
      <c r="J11" s="554" t="s">
        <v>2432</v>
      </c>
      <c r="K11" s="1177" t="s">
        <v>2433</v>
      </c>
      <c r="L11" s="1177"/>
      <c r="M11" s="1177"/>
      <c r="N11" s="1177"/>
      <c r="O11" s="1177"/>
      <c r="P11" s="1177"/>
      <c r="Q11" s="1178"/>
    </row>
    <row r="12" spans="1:17" x14ac:dyDescent="0.2">
      <c r="A12" s="945" t="s">
        <v>226</v>
      </c>
      <c r="B12" s="946"/>
      <c r="C12" s="946"/>
      <c r="D12" s="946"/>
      <c r="E12" s="946"/>
      <c r="F12" s="946"/>
      <c r="G12" s="946"/>
      <c r="H12" s="946"/>
      <c r="I12" s="250" t="s">
        <v>220</v>
      </c>
      <c r="J12" s="247" t="s">
        <v>227</v>
      </c>
      <c r="K12" s="256"/>
      <c r="L12" s="885"/>
      <c r="M12" s="885"/>
      <c r="N12" s="252"/>
      <c r="O12" s="250"/>
      <c r="P12" s="898"/>
      <c r="Q12" s="251"/>
    </row>
    <row r="13" spans="1:17" x14ac:dyDescent="0.2">
      <c r="A13" s="945" t="s">
        <v>228</v>
      </c>
      <c r="B13" s="946"/>
      <c r="C13" s="946"/>
      <c r="D13" s="946"/>
      <c r="E13" s="946"/>
      <c r="F13" s="946"/>
      <c r="G13" s="946"/>
      <c r="H13" s="946"/>
      <c r="I13" s="250" t="s">
        <v>220</v>
      </c>
      <c r="J13" s="247" t="s">
        <v>229</v>
      </c>
      <c r="K13" s="256"/>
      <c r="L13" s="885"/>
      <c r="M13" s="885"/>
      <c r="N13" s="252"/>
      <c r="O13" s="250"/>
      <c r="P13" s="898"/>
      <c r="Q13" s="251"/>
    </row>
    <row r="14" spans="1:17" x14ac:dyDescent="0.2">
      <c r="A14" s="945" t="s">
        <v>230</v>
      </c>
      <c r="B14" s="946"/>
      <c r="C14" s="946"/>
      <c r="D14" s="946"/>
      <c r="E14" s="946"/>
      <c r="F14" s="946"/>
      <c r="G14" s="946"/>
      <c r="H14" s="946"/>
      <c r="I14" s="250" t="s">
        <v>220</v>
      </c>
      <c r="J14" s="1238">
        <f xml:space="preserve"> Q32</f>
        <v>150000000</v>
      </c>
      <c r="K14" s="1238"/>
      <c r="L14" s="1238"/>
      <c r="M14" s="885"/>
      <c r="N14" s="252"/>
      <c r="O14" s="250"/>
      <c r="P14" s="898"/>
      <c r="Q14" s="251"/>
    </row>
    <row r="15" spans="1:17" x14ac:dyDescent="0.2">
      <c r="A15" s="945" t="s">
        <v>231</v>
      </c>
      <c r="B15" s="946"/>
      <c r="C15" s="946"/>
      <c r="D15" s="946"/>
      <c r="E15" s="946"/>
      <c r="F15" s="946"/>
      <c r="G15" s="946"/>
      <c r="H15" s="946"/>
      <c r="I15" s="250" t="s">
        <v>220</v>
      </c>
      <c r="J15" s="247" t="s">
        <v>229</v>
      </c>
      <c r="K15" s="256"/>
      <c r="L15" s="885"/>
      <c r="M15" s="885"/>
      <c r="N15" s="252"/>
      <c r="O15" s="250"/>
      <c r="P15" s="898"/>
      <c r="Q15" s="251"/>
    </row>
    <row r="16" spans="1:17" x14ac:dyDescent="0.2">
      <c r="A16" s="884" t="s">
        <v>232</v>
      </c>
      <c r="B16" s="885"/>
      <c r="C16" s="885"/>
      <c r="D16" s="885"/>
      <c r="E16" s="885"/>
      <c r="F16" s="885"/>
      <c r="G16" s="885"/>
      <c r="H16" s="885"/>
      <c r="I16" s="250" t="s">
        <v>220</v>
      </c>
      <c r="J16" s="247" t="s">
        <v>233</v>
      </c>
      <c r="K16" s="256"/>
      <c r="L16" s="885"/>
      <c r="M16" s="885"/>
      <c r="N16" s="252"/>
      <c r="O16" s="250"/>
      <c r="P16" s="898"/>
      <c r="Q16" s="251"/>
    </row>
    <row r="17" spans="1:17" ht="13.5" thickBot="1" x14ac:dyDescent="0.25">
      <c r="A17" s="962" t="s">
        <v>234</v>
      </c>
      <c r="B17" s="963"/>
      <c r="C17" s="963"/>
      <c r="D17" s="963"/>
      <c r="E17" s="963"/>
      <c r="F17" s="963"/>
      <c r="G17" s="963"/>
      <c r="H17" s="963"/>
      <c r="I17" s="963"/>
      <c r="J17" s="963"/>
      <c r="K17" s="963"/>
      <c r="L17" s="963"/>
      <c r="M17" s="963"/>
      <c r="N17" s="963"/>
      <c r="O17" s="963"/>
      <c r="P17" s="963"/>
      <c r="Q17" s="964"/>
    </row>
    <row r="18" spans="1:17" ht="13.5" thickBot="1" x14ac:dyDescent="0.25">
      <c r="A18" s="1301" t="s">
        <v>235</v>
      </c>
      <c r="B18" s="1302"/>
      <c r="C18" s="1302"/>
      <c r="D18" s="1302"/>
      <c r="E18" s="1302"/>
      <c r="F18" s="1303"/>
      <c r="G18" s="886"/>
      <c r="H18" s="1301" t="s">
        <v>236</v>
      </c>
      <c r="I18" s="1302"/>
      <c r="J18" s="1302"/>
      <c r="K18" s="1302"/>
      <c r="L18" s="1302"/>
      <c r="M18" s="1303"/>
      <c r="N18" s="1301" t="s">
        <v>237</v>
      </c>
      <c r="O18" s="1302"/>
      <c r="P18" s="1302"/>
      <c r="Q18" s="1303"/>
    </row>
    <row r="19" spans="1:17" ht="24.75" customHeight="1" x14ac:dyDescent="0.2">
      <c r="A19" s="223" t="s">
        <v>238</v>
      </c>
      <c r="B19" s="33"/>
      <c r="C19" s="33"/>
      <c r="D19" s="33"/>
      <c r="E19" s="33"/>
      <c r="F19" s="34"/>
      <c r="G19" s="34"/>
      <c r="H19" s="1304" t="s">
        <v>239</v>
      </c>
      <c r="I19" s="1305"/>
      <c r="J19" s="1305"/>
      <c r="K19" s="1305"/>
      <c r="L19" s="1305"/>
      <c r="M19" s="1306"/>
      <c r="N19" s="1307" t="s">
        <v>240</v>
      </c>
      <c r="O19" s="1308"/>
      <c r="P19" s="1308"/>
      <c r="Q19" s="1309"/>
    </row>
    <row r="20" spans="1:17" x14ac:dyDescent="0.2">
      <c r="A20" s="969" t="s">
        <v>241</v>
      </c>
      <c r="B20" s="970"/>
      <c r="C20" s="970"/>
      <c r="D20" s="970"/>
      <c r="E20" s="970"/>
      <c r="F20" s="971"/>
      <c r="G20" s="887"/>
      <c r="H20" s="972" t="s">
        <v>242</v>
      </c>
      <c r="I20" s="970"/>
      <c r="J20" s="970"/>
      <c r="K20" s="970"/>
      <c r="L20" s="970"/>
      <c r="M20" s="971"/>
      <c r="N20" s="973">
        <f>Q32</f>
        <v>150000000</v>
      </c>
      <c r="O20" s="974"/>
      <c r="P20" s="974"/>
      <c r="Q20" s="975"/>
    </row>
    <row r="21" spans="1:17" x14ac:dyDescent="0.2">
      <c r="A21" s="969" t="s">
        <v>243</v>
      </c>
      <c r="B21" s="970"/>
      <c r="C21" s="970"/>
      <c r="D21" s="970"/>
      <c r="E21" s="970"/>
      <c r="F21" s="971"/>
      <c r="G21" s="888"/>
      <c r="H21" s="238" t="s">
        <v>2272</v>
      </c>
      <c r="I21" s="1062" t="str">
        <f>CONCATENATE("Kegiatan",K11)</f>
        <v>KegiatanPenyelenggaraan Lomba Antar Kewilayahan dan Pengiriman Kontingen Dalam Mengikuti Lomba Desa</v>
      </c>
      <c r="J21" s="1062"/>
      <c r="K21" s="1062"/>
      <c r="L21" s="1062"/>
      <c r="M21" s="1063"/>
      <c r="N21" s="1290" t="s">
        <v>2589</v>
      </c>
      <c r="O21" s="1291"/>
      <c r="P21" s="1291"/>
      <c r="Q21" s="1292"/>
    </row>
    <row r="22" spans="1:17" ht="13.5" thickBot="1" x14ac:dyDescent="0.25">
      <c r="A22" s="1293" t="s">
        <v>245</v>
      </c>
      <c r="B22" s="1294"/>
      <c r="C22" s="1294"/>
      <c r="D22" s="1294"/>
      <c r="E22" s="1294"/>
      <c r="F22" s="1295"/>
      <c r="G22" s="888"/>
      <c r="H22" s="239" t="s">
        <v>2272</v>
      </c>
      <c r="I22" s="1296" t="s">
        <v>2588</v>
      </c>
      <c r="J22" s="1296"/>
      <c r="K22" s="1296"/>
      <c r="L22" s="1296"/>
      <c r="M22" s="1297"/>
      <c r="N22" s="1298" t="s">
        <v>2589</v>
      </c>
      <c r="O22" s="1299"/>
      <c r="P22" s="1299"/>
      <c r="Q22" s="1300"/>
    </row>
    <row r="23" spans="1:17" x14ac:dyDescent="0.2">
      <c r="A23" s="986" t="s">
        <v>435</v>
      </c>
      <c r="B23" s="987"/>
      <c r="C23" s="987"/>
      <c r="D23" s="987"/>
      <c r="E23" s="987"/>
      <c r="F23" s="987"/>
      <c r="G23" s="987"/>
      <c r="H23" s="987"/>
      <c r="I23" s="987"/>
      <c r="J23" s="987"/>
      <c r="K23" s="987"/>
      <c r="L23" s="987"/>
      <c r="M23" s="987"/>
      <c r="N23" s="987"/>
      <c r="O23" s="987"/>
      <c r="P23" s="987"/>
      <c r="Q23" s="988"/>
    </row>
    <row r="24" spans="1:17" ht="13.5" thickBot="1" x14ac:dyDescent="0.25">
      <c r="A24" s="989"/>
      <c r="B24" s="990"/>
      <c r="C24" s="990"/>
      <c r="D24" s="990"/>
      <c r="E24" s="990"/>
      <c r="F24" s="990"/>
      <c r="G24" s="990"/>
      <c r="H24" s="990"/>
      <c r="I24" s="990"/>
      <c r="J24" s="990"/>
      <c r="K24" s="990"/>
      <c r="L24" s="990"/>
      <c r="M24" s="990"/>
      <c r="N24" s="990"/>
      <c r="O24" s="990"/>
      <c r="P24" s="990"/>
      <c r="Q24" s="991"/>
    </row>
    <row r="25" spans="1:17" x14ac:dyDescent="0.2">
      <c r="A25" s="950" t="s">
        <v>246</v>
      </c>
      <c r="B25" s="951"/>
      <c r="C25" s="951"/>
      <c r="D25" s="951"/>
      <c r="E25" s="951"/>
      <c r="F25" s="951"/>
      <c r="G25" s="951"/>
      <c r="H25" s="951"/>
      <c r="I25" s="951"/>
      <c r="J25" s="951"/>
      <c r="K25" s="951"/>
      <c r="L25" s="951"/>
      <c r="M25" s="951"/>
      <c r="N25" s="951"/>
      <c r="O25" s="951"/>
      <c r="P25" s="951"/>
      <c r="Q25" s="952"/>
    </row>
    <row r="26" spans="1:17" ht="13.5" thickBot="1" x14ac:dyDescent="0.25">
      <c r="A26" s="953" t="s">
        <v>247</v>
      </c>
      <c r="B26" s="954"/>
      <c r="C26" s="954"/>
      <c r="D26" s="954"/>
      <c r="E26" s="954"/>
      <c r="F26" s="954"/>
      <c r="G26" s="954"/>
      <c r="H26" s="954"/>
      <c r="I26" s="954"/>
      <c r="J26" s="954"/>
      <c r="K26" s="954"/>
      <c r="L26" s="954"/>
      <c r="M26" s="954"/>
      <c r="N26" s="954"/>
      <c r="O26" s="954"/>
      <c r="P26" s="954"/>
      <c r="Q26" s="955"/>
    </row>
    <row r="27" spans="1:17" x14ac:dyDescent="0.2">
      <c r="A27" s="35"/>
      <c r="B27" s="36"/>
      <c r="C27" s="36"/>
      <c r="D27" s="36"/>
      <c r="E27" s="36"/>
      <c r="F27" s="992" t="s">
        <v>248</v>
      </c>
      <c r="G27" s="993"/>
      <c r="H27" s="993"/>
      <c r="I27" s="993"/>
      <c r="J27" s="993"/>
      <c r="K27" s="993"/>
      <c r="L27" s="994"/>
      <c r="M27" s="1001" t="s">
        <v>249</v>
      </c>
      <c r="N27" s="1004" t="s">
        <v>250</v>
      </c>
      <c r="O27" s="1005"/>
      <c r="P27" s="1005"/>
      <c r="Q27" s="1006"/>
    </row>
    <row r="28" spans="1:17" ht="13.5" thickBot="1" x14ac:dyDescent="0.25">
      <c r="A28" s="1010" t="s">
        <v>251</v>
      </c>
      <c r="B28" s="1011"/>
      <c r="C28" s="1011"/>
      <c r="D28" s="1011"/>
      <c r="E28" s="1012"/>
      <c r="F28" s="995"/>
      <c r="G28" s="996"/>
      <c r="H28" s="996"/>
      <c r="I28" s="996"/>
      <c r="J28" s="996"/>
      <c r="K28" s="996"/>
      <c r="L28" s="997"/>
      <c r="M28" s="1002"/>
      <c r="N28" s="1310"/>
      <c r="O28" s="1311"/>
      <c r="P28" s="1311"/>
      <c r="Q28" s="1312"/>
    </row>
    <row r="29" spans="1:17" x14ac:dyDescent="0.2">
      <c r="A29" s="1010" t="s">
        <v>252</v>
      </c>
      <c r="B29" s="1011"/>
      <c r="C29" s="1011"/>
      <c r="D29" s="1011"/>
      <c r="E29" s="1012"/>
      <c r="F29" s="995"/>
      <c r="G29" s="996"/>
      <c r="H29" s="996"/>
      <c r="I29" s="996"/>
      <c r="J29" s="996"/>
      <c r="K29" s="996"/>
      <c r="L29" s="997"/>
      <c r="M29" s="1002"/>
      <c r="N29" s="1013" t="s">
        <v>253</v>
      </c>
      <c r="O29" s="1313" t="s">
        <v>254</v>
      </c>
      <c r="P29" s="37" t="s">
        <v>255</v>
      </c>
      <c r="Q29" s="1017" t="s">
        <v>256</v>
      </c>
    </row>
    <row r="30" spans="1:17" ht="13.5" thickBot="1" x14ac:dyDescent="0.25">
      <c r="A30" s="38"/>
      <c r="B30" s="39"/>
      <c r="C30" s="39"/>
      <c r="D30" s="39"/>
      <c r="E30" s="40"/>
      <c r="F30" s="998"/>
      <c r="G30" s="999"/>
      <c r="H30" s="999"/>
      <c r="I30" s="999"/>
      <c r="J30" s="999"/>
      <c r="K30" s="999"/>
      <c r="L30" s="1000"/>
      <c r="M30" s="1003"/>
      <c r="N30" s="1014"/>
      <c r="O30" s="1314"/>
      <c r="P30" s="41" t="s">
        <v>257</v>
      </c>
      <c r="Q30" s="1349"/>
    </row>
    <row r="31" spans="1:17" ht="13.5" thickBot="1" x14ac:dyDescent="0.25">
      <c r="A31" s="1019">
        <v>1</v>
      </c>
      <c r="B31" s="1020"/>
      <c r="C31" s="1020"/>
      <c r="D31" s="1020"/>
      <c r="E31" s="1021"/>
      <c r="F31" s="1022">
        <v>2</v>
      </c>
      <c r="G31" s="1020"/>
      <c r="H31" s="1020"/>
      <c r="I31" s="1020"/>
      <c r="J31" s="1020"/>
      <c r="K31" s="1020"/>
      <c r="L31" s="1023"/>
      <c r="M31" s="889">
        <v>3</v>
      </c>
      <c r="N31" s="42">
        <v>4</v>
      </c>
      <c r="O31" s="42">
        <v>5</v>
      </c>
      <c r="P31" s="228">
        <v>6</v>
      </c>
      <c r="Q31" s="43" t="s">
        <v>258</v>
      </c>
    </row>
    <row r="32" spans="1:17" x14ac:dyDescent="0.2">
      <c r="A32" s="259">
        <v>5</v>
      </c>
      <c r="B32" s="44"/>
      <c r="C32" s="44"/>
      <c r="D32" s="44"/>
      <c r="E32" s="44"/>
      <c r="F32" s="1024" t="s">
        <v>259</v>
      </c>
      <c r="G32" s="1025"/>
      <c r="H32" s="1025"/>
      <c r="I32" s="1025"/>
      <c r="J32" s="1025"/>
      <c r="K32" s="1025"/>
      <c r="L32" s="1026"/>
      <c r="M32" s="44"/>
      <c r="N32" s="44"/>
      <c r="O32" s="44"/>
      <c r="P32" s="260"/>
      <c r="Q32" s="261">
        <f>Q34</f>
        <v>150000000</v>
      </c>
    </row>
    <row r="33" spans="1:17" x14ac:dyDescent="0.2">
      <c r="A33" s="262">
        <v>5</v>
      </c>
      <c r="B33" s="263">
        <v>2</v>
      </c>
      <c r="C33" s="263"/>
      <c r="D33" s="263"/>
      <c r="E33" s="263"/>
      <c r="F33" s="1027" t="s">
        <v>302</v>
      </c>
      <c r="G33" s="1028"/>
      <c r="H33" s="1028"/>
      <c r="I33" s="1028"/>
      <c r="J33" s="1028"/>
      <c r="K33" s="1028"/>
      <c r="L33" s="1029"/>
      <c r="M33" s="263"/>
      <c r="N33" s="263"/>
      <c r="O33" s="263"/>
      <c r="P33" s="264"/>
      <c r="Q33" s="265"/>
    </row>
    <row r="34" spans="1:17" x14ac:dyDescent="0.2">
      <c r="A34" s="266">
        <v>5</v>
      </c>
      <c r="B34" s="890">
        <v>2</v>
      </c>
      <c r="C34" s="890">
        <v>1</v>
      </c>
      <c r="D34" s="1276"/>
      <c r="E34" s="1277"/>
      <c r="F34" s="1027" t="s">
        <v>303</v>
      </c>
      <c r="G34" s="1028"/>
      <c r="H34" s="1028"/>
      <c r="I34" s="1028"/>
      <c r="J34" s="1028"/>
      <c r="K34" s="1028"/>
      <c r="L34" s="1029"/>
      <c r="M34" s="55"/>
      <c r="N34" s="890"/>
      <c r="O34" s="890"/>
      <c r="P34" s="229"/>
      <c r="Q34" s="56">
        <v>150000000</v>
      </c>
    </row>
    <row r="35" spans="1:17" ht="26.25" customHeight="1" x14ac:dyDescent="0.2">
      <c r="A35" s="268">
        <v>5</v>
      </c>
      <c r="B35" s="269">
        <v>2</v>
      </c>
      <c r="C35" s="269">
        <v>1</v>
      </c>
      <c r="D35" s="270">
        <v>1</v>
      </c>
      <c r="E35" s="270" t="s">
        <v>262</v>
      </c>
      <c r="F35" s="1033" t="s">
        <v>322</v>
      </c>
      <c r="G35" s="1034"/>
      <c r="H35" s="1034"/>
      <c r="I35" s="1034"/>
      <c r="J35" s="1034"/>
      <c r="K35" s="1034"/>
      <c r="L35" s="1035"/>
      <c r="M35" s="271"/>
      <c r="N35" s="46"/>
      <c r="O35" s="46"/>
      <c r="P35" s="230"/>
      <c r="Q35" s="56">
        <f>SUM(Q36:Q53)</f>
        <v>20420000</v>
      </c>
    </row>
    <row r="36" spans="1:17" ht="21" customHeight="1" x14ac:dyDescent="0.2">
      <c r="A36" s="268"/>
      <c r="B36" s="269"/>
      <c r="C36" s="269"/>
      <c r="D36" s="270"/>
      <c r="E36" s="270"/>
      <c r="F36" s="899" t="s">
        <v>262</v>
      </c>
      <c r="G36" s="896"/>
      <c r="H36" s="1194" t="s">
        <v>518</v>
      </c>
      <c r="I36" s="1194"/>
      <c r="J36" s="1194"/>
      <c r="K36" s="1194"/>
      <c r="L36" s="1195"/>
      <c r="M36" s="271"/>
      <c r="N36" s="484">
        <v>200</v>
      </c>
      <c r="O36" s="46" t="s">
        <v>272</v>
      </c>
      <c r="P36" s="230">
        <v>16300</v>
      </c>
      <c r="Q36" s="386">
        <f>N36*P36</f>
        <v>3260000</v>
      </c>
    </row>
    <row r="37" spans="1:17" ht="15.75" customHeight="1" x14ac:dyDescent="0.2">
      <c r="A37" s="268"/>
      <c r="B37" s="269"/>
      <c r="C37" s="269"/>
      <c r="D37" s="270"/>
      <c r="E37" s="270"/>
      <c r="F37" s="899" t="s">
        <v>266</v>
      </c>
      <c r="G37" s="896"/>
      <c r="H37" s="1194" t="s">
        <v>478</v>
      </c>
      <c r="I37" s="1194"/>
      <c r="J37" s="1194"/>
      <c r="K37" s="1194"/>
      <c r="L37" s="1195"/>
      <c r="M37" s="271"/>
      <c r="N37" s="484">
        <v>200</v>
      </c>
      <c r="O37" s="46" t="s">
        <v>272</v>
      </c>
      <c r="P37" s="230">
        <v>1800</v>
      </c>
      <c r="Q37" s="386">
        <f t="shared" ref="Q37:Q53" si="0">N37*P37</f>
        <v>360000</v>
      </c>
    </row>
    <row r="38" spans="1:17" ht="18" customHeight="1" x14ac:dyDescent="0.25">
      <c r="A38" s="266"/>
      <c r="B38" s="890"/>
      <c r="C38" s="890"/>
      <c r="D38" s="890"/>
      <c r="E38" s="396"/>
      <c r="F38" s="899" t="s">
        <v>271</v>
      </c>
      <c r="G38" s="896"/>
      <c r="H38" s="1194" t="s">
        <v>663</v>
      </c>
      <c r="I38" s="1194"/>
      <c r="J38" s="1194"/>
      <c r="K38" s="1194"/>
      <c r="L38" s="1195"/>
      <c r="M38" s="55"/>
      <c r="N38" s="46">
        <v>90</v>
      </c>
      <c r="O38" s="46" t="s">
        <v>291</v>
      </c>
      <c r="P38" s="409">
        <v>57400</v>
      </c>
      <c r="Q38" s="386">
        <f t="shared" si="0"/>
        <v>5166000</v>
      </c>
    </row>
    <row r="39" spans="1:17" ht="25.5" customHeight="1" x14ac:dyDescent="0.25">
      <c r="A39" s="266"/>
      <c r="B39" s="890"/>
      <c r="C39" s="890"/>
      <c r="D39" s="890"/>
      <c r="E39" s="396"/>
      <c r="F39" s="899" t="s">
        <v>268</v>
      </c>
      <c r="G39" s="896"/>
      <c r="H39" s="1194" t="s">
        <v>2417</v>
      </c>
      <c r="I39" s="1194"/>
      <c r="J39" s="1194"/>
      <c r="K39" s="1194"/>
      <c r="L39" s="1195"/>
      <c r="M39" s="55"/>
      <c r="N39" s="46">
        <v>6</v>
      </c>
      <c r="O39" s="46" t="s">
        <v>272</v>
      </c>
      <c r="P39" s="409">
        <v>186300</v>
      </c>
      <c r="Q39" s="386">
        <f t="shared" si="0"/>
        <v>1117800</v>
      </c>
    </row>
    <row r="40" spans="1:17" ht="23.25" customHeight="1" x14ac:dyDescent="0.25">
      <c r="A40" s="266"/>
      <c r="B40" s="890"/>
      <c r="C40" s="890"/>
      <c r="D40" s="890"/>
      <c r="E40" s="396"/>
      <c r="F40" s="899" t="s">
        <v>431</v>
      </c>
      <c r="G40" s="896"/>
      <c r="H40" s="1194" t="s">
        <v>2418</v>
      </c>
      <c r="I40" s="1194"/>
      <c r="J40" s="1194"/>
      <c r="K40" s="1194"/>
      <c r="L40" s="1195"/>
      <c r="M40" s="55"/>
      <c r="N40" s="46">
        <v>6</v>
      </c>
      <c r="O40" s="46" t="s">
        <v>272</v>
      </c>
      <c r="P40" s="409">
        <v>169000</v>
      </c>
      <c r="Q40" s="386">
        <f t="shared" si="0"/>
        <v>1014000</v>
      </c>
    </row>
    <row r="41" spans="1:17" ht="22.5" customHeight="1" x14ac:dyDescent="0.25">
      <c r="A41" s="266"/>
      <c r="B41" s="890"/>
      <c r="C41" s="890"/>
      <c r="D41" s="890"/>
      <c r="E41" s="396"/>
      <c r="F41" s="899" t="s">
        <v>2331</v>
      </c>
      <c r="G41" s="896"/>
      <c r="H41" s="1194" t="s">
        <v>2419</v>
      </c>
      <c r="I41" s="1194"/>
      <c r="J41" s="1194"/>
      <c r="K41" s="1194"/>
      <c r="L41" s="1195"/>
      <c r="M41" s="55"/>
      <c r="N41" s="46">
        <v>6</v>
      </c>
      <c r="O41" s="46" t="s">
        <v>272</v>
      </c>
      <c r="P41" s="409">
        <v>197800</v>
      </c>
      <c r="Q41" s="386">
        <f t="shared" si="0"/>
        <v>1186800</v>
      </c>
    </row>
    <row r="42" spans="1:17" ht="27.75" customHeight="1" x14ac:dyDescent="0.25">
      <c r="A42" s="266"/>
      <c r="B42" s="890"/>
      <c r="C42" s="890"/>
      <c r="D42" s="890"/>
      <c r="E42" s="396"/>
      <c r="F42" s="899" t="s">
        <v>2353</v>
      </c>
      <c r="G42" s="891"/>
      <c r="H42" s="1194" t="s">
        <v>2420</v>
      </c>
      <c r="I42" s="1194"/>
      <c r="J42" s="1194"/>
      <c r="K42" s="1194"/>
      <c r="L42" s="1195"/>
      <c r="M42" s="55"/>
      <c r="N42" s="46">
        <v>6</v>
      </c>
      <c r="O42" s="46" t="s">
        <v>272</v>
      </c>
      <c r="P42" s="409">
        <v>226500</v>
      </c>
      <c r="Q42" s="386">
        <f t="shared" si="0"/>
        <v>1359000</v>
      </c>
    </row>
    <row r="43" spans="1:17" ht="18" customHeight="1" x14ac:dyDescent="0.25">
      <c r="A43" s="266"/>
      <c r="B43" s="890"/>
      <c r="C43" s="890"/>
      <c r="D43" s="890"/>
      <c r="E43" s="396"/>
      <c r="F43" s="899" t="s">
        <v>2348</v>
      </c>
      <c r="G43" s="891"/>
      <c r="H43" s="1194" t="s">
        <v>903</v>
      </c>
      <c r="I43" s="1194"/>
      <c r="J43" s="1194"/>
      <c r="K43" s="1194"/>
      <c r="L43" s="1195"/>
      <c r="M43" s="55"/>
      <c r="N43" s="46">
        <v>6</v>
      </c>
      <c r="O43" s="46" t="s">
        <v>272</v>
      </c>
      <c r="P43" s="409">
        <v>46000</v>
      </c>
      <c r="Q43" s="386">
        <f t="shared" si="0"/>
        <v>276000</v>
      </c>
    </row>
    <row r="44" spans="1:17" ht="23.25" customHeight="1" x14ac:dyDescent="0.25">
      <c r="A44" s="266"/>
      <c r="B44" s="890"/>
      <c r="C44" s="890"/>
      <c r="D44" s="890"/>
      <c r="E44" s="396"/>
      <c r="F44" s="899" t="s">
        <v>2369</v>
      </c>
      <c r="G44" s="891"/>
      <c r="H44" s="1194" t="s">
        <v>533</v>
      </c>
      <c r="I44" s="1194"/>
      <c r="J44" s="1194"/>
      <c r="K44" s="1194"/>
      <c r="L44" s="1195"/>
      <c r="M44" s="55"/>
      <c r="N44" s="46">
        <v>6</v>
      </c>
      <c r="O44" s="46" t="s">
        <v>272</v>
      </c>
      <c r="P44" s="409">
        <v>511000</v>
      </c>
      <c r="Q44" s="386">
        <f t="shared" si="0"/>
        <v>3066000</v>
      </c>
    </row>
    <row r="45" spans="1:17" ht="18" customHeight="1" x14ac:dyDescent="0.25">
      <c r="A45" s="266"/>
      <c r="B45" s="890"/>
      <c r="C45" s="890"/>
      <c r="D45" s="890"/>
      <c r="E45" s="396"/>
      <c r="F45" s="899" t="s">
        <v>2404</v>
      </c>
      <c r="G45" s="891"/>
      <c r="H45" s="1194" t="s">
        <v>474</v>
      </c>
      <c r="I45" s="1194"/>
      <c r="J45" s="1194"/>
      <c r="K45" s="1194"/>
      <c r="L45" s="1195"/>
      <c r="M45" s="55"/>
      <c r="N45" s="46">
        <v>6</v>
      </c>
      <c r="O45" s="46" t="s">
        <v>273</v>
      </c>
      <c r="P45" s="409">
        <v>22000</v>
      </c>
      <c r="Q45" s="386">
        <f t="shared" si="0"/>
        <v>132000</v>
      </c>
    </row>
    <row r="46" spans="1:17" ht="25.5" customHeight="1" x14ac:dyDescent="0.25">
      <c r="A46" s="266"/>
      <c r="B46" s="890"/>
      <c r="C46" s="890"/>
      <c r="D46" s="890"/>
      <c r="E46" s="396"/>
      <c r="F46" s="899" t="s">
        <v>2405</v>
      </c>
      <c r="G46" s="891"/>
      <c r="H46" s="1194" t="s">
        <v>2421</v>
      </c>
      <c r="I46" s="1194"/>
      <c r="J46" s="1194"/>
      <c r="K46" s="1194"/>
      <c r="L46" s="1195"/>
      <c r="M46" s="55"/>
      <c r="N46" s="46">
        <v>48</v>
      </c>
      <c r="O46" s="46" t="s">
        <v>272</v>
      </c>
      <c r="P46" s="409">
        <v>44900</v>
      </c>
      <c r="Q46" s="386">
        <f t="shared" si="0"/>
        <v>2155200</v>
      </c>
    </row>
    <row r="47" spans="1:17" ht="18" customHeight="1" x14ac:dyDescent="0.25">
      <c r="A47" s="266"/>
      <c r="B47" s="890"/>
      <c r="C47" s="890"/>
      <c r="D47" s="890"/>
      <c r="E47" s="396"/>
      <c r="F47" s="899" t="s">
        <v>2406</v>
      </c>
      <c r="G47" s="891"/>
      <c r="H47" s="1194" t="s">
        <v>2422</v>
      </c>
      <c r="I47" s="1194"/>
      <c r="J47" s="1194"/>
      <c r="K47" s="1194"/>
      <c r="L47" s="1195"/>
      <c r="M47" s="55"/>
      <c r="N47" s="46">
        <v>50</v>
      </c>
      <c r="O47" s="46" t="s">
        <v>272</v>
      </c>
      <c r="P47" s="409">
        <v>4600</v>
      </c>
      <c r="Q47" s="386">
        <f t="shared" si="0"/>
        <v>230000</v>
      </c>
    </row>
    <row r="48" spans="1:17" ht="18" customHeight="1" x14ac:dyDescent="0.25">
      <c r="A48" s="266"/>
      <c r="B48" s="890"/>
      <c r="C48" s="890"/>
      <c r="D48" s="890"/>
      <c r="E48" s="396"/>
      <c r="F48" s="899" t="s">
        <v>2407</v>
      </c>
      <c r="G48" s="891"/>
      <c r="H48" s="1194" t="s">
        <v>907</v>
      </c>
      <c r="I48" s="1194"/>
      <c r="J48" s="1194"/>
      <c r="K48" s="1194"/>
      <c r="L48" s="1195"/>
      <c r="M48" s="55"/>
      <c r="N48" s="46">
        <v>13</v>
      </c>
      <c r="O48" s="46" t="s">
        <v>272</v>
      </c>
      <c r="P48" s="409">
        <v>12400</v>
      </c>
      <c r="Q48" s="386">
        <f t="shared" si="0"/>
        <v>161200</v>
      </c>
    </row>
    <row r="49" spans="1:17" ht="18" customHeight="1" x14ac:dyDescent="0.25">
      <c r="A49" s="266"/>
      <c r="B49" s="890"/>
      <c r="C49" s="890"/>
      <c r="D49" s="890"/>
      <c r="E49" s="396"/>
      <c r="F49" s="899" t="s">
        <v>2408</v>
      </c>
      <c r="G49" s="891"/>
      <c r="H49" s="1194" t="s">
        <v>481</v>
      </c>
      <c r="I49" s="1194"/>
      <c r="J49" s="1194"/>
      <c r="K49" s="1194"/>
      <c r="L49" s="1195"/>
      <c r="M49" s="55"/>
      <c r="N49" s="46">
        <v>4</v>
      </c>
      <c r="O49" s="46" t="s">
        <v>272</v>
      </c>
      <c r="P49" s="409">
        <v>10500</v>
      </c>
      <c r="Q49" s="386">
        <f t="shared" si="0"/>
        <v>42000</v>
      </c>
    </row>
    <row r="50" spans="1:17" ht="18" customHeight="1" x14ac:dyDescent="0.25">
      <c r="A50" s="266"/>
      <c r="B50" s="890"/>
      <c r="C50" s="890"/>
      <c r="D50" s="890"/>
      <c r="E50" s="396"/>
      <c r="F50" s="899" t="s">
        <v>2409</v>
      </c>
      <c r="G50" s="891"/>
      <c r="H50" s="1194" t="s">
        <v>447</v>
      </c>
      <c r="I50" s="1194"/>
      <c r="J50" s="1194"/>
      <c r="K50" s="1194"/>
      <c r="L50" s="1195"/>
      <c r="M50" s="55"/>
      <c r="N50" s="46">
        <v>4</v>
      </c>
      <c r="O50" s="46" t="s">
        <v>273</v>
      </c>
      <c r="P50" s="409">
        <v>29400</v>
      </c>
      <c r="Q50" s="386">
        <f t="shared" si="0"/>
        <v>117600</v>
      </c>
    </row>
    <row r="51" spans="1:17" ht="18" customHeight="1" x14ac:dyDescent="0.25">
      <c r="A51" s="266"/>
      <c r="B51" s="890"/>
      <c r="C51" s="890"/>
      <c r="D51" s="890"/>
      <c r="E51" s="396"/>
      <c r="F51" s="899" t="s">
        <v>2410</v>
      </c>
      <c r="G51" s="891"/>
      <c r="H51" s="1194" t="s">
        <v>2428</v>
      </c>
      <c r="I51" s="1194"/>
      <c r="J51" s="1194"/>
      <c r="K51" s="1194"/>
      <c r="L51" s="1195"/>
      <c r="M51" s="55"/>
      <c r="N51" s="46">
        <v>8</v>
      </c>
      <c r="O51" s="46" t="s">
        <v>272</v>
      </c>
      <c r="P51" s="409">
        <v>2300</v>
      </c>
      <c r="Q51" s="386">
        <f t="shared" si="0"/>
        <v>18400</v>
      </c>
    </row>
    <row r="52" spans="1:17" ht="27" customHeight="1" x14ac:dyDescent="0.25">
      <c r="A52" s="266"/>
      <c r="B52" s="890"/>
      <c r="C52" s="890"/>
      <c r="D52" s="890"/>
      <c r="E52" s="396"/>
      <c r="F52" s="899" t="s">
        <v>2411</v>
      </c>
      <c r="G52" s="891"/>
      <c r="H52" s="1194" t="s">
        <v>787</v>
      </c>
      <c r="I52" s="1194"/>
      <c r="J52" s="1194"/>
      <c r="K52" s="1194"/>
      <c r="L52" s="1195"/>
      <c r="M52" s="55"/>
      <c r="N52" s="46">
        <v>50</v>
      </c>
      <c r="O52" s="46" t="s">
        <v>272</v>
      </c>
      <c r="P52" s="409">
        <v>5500</v>
      </c>
      <c r="Q52" s="386">
        <f t="shared" si="0"/>
        <v>275000</v>
      </c>
    </row>
    <row r="53" spans="1:17" ht="18" customHeight="1" x14ac:dyDescent="0.25">
      <c r="A53" s="266"/>
      <c r="B53" s="890"/>
      <c r="C53" s="890"/>
      <c r="D53" s="890"/>
      <c r="E53" s="396"/>
      <c r="F53" s="899" t="s">
        <v>2543</v>
      </c>
      <c r="G53" s="891"/>
      <c r="H53" s="1194" t="s">
        <v>847</v>
      </c>
      <c r="I53" s="1194"/>
      <c r="J53" s="1194"/>
      <c r="K53" s="1194"/>
      <c r="L53" s="1195"/>
      <c r="M53" s="55"/>
      <c r="N53" s="46">
        <v>30</v>
      </c>
      <c r="O53" s="46" t="s">
        <v>272</v>
      </c>
      <c r="P53" s="409">
        <v>16100</v>
      </c>
      <c r="Q53" s="386">
        <f t="shared" si="0"/>
        <v>483000</v>
      </c>
    </row>
    <row r="54" spans="1:17" ht="49.5" customHeight="1" x14ac:dyDescent="0.2">
      <c r="A54" s="268">
        <v>5</v>
      </c>
      <c r="B54" s="269">
        <v>2</v>
      </c>
      <c r="C54" s="269">
        <v>1</v>
      </c>
      <c r="D54" s="270">
        <v>1</v>
      </c>
      <c r="E54" s="270" t="s">
        <v>431</v>
      </c>
      <c r="F54" s="1033" t="s">
        <v>2681</v>
      </c>
      <c r="G54" s="1034"/>
      <c r="H54" s="1034"/>
      <c r="I54" s="1034"/>
      <c r="J54" s="1034"/>
      <c r="K54" s="1034"/>
      <c r="L54" s="1035"/>
      <c r="M54" s="271"/>
      <c r="N54" s="484"/>
      <c r="O54" s="46"/>
      <c r="P54" s="230"/>
      <c r="Q54" s="56">
        <f>Q55</f>
        <v>7505000</v>
      </c>
    </row>
    <row r="55" spans="1:17" ht="15.75" customHeight="1" x14ac:dyDescent="0.2">
      <c r="A55" s="268"/>
      <c r="B55" s="269"/>
      <c r="C55" s="269"/>
      <c r="D55" s="270"/>
      <c r="E55" s="270"/>
      <c r="F55" s="899" t="s">
        <v>262</v>
      </c>
      <c r="G55" s="896"/>
      <c r="H55" s="1194" t="s">
        <v>437</v>
      </c>
      <c r="I55" s="1194"/>
      <c r="J55" s="1194"/>
      <c r="K55" s="1194"/>
      <c r="L55" s="1195"/>
      <c r="M55" s="271"/>
      <c r="N55" s="923">
        <v>30020</v>
      </c>
      <c r="O55" s="46" t="s">
        <v>1531</v>
      </c>
      <c r="P55" s="230">
        <v>250</v>
      </c>
      <c r="Q55" s="275">
        <f>N55*P55</f>
        <v>7505000</v>
      </c>
    </row>
    <row r="56" spans="1:17" ht="41.25" customHeight="1" x14ac:dyDescent="0.2">
      <c r="A56" s="268">
        <v>5</v>
      </c>
      <c r="B56" s="269">
        <v>2</v>
      </c>
      <c r="C56" s="269">
        <v>1</v>
      </c>
      <c r="D56" s="270">
        <v>1</v>
      </c>
      <c r="E56" s="270" t="s">
        <v>2331</v>
      </c>
      <c r="F56" s="1033" t="s">
        <v>2449</v>
      </c>
      <c r="G56" s="1034"/>
      <c r="H56" s="1034"/>
      <c r="I56" s="1034"/>
      <c r="J56" s="1034"/>
      <c r="K56" s="1034"/>
      <c r="L56" s="1035"/>
      <c r="M56" s="271"/>
      <c r="N56" s="484"/>
      <c r="O56" s="46"/>
      <c r="P56" s="230"/>
      <c r="Q56" s="56">
        <f>SUM(Q57:Q59)</f>
        <v>51375000</v>
      </c>
    </row>
    <row r="57" spans="1:17" ht="15.75" customHeight="1" x14ac:dyDescent="0.2">
      <c r="A57" s="268"/>
      <c r="B57" s="269"/>
      <c r="C57" s="269"/>
      <c r="D57" s="270"/>
      <c r="E57" s="270"/>
      <c r="F57" s="899" t="s">
        <v>262</v>
      </c>
      <c r="G57" s="896"/>
      <c r="H57" s="1194" t="s">
        <v>2234</v>
      </c>
      <c r="I57" s="1194"/>
      <c r="J57" s="1194"/>
      <c r="K57" s="1194"/>
      <c r="L57" s="1195"/>
      <c r="M57" s="271"/>
      <c r="N57" s="924">
        <v>255</v>
      </c>
      <c r="O57" s="46" t="s">
        <v>1015</v>
      </c>
      <c r="P57" s="230">
        <v>25000</v>
      </c>
      <c r="Q57" s="275">
        <f>N57*P57</f>
        <v>6375000</v>
      </c>
    </row>
    <row r="58" spans="1:17" ht="15.75" customHeight="1" x14ac:dyDescent="0.2">
      <c r="A58" s="268"/>
      <c r="B58" s="269"/>
      <c r="C58" s="269"/>
      <c r="D58" s="270"/>
      <c r="E58" s="270"/>
      <c r="F58" s="899" t="s">
        <v>266</v>
      </c>
      <c r="G58" s="896"/>
      <c r="H58" s="1194" t="s">
        <v>2286</v>
      </c>
      <c r="I58" s="1194"/>
      <c r="J58" s="1194"/>
      <c r="K58" s="1194"/>
      <c r="L58" s="1195"/>
      <c r="M58" s="271"/>
      <c r="N58" s="923">
        <v>2250</v>
      </c>
      <c r="O58" s="46" t="s">
        <v>273</v>
      </c>
      <c r="P58" s="230">
        <v>5000</v>
      </c>
      <c r="Q58" s="275">
        <f t="shared" ref="Q58:Q59" si="1">N58*P58</f>
        <v>11250000</v>
      </c>
    </row>
    <row r="59" spans="1:17" ht="15.75" customHeight="1" x14ac:dyDescent="0.2">
      <c r="A59" s="268"/>
      <c r="B59" s="269"/>
      <c r="C59" s="269"/>
      <c r="D59" s="270"/>
      <c r="E59" s="270"/>
      <c r="F59" s="899" t="s">
        <v>271</v>
      </c>
      <c r="G59" s="896"/>
      <c r="H59" s="1194" t="s">
        <v>2240</v>
      </c>
      <c r="I59" s="1194"/>
      <c r="J59" s="1194"/>
      <c r="K59" s="1194"/>
      <c r="L59" s="1195"/>
      <c r="M59" s="271"/>
      <c r="N59" s="923">
        <v>2250</v>
      </c>
      <c r="O59" s="46" t="s">
        <v>697</v>
      </c>
      <c r="P59" s="230">
        <v>15000</v>
      </c>
      <c r="Q59" s="275">
        <f t="shared" si="1"/>
        <v>33750000</v>
      </c>
    </row>
    <row r="60" spans="1:17" ht="15.75" customHeight="1" x14ac:dyDescent="0.2">
      <c r="A60" s="268">
        <v>5</v>
      </c>
      <c r="B60" s="269">
        <v>2</v>
      </c>
      <c r="C60" s="269">
        <v>1</v>
      </c>
      <c r="D60" s="270">
        <v>1</v>
      </c>
      <c r="E60" s="270" t="s">
        <v>2353</v>
      </c>
      <c r="F60" s="1239" t="s">
        <v>328</v>
      </c>
      <c r="G60" s="1240"/>
      <c r="H60" s="1240"/>
      <c r="I60" s="1240"/>
      <c r="J60" s="1240"/>
      <c r="K60" s="1240"/>
      <c r="L60" s="1241"/>
      <c r="M60" s="271"/>
      <c r="N60" s="484"/>
      <c r="O60" s="46"/>
      <c r="P60" s="230"/>
      <c r="Q60" s="56">
        <f>SUM(Q61:Q62)</f>
        <v>80000000</v>
      </c>
    </row>
    <row r="61" spans="1:17" ht="15.75" customHeight="1" x14ac:dyDescent="0.2">
      <c r="A61" s="268"/>
      <c r="B61" s="269"/>
      <c r="C61" s="269"/>
      <c r="D61" s="270"/>
      <c r="E61" s="270"/>
      <c r="F61" s="899" t="s">
        <v>262</v>
      </c>
      <c r="G61" s="896"/>
      <c r="H61" s="1194" t="s">
        <v>2683</v>
      </c>
      <c r="I61" s="1194"/>
      <c r="J61" s="1194"/>
      <c r="K61" s="1194"/>
      <c r="L61" s="1195"/>
      <c r="M61" s="271"/>
      <c r="N61" s="484">
        <v>340</v>
      </c>
      <c r="O61" s="46" t="s">
        <v>272</v>
      </c>
      <c r="P61" s="230">
        <v>200000</v>
      </c>
      <c r="Q61" s="275">
        <f>N61*P61</f>
        <v>68000000</v>
      </c>
    </row>
    <row r="62" spans="1:17" ht="15.75" customHeight="1" x14ac:dyDescent="0.2">
      <c r="A62" s="268"/>
      <c r="B62" s="269"/>
      <c r="C62" s="269"/>
      <c r="D62" s="270"/>
      <c r="E62" s="270"/>
      <c r="F62" s="899" t="s">
        <v>266</v>
      </c>
      <c r="G62" s="896"/>
      <c r="H62" s="1194" t="s">
        <v>2682</v>
      </c>
      <c r="I62" s="1194"/>
      <c r="J62" s="1194"/>
      <c r="K62" s="1194"/>
      <c r="L62" s="1195"/>
      <c r="M62" s="271"/>
      <c r="N62" s="484">
        <v>60</v>
      </c>
      <c r="O62" s="46" t="s">
        <v>272</v>
      </c>
      <c r="P62" s="230">
        <v>200000</v>
      </c>
      <c r="Q62" s="275">
        <f>N62*P62</f>
        <v>12000000</v>
      </c>
    </row>
    <row r="63" spans="1:17" ht="15.75" customHeight="1" x14ac:dyDescent="0.2">
      <c r="A63" s="268">
        <v>5</v>
      </c>
      <c r="B63" s="269">
        <v>2</v>
      </c>
      <c r="C63" s="269">
        <v>2</v>
      </c>
      <c r="D63" s="270"/>
      <c r="E63" s="270"/>
      <c r="F63" s="1239" t="s">
        <v>335</v>
      </c>
      <c r="G63" s="1240"/>
      <c r="H63" s="1240"/>
      <c r="I63" s="1240"/>
      <c r="J63" s="1240"/>
      <c r="K63" s="1240"/>
      <c r="L63" s="1241"/>
      <c r="M63" s="271"/>
      <c r="N63" s="484"/>
      <c r="O63" s="46"/>
      <c r="P63" s="230"/>
      <c r="Q63" s="275"/>
    </row>
    <row r="64" spans="1:17" ht="23.25" customHeight="1" x14ac:dyDescent="0.2">
      <c r="A64" s="268">
        <v>5</v>
      </c>
      <c r="B64" s="269">
        <v>2</v>
      </c>
      <c r="C64" s="269">
        <v>2</v>
      </c>
      <c r="D64" s="270"/>
      <c r="E64" s="270" t="s">
        <v>431</v>
      </c>
      <c r="F64" s="1239" t="s">
        <v>340</v>
      </c>
      <c r="G64" s="1240"/>
      <c r="H64" s="1240"/>
      <c r="I64" s="1240"/>
      <c r="J64" s="1240"/>
      <c r="K64" s="1240"/>
      <c r="L64" s="1241"/>
      <c r="M64" s="271"/>
      <c r="N64" s="484"/>
      <c r="O64" s="46"/>
      <c r="P64" s="230"/>
      <c r="Q64" s="56">
        <f>Q65</f>
        <v>3000000</v>
      </c>
    </row>
    <row r="65" spans="1:21" ht="15.75" customHeight="1" x14ac:dyDescent="0.2">
      <c r="A65" s="268"/>
      <c r="B65" s="269"/>
      <c r="C65" s="269"/>
      <c r="D65" s="270"/>
      <c r="E65" s="270"/>
      <c r="F65" s="899" t="s">
        <v>262</v>
      </c>
      <c r="G65" s="896"/>
      <c r="H65" s="1194" t="s">
        <v>2688</v>
      </c>
      <c r="I65" s="1194"/>
      <c r="J65" s="1194"/>
      <c r="K65" s="1194"/>
      <c r="L65" s="1195"/>
      <c r="M65" s="271"/>
      <c r="N65" s="484">
        <v>15</v>
      </c>
      <c r="O65" s="46" t="s">
        <v>2438</v>
      </c>
      <c r="P65" s="230">
        <v>200000</v>
      </c>
      <c r="Q65" s="275">
        <f>N65*P65</f>
        <v>3000000</v>
      </c>
    </row>
    <row r="66" spans="1:21" ht="15.75" customHeight="1" x14ac:dyDescent="0.2">
      <c r="A66" s="268">
        <v>5</v>
      </c>
      <c r="B66" s="269">
        <v>2</v>
      </c>
      <c r="C66" s="269">
        <v>4</v>
      </c>
      <c r="D66" s="270"/>
      <c r="E66" s="270"/>
      <c r="F66" s="1239" t="s">
        <v>2341</v>
      </c>
      <c r="G66" s="1240"/>
      <c r="H66" s="1240"/>
      <c r="I66" s="1240"/>
      <c r="J66" s="1240"/>
      <c r="K66" s="1240"/>
      <c r="L66" s="1241"/>
      <c r="M66" s="271"/>
      <c r="N66" s="484"/>
      <c r="O66" s="46"/>
      <c r="P66" s="230"/>
      <c r="Q66" s="56"/>
    </row>
    <row r="67" spans="1:21" ht="15.75" customHeight="1" x14ac:dyDescent="0.2">
      <c r="A67" s="268">
        <v>5</v>
      </c>
      <c r="B67" s="269">
        <v>2</v>
      </c>
      <c r="C67" s="269">
        <v>4</v>
      </c>
      <c r="D67" s="270"/>
      <c r="E67" s="270" t="s">
        <v>266</v>
      </c>
      <c r="F67" s="1239" t="s">
        <v>2684</v>
      </c>
      <c r="G67" s="1240"/>
      <c r="H67" s="1240"/>
      <c r="I67" s="1240"/>
      <c r="J67" s="1240"/>
      <c r="K67" s="1240"/>
      <c r="L67" s="1241"/>
      <c r="M67" s="271"/>
      <c r="N67" s="484"/>
      <c r="O67" s="46"/>
      <c r="P67" s="230"/>
      <c r="Q67" s="56">
        <f>SUM(Q68:Q71)</f>
        <v>15700000</v>
      </c>
    </row>
    <row r="68" spans="1:21" ht="15.75" customHeight="1" x14ac:dyDescent="0.2">
      <c r="A68" s="268"/>
      <c r="B68" s="269"/>
      <c r="C68" s="269"/>
      <c r="D68" s="270"/>
      <c r="E68" s="270"/>
      <c r="F68" s="899" t="s">
        <v>262</v>
      </c>
      <c r="G68" s="897"/>
      <c r="H68" s="1242" t="s">
        <v>2689</v>
      </c>
      <c r="I68" s="1242"/>
      <c r="J68" s="1242"/>
      <c r="K68" s="1242"/>
      <c r="L68" s="1243"/>
      <c r="M68" s="271"/>
      <c r="N68" s="484">
        <v>1</v>
      </c>
      <c r="O68" s="46" t="s">
        <v>2438</v>
      </c>
      <c r="P68" s="230">
        <v>10000000</v>
      </c>
      <c r="Q68" s="275">
        <f>N68*P68</f>
        <v>10000000</v>
      </c>
    </row>
    <row r="69" spans="1:21" ht="15.75" customHeight="1" x14ac:dyDescent="0.2">
      <c r="A69" s="268"/>
      <c r="B69" s="269"/>
      <c r="C69" s="269"/>
      <c r="D69" s="270"/>
      <c r="E69" s="270"/>
      <c r="F69" s="899" t="s">
        <v>266</v>
      </c>
      <c r="G69" s="896"/>
      <c r="H69" s="1194" t="s">
        <v>2685</v>
      </c>
      <c r="I69" s="1194"/>
      <c r="J69" s="1194"/>
      <c r="K69" s="1194"/>
      <c r="L69" s="1195"/>
      <c r="M69" s="271"/>
      <c r="N69" s="484">
        <v>300</v>
      </c>
      <c r="O69" s="46" t="s">
        <v>272</v>
      </c>
      <c r="P69" s="230">
        <v>3000</v>
      </c>
      <c r="Q69" s="275">
        <f>N69*P69</f>
        <v>900000</v>
      </c>
    </row>
    <row r="70" spans="1:21" ht="15.75" customHeight="1" x14ac:dyDescent="0.2">
      <c r="A70" s="268"/>
      <c r="B70" s="269"/>
      <c r="C70" s="269"/>
      <c r="D70" s="270"/>
      <c r="E70" s="270"/>
      <c r="F70" s="899" t="s">
        <v>271</v>
      </c>
      <c r="G70" s="896"/>
      <c r="H70" s="1194" t="s">
        <v>2686</v>
      </c>
      <c r="I70" s="1194"/>
      <c r="J70" s="1194"/>
      <c r="K70" s="1194"/>
      <c r="L70" s="1195"/>
      <c r="M70" s="271"/>
      <c r="N70" s="484">
        <v>4</v>
      </c>
      <c r="O70" s="46" t="s">
        <v>272</v>
      </c>
      <c r="P70" s="230">
        <v>200000</v>
      </c>
      <c r="Q70" s="275">
        <f t="shared" ref="Q70:Q71" si="2">N70*P70</f>
        <v>800000</v>
      </c>
      <c r="U70" s="71"/>
    </row>
    <row r="71" spans="1:21" ht="15.75" customHeight="1" x14ac:dyDescent="0.2">
      <c r="A71" s="268"/>
      <c r="B71" s="269"/>
      <c r="C71" s="269"/>
      <c r="D71" s="270"/>
      <c r="E71" s="270"/>
      <c r="F71" s="899" t="s">
        <v>268</v>
      </c>
      <c r="G71" s="896"/>
      <c r="H71" s="1194" t="s">
        <v>2687</v>
      </c>
      <c r="I71" s="1194"/>
      <c r="J71" s="1194"/>
      <c r="K71" s="1194"/>
      <c r="L71" s="1195"/>
      <c r="M71" s="271"/>
      <c r="N71" s="484">
        <v>1</v>
      </c>
      <c r="O71" s="46" t="s">
        <v>486</v>
      </c>
      <c r="P71" s="230">
        <v>4000000</v>
      </c>
      <c r="Q71" s="275">
        <f t="shared" si="2"/>
        <v>4000000</v>
      </c>
    </row>
    <row r="72" spans="1:21" ht="13.5" thickBot="1" x14ac:dyDescent="0.25">
      <c r="A72" s="1255" t="s">
        <v>215</v>
      </c>
      <c r="B72" s="1256"/>
      <c r="C72" s="1256"/>
      <c r="D72" s="1256"/>
      <c r="E72" s="1256"/>
      <c r="F72" s="1256"/>
      <c r="G72" s="1256"/>
      <c r="H72" s="1256"/>
      <c r="I72" s="1256"/>
      <c r="J72" s="1256"/>
      <c r="K72" s="1256"/>
      <c r="L72" s="1256"/>
      <c r="M72" s="1256"/>
      <c r="N72" s="1256"/>
      <c r="O72" s="1256"/>
      <c r="P72" s="1257"/>
      <c r="Q72" s="58">
        <f>Q67+Q64+Q60+Q56+Q54+Q35</f>
        <v>178000000</v>
      </c>
    </row>
    <row r="73" spans="1:21" x14ac:dyDescent="0.2">
      <c r="A73" s="286"/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21"/>
      <c r="N73" s="221"/>
      <c r="O73" s="221"/>
      <c r="P73" s="232"/>
      <c r="Q73" s="197"/>
    </row>
    <row r="74" spans="1:21" ht="15" x14ac:dyDescent="0.25">
      <c r="A74" s="1040" t="s">
        <v>2277</v>
      </c>
      <c r="B74" s="1040"/>
      <c r="C74" s="1040"/>
      <c r="D74" s="1040"/>
      <c r="E74" s="1040"/>
      <c r="F74" s="1040"/>
      <c r="G74" s="1040"/>
      <c r="H74" s="1040"/>
      <c r="I74" s="1040"/>
      <c r="J74" s="1040"/>
      <c r="K74" s="1040"/>
      <c r="L74" s="1040"/>
      <c r="M74" s="1041" t="s">
        <v>2274</v>
      </c>
      <c r="N74" s="1041"/>
      <c r="O74" s="1041"/>
      <c r="P74" s="1041"/>
      <c r="Q74" s="1041"/>
    </row>
    <row r="75" spans="1:21" ht="15" x14ac:dyDescent="0.25">
      <c r="A75" s="1040" t="s">
        <v>2278</v>
      </c>
      <c r="B75" s="1040"/>
      <c r="C75" s="1040"/>
      <c r="D75" s="1040"/>
      <c r="E75" s="1040"/>
      <c r="F75" s="1040"/>
      <c r="G75" s="1040"/>
      <c r="H75" s="1040"/>
      <c r="I75" s="1040"/>
      <c r="J75" s="1040"/>
      <c r="K75" s="1040"/>
      <c r="L75" s="1040"/>
      <c r="M75" s="1041" t="s">
        <v>2275</v>
      </c>
      <c r="N75" s="1041"/>
      <c r="O75" s="1041"/>
      <c r="P75" s="1041"/>
      <c r="Q75" s="1041"/>
    </row>
    <row r="76" spans="1:21" ht="15" x14ac:dyDescent="0.25">
      <c r="A76" s="21"/>
      <c r="B76" s="21"/>
      <c r="C76" s="292"/>
      <c r="D76" s="292"/>
      <c r="E76" s="292"/>
      <c r="F76" s="292"/>
      <c r="G76" s="292"/>
      <c r="H76" s="292"/>
      <c r="I76" s="292"/>
      <c r="J76" s="292"/>
      <c r="K76" s="292"/>
      <c r="L76" s="292"/>
      <c r="M76" s="60"/>
      <c r="N76" s="61"/>
      <c r="O76" s="61"/>
      <c r="P76" s="62"/>
      <c r="Q76" s="63"/>
    </row>
    <row r="77" spans="1:21" ht="15" x14ac:dyDescent="0.25">
      <c r="A77" s="21"/>
      <c r="B77" s="21"/>
      <c r="C77" s="292"/>
      <c r="D77" s="292"/>
      <c r="E77" s="292"/>
      <c r="F77" s="292"/>
      <c r="G77" s="292"/>
      <c r="H77" s="292"/>
      <c r="I77" s="292"/>
      <c r="J77" s="292"/>
      <c r="K77" s="292"/>
      <c r="L77" s="292"/>
      <c r="M77" s="60"/>
      <c r="N77" s="61"/>
      <c r="O77" s="61"/>
      <c r="P77" s="62"/>
      <c r="Q77" s="63"/>
    </row>
    <row r="78" spans="1:21" ht="15" x14ac:dyDescent="0.25">
      <c r="A78" s="21"/>
      <c r="B78" s="21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60"/>
      <c r="N78" s="61"/>
      <c r="O78" s="61"/>
      <c r="P78" s="62"/>
      <c r="Q78" s="63"/>
    </row>
    <row r="79" spans="1:21" ht="15" x14ac:dyDescent="0.25">
      <c r="A79" s="1040" t="s">
        <v>2279</v>
      </c>
      <c r="B79" s="1040"/>
      <c r="C79" s="1040"/>
      <c r="D79" s="1040"/>
      <c r="E79" s="1040"/>
      <c r="F79" s="1040"/>
      <c r="G79" s="1040"/>
      <c r="H79" s="1040"/>
      <c r="I79" s="1040"/>
      <c r="J79" s="1040"/>
      <c r="K79" s="1040"/>
      <c r="L79" s="1040"/>
      <c r="M79" s="1042" t="s">
        <v>2276</v>
      </c>
      <c r="N79" s="1042"/>
      <c r="O79" s="1042"/>
      <c r="P79" s="1042"/>
      <c r="Q79" s="1042"/>
    </row>
    <row r="80" spans="1:21" ht="15" x14ac:dyDescent="0.25">
      <c r="A80" s="1043"/>
      <c r="B80" s="1043"/>
      <c r="C80" s="1043"/>
      <c r="D80" s="1043"/>
      <c r="E80" s="1043"/>
      <c r="F80" s="1043"/>
      <c r="G80" s="1043"/>
      <c r="H80" s="1043"/>
      <c r="I80" s="1043"/>
      <c r="J80" s="292"/>
      <c r="K80" s="292"/>
      <c r="L80" s="292"/>
      <c r="M80" s="60"/>
      <c r="N80" s="61"/>
      <c r="O80" s="1044"/>
      <c r="P80" s="1044"/>
      <c r="Q80" s="63"/>
    </row>
    <row r="81" spans="1:17" ht="15" x14ac:dyDescent="0.25">
      <c r="A81" s="893"/>
      <c r="B81" s="893"/>
      <c r="C81" s="893"/>
      <c r="D81" s="893"/>
      <c r="E81" s="893"/>
      <c r="F81" s="893"/>
      <c r="G81" s="893"/>
      <c r="H81" s="893"/>
      <c r="I81" s="893"/>
      <c r="J81" s="60"/>
      <c r="K81" s="60"/>
      <c r="L81" s="60"/>
      <c r="M81" s="60"/>
      <c r="N81" s="61"/>
      <c r="O81" s="61"/>
      <c r="P81" s="212"/>
      <c r="Q81" s="63"/>
    </row>
    <row r="82" spans="1:17" ht="15" x14ac:dyDescent="0.25">
      <c r="A82" s="1032" t="s">
        <v>2280</v>
      </c>
      <c r="B82" s="1032"/>
      <c r="C82" s="1032"/>
      <c r="D82" s="1032"/>
      <c r="E82" s="1032"/>
      <c r="F82" s="1032"/>
      <c r="G82" s="1032"/>
      <c r="H82" s="1032"/>
      <c r="I82" s="1032"/>
      <c r="J82" s="1032"/>
      <c r="K82" s="1032"/>
      <c r="L82" s="62" t="s">
        <v>220</v>
      </c>
      <c r="M82" s="62"/>
      <c r="N82" s="892"/>
      <c r="O82" s="892"/>
      <c r="P82" s="62"/>
      <c r="Q82" s="212"/>
    </row>
    <row r="83" spans="1:17" ht="15" x14ac:dyDescent="0.25">
      <c r="A83" s="1032" t="s">
        <v>2281</v>
      </c>
      <c r="B83" s="1032"/>
      <c r="C83" s="1032"/>
      <c r="D83" s="1032"/>
      <c r="E83" s="1032"/>
      <c r="F83" s="1032"/>
      <c r="G83" s="1032"/>
      <c r="H83" s="1032"/>
      <c r="I83" s="1032"/>
      <c r="J83" s="1032"/>
      <c r="K83" s="1032"/>
      <c r="L83" s="62" t="s">
        <v>220</v>
      </c>
      <c r="M83" s="62"/>
      <c r="N83" s="892"/>
      <c r="O83" s="892"/>
      <c r="P83" s="62"/>
      <c r="Q83" s="212"/>
    </row>
    <row r="84" spans="1:17" ht="15" x14ac:dyDescent="0.25">
      <c r="A84" s="1032" t="s">
        <v>2282</v>
      </c>
      <c r="B84" s="1032"/>
      <c r="C84" s="1032"/>
      <c r="D84" s="1032"/>
      <c r="E84" s="1032"/>
      <c r="F84" s="1032"/>
      <c r="G84" s="1032"/>
      <c r="H84" s="1032"/>
      <c r="I84" s="1032"/>
      <c r="J84" s="1032"/>
      <c r="K84" s="1032"/>
      <c r="L84" s="62" t="s">
        <v>220</v>
      </c>
      <c r="M84" s="62"/>
      <c r="N84" s="892"/>
      <c r="O84" s="892"/>
      <c r="P84" s="62"/>
      <c r="Q84" s="212"/>
    </row>
    <row r="85" spans="1:17" ht="15" x14ac:dyDescent="0.25">
      <c r="A85" s="62"/>
      <c r="B85" s="62"/>
      <c r="C85" s="62"/>
      <c r="D85" s="64"/>
      <c r="E85" s="62"/>
      <c r="F85" s="62"/>
      <c r="G85" s="62"/>
      <c r="H85" s="65"/>
      <c r="I85" s="66"/>
      <c r="J85" s="62"/>
      <c r="K85" s="62"/>
      <c r="L85" s="62"/>
      <c r="M85" s="62"/>
      <c r="N85" s="892"/>
      <c r="O85" s="892"/>
      <c r="P85" s="62"/>
      <c r="Q85" s="212"/>
    </row>
    <row r="86" spans="1:17" ht="15" x14ac:dyDescent="0.25">
      <c r="A86" s="894" t="s">
        <v>279</v>
      </c>
      <c r="B86" s="1047" t="s">
        <v>280</v>
      </c>
      <c r="C86" s="1047"/>
      <c r="D86" s="1047"/>
      <c r="E86" s="1047"/>
      <c r="F86" s="1047"/>
      <c r="G86" s="1047"/>
      <c r="H86" s="1047"/>
      <c r="I86" s="1047"/>
      <c r="J86" s="1047"/>
      <c r="K86" s="1047" t="s">
        <v>2283</v>
      </c>
      <c r="L86" s="1047"/>
      <c r="M86" s="62"/>
      <c r="N86" s="892"/>
      <c r="O86" s="892"/>
      <c r="P86" s="62"/>
      <c r="Q86" s="212"/>
    </row>
    <row r="87" spans="1:17" ht="15" x14ac:dyDescent="0.25">
      <c r="A87" s="293">
        <f>1</f>
        <v>1</v>
      </c>
      <c r="B87" s="1048" t="s">
        <v>281</v>
      </c>
      <c r="C87" s="1048"/>
      <c r="D87" s="1048"/>
      <c r="E87" s="1048"/>
      <c r="F87" s="1048"/>
      <c r="G87" s="1048"/>
      <c r="H87" s="1048"/>
      <c r="I87" s="1048"/>
      <c r="J87" s="1048"/>
      <c r="K87" s="1048"/>
      <c r="L87" s="1048"/>
      <c r="M87" s="62"/>
      <c r="N87" s="892"/>
      <c r="O87" s="892"/>
      <c r="P87" s="62"/>
      <c r="Q87" s="212"/>
    </row>
    <row r="88" spans="1:17" ht="15" x14ac:dyDescent="0.25">
      <c r="A88" s="293">
        <f>A87+1</f>
        <v>2</v>
      </c>
      <c r="B88" s="1048" t="s">
        <v>282</v>
      </c>
      <c r="C88" s="1048"/>
      <c r="D88" s="1048"/>
      <c r="E88" s="1048"/>
      <c r="F88" s="1048"/>
      <c r="G88" s="1048"/>
      <c r="H88" s="1048"/>
      <c r="I88" s="1048"/>
      <c r="J88" s="1048"/>
      <c r="K88" s="1049"/>
      <c r="L88" s="1049"/>
      <c r="M88" s="62"/>
      <c r="N88" s="892"/>
      <c r="O88" s="892"/>
      <c r="P88" s="62"/>
      <c r="Q88" s="212"/>
    </row>
    <row r="89" spans="1:17" ht="15" x14ac:dyDescent="0.25">
      <c r="A89" s="895">
        <f>A88+1</f>
        <v>3</v>
      </c>
      <c r="B89" s="1048" t="s">
        <v>2257</v>
      </c>
      <c r="C89" s="1048"/>
      <c r="D89" s="1048"/>
      <c r="E89" s="1048"/>
      <c r="F89" s="1048"/>
      <c r="G89" s="1048"/>
      <c r="H89" s="1048"/>
      <c r="I89" s="1048"/>
      <c r="J89" s="1048"/>
      <c r="K89" s="1048"/>
      <c r="L89" s="1048"/>
      <c r="M89" s="62"/>
      <c r="N89" s="892"/>
      <c r="O89" s="892"/>
      <c r="P89" s="62"/>
      <c r="Q89" s="212"/>
    </row>
    <row r="90" spans="1:17" ht="15" x14ac:dyDescent="0.25">
      <c r="A90" s="293">
        <f>A89+1</f>
        <v>4</v>
      </c>
      <c r="B90" s="1048" t="s">
        <v>283</v>
      </c>
      <c r="C90" s="1048"/>
      <c r="D90" s="1048"/>
      <c r="E90" s="1048"/>
      <c r="F90" s="1048"/>
      <c r="G90" s="1048"/>
      <c r="H90" s="1048"/>
      <c r="I90" s="1048"/>
      <c r="J90" s="1048"/>
      <c r="K90" s="1048"/>
      <c r="L90" s="1048"/>
      <c r="M90" s="62"/>
      <c r="N90" s="892"/>
      <c r="O90" s="892"/>
      <c r="P90" s="62"/>
      <c r="Q90" s="212"/>
    </row>
  </sheetData>
  <mergeCells count="108">
    <mergeCell ref="H37:L37"/>
    <mergeCell ref="I5:O5"/>
    <mergeCell ref="I6:O6"/>
    <mergeCell ref="A7:H7"/>
    <mergeCell ref="A8:H8"/>
    <mergeCell ref="A9:H9"/>
    <mergeCell ref="K9:M9"/>
    <mergeCell ref="A20:F20"/>
    <mergeCell ref="H20:M20"/>
    <mergeCell ref="N20:Q20"/>
    <mergeCell ref="A21:F21"/>
    <mergeCell ref="I21:M21"/>
    <mergeCell ref="N21:Q21"/>
    <mergeCell ref="A31:E31"/>
    <mergeCell ref="F31:L31"/>
    <mergeCell ref="F32:L32"/>
    <mergeCell ref="F33:L33"/>
    <mergeCell ref="D34:E34"/>
    <mergeCell ref="F34:L34"/>
    <mergeCell ref="F27:L30"/>
    <mergeCell ref="M27:M30"/>
    <mergeCell ref="N27:Q28"/>
    <mergeCell ref="A28:E28"/>
    <mergeCell ref="I2:O2"/>
    <mergeCell ref="I3:O3"/>
    <mergeCell ref="H38:L38"/>
    <mergeCell ref="A14:H14"/>
    <mergeCell ref="J14:L14"/>
    <mergeCell ref="A15:H15"/>
    <mergeCell ref="A17:Q17"/>
    <mergeCell ref="A18:F18"/>
    <mergeCell ref="H18:M18"/>
    <mergeCell ref="N18:Q18"/>
    <mergeCell ref="A10:H10"/>
    <mergeCell ref="K10:P10"/>
    <mergeCell ref="A11:H11"/>
    <mergeCell ref="K11:Q11"/>
    <mergeCell ref="A12:H12"/>
    <mergeCell ref="A13:H13"/>
    <mergeCell ref="A22:F22"/>
    <mergeCell ref="I22:M22"/>
    <mergeCell ref="N22:Q22"/>
    <mergeCell ref="A23:Q24"/>
    <mergeCell ref="A25:Q25"/>
    <mergeCell ref="A26:Q26"/>
    <mergeCell ref="H19:M19"/>
    <mergeCell ref="N19:Q19"/>
    <mergeCell ref="A29:E29"/>
    <mergeCell ref="N29:N30"/>
    <mergeCell ref="O29:O30"/>
    <mergeCell ref="Q29:Q30"/>
    <mergeCell ref="A75:L75"/>
    <mergeCell ref="M75:Q75"/>
    <mergeCell ref="H58:L58"/>
    <mergeCell ref="H59:L59"/>
    <mergeCell ref="F60:L60"/>
    <mergeCell ref="H61:L61"/>
    <mergeCell ref="H48:L48"/>
    <mergeCell ref="H49:L49"/>
    <mergeCell ref="H50:L50"/>
    <mergeCell ref="H51:L51"/>
    <mergeCell ref="H52:L52"/>
    <mergeCell ref="F64:L64"/>
    <mergeCell ref="H65:L65"/>
    <mergeCell ref="F56:L56"/>
    <mergeCell ref="F54:L54"/>
    <mergeCell ref="H53:L53"/>
    <mergeCell ref="H42:L42"/>
    <mergeCell ref="H43:L43"/>
    <mergeCell ref="H44:L44"/>
    <mergeCell ref="H36:L36"/>
    <mergeCell ref="A79:L79"/>
    <mergeCell ref="M79:Q79"/>
    <mergeCell ref="A80:I80"/>
    <mergeCell ref="O80:P80"/>
    <mergeCell ref="F35:L35"/>
    <mergeCell ref="A72:P72"/>
    <mergeCell ref="A74:L74"/>
    <mergeCell ref="M74:Q74"/>
    <mergeCell ref="H55:L55"/>
    <mergeCell ref="H39:L39"/>
    <mergeCell ref="H40:L40"/>
    <mergeCell ref="H41:L41"/>
    <mergeCell ref="H62:L62"/>
    <mergeCell ref="F66:L66"/>
    <mergeCell ref="F67:L67"/>
    <mergeCell ref="H69:L69"/>
    <mergeCell ref="H45:L45"/>
    <mergeCell ref="H46:L46"/>
    <mergeCell ref="H47:L47"/>
    <mergeCell ref="H70:L70"/>
    <mergeCell ref="H71:L71"/>
    <mergeCell ref="F63:L63"/>
    <mergeCell ref="H68:L68"/>
    <mergeCell ref="H57:L57"/>
    <mergeCell ref="B88:J88"/>
    <mergeCell ref="K88:L88"/>
    <mergeCell ref="B89:J89"/>
    <mergeCell ref="K89:L89"/>
    <mergeCell ref="B90:J90"/>
    <mergeCell ref="K90:L90"/>
    <mergeCell ref="A82:K82"/>
    <mergeCell ref="A83:K83"/>
    <mergeCell ref="A84:K84"/>
    <mergeCell ref="B86:J86"/>
    <mergeCell ref="K86:L86"/>
    <mergeCell ref="B87:J87"/>
    <mergeCell ref="K87:L87"/>
  </mergeCells>
  <pageMargins left="0.7" right="0.7" top="0.75" bottom="2.5" header="0.3" footer="0.3"/>
  <pageSetup paperSize="5" orientation="portrait" horizontalDpi="4294967293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60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9"/>
  <sheetViews>
    <sheetView topLeftCell="A154" workbookViewId="0">
      <selection activeCell="E209" sqref="E209"/>
    </sheetView>
  </sheetViews>
  <sheetFormatPr defaultRowHeight="15" x14ac:dyDescent="0.25"/>
  <cols>
    <col min="1" max="3" width="5.42578125" style="699" customWidth="1"/>
    <col min="4" max="4" width="49.42578125" style="684" customWidth="1"/>
    <col min="5" max="5" width="23.7109375" style="684" customWidth="1"/>
    <col min="6" max="6" width="20.5703125" style="684" customWidth="1"/>
    <col min="7" max="7" width="19.42578125" style="684" bestFit="1" customWidth="1"/>
    <col min="8" max="9" width="9.140625" style="684"/>
    <col min="10" max="10" width="15.7109375" style="684" bestFit="1" customWidth="1"/>
    <col min="11" max="16384" width="9.140625" style="684"/>
  </cols>
  <sheetData>
    <row r="1" spans="1:5" x14ac:dyDescent="0.25">
      <c r="A1" s="941" t="s">
        <v>0</v>
      </c>
      <c r="B1" s="941"/>
      <c r="C1" s="941"/>
      <c r="D1" s="941"/>
      <c r="E1" s="941"/>
    </row>
    <row r="2" spans="1:5" x14ac:dyDescent="0.25">
      <c r="A2" s="941" t="s">
        <v>1</v>
      </c>
      <c r="B2" s="941"/>
      <c r="C2" s="941"/>
      <c r="D2" s="941"/>
      <c r="E2" s="941"/>
    </row>
    <row r="3" spans="1:5" x14ac:dyDescent="0.25">
      <c r="A3" s="941" t="s">
        <v>2</v>
      </c>
      <c r="B3" s="941"/>
      <c r="C3" s="941"/>
      <c r="D3" s="941"/>
      <c r="E3" s="941"/>
    </row>
    <row r="5" spans="1:5" s="686" customFormat="1" ht="12.75" x14ac:dyDescent="0.25">
      <c r="A5" s="940" t="s">
        <v>3</v>
      </c>
      <c r="B5" s="940"/>
      <c r="C5" s="940"/>
      <c r="D5" s="818" t="s">
        <v>4</v>
      </c>
      <c r="E5" s="819" t="s">
        <v>2628</v>
      </c>
    </row>
    <row r="6" spans="1:5" ht="25.5" x14ac:dyDescent="0.25">
      <c r="A6" s="687">
        <v>1</v>
      </c>
      <c r="B6" s="687"/>
      <c r="C6" s="687"/>
      <c r="D6" s="685" t="s">
        <v>5</v>
      </c>
      <c r="E6" s="688">
        <f>E8+E15+E18+E25</f>
        <v>923819260</v>
      </c>
    </row>
    <row r="7" spans="1:5" ht="60" hidden="1" x14ac:dyDescent="0.25">
      <c r="A7" s="689"/>
      <c r="B7" s="689"/>
      <c r="C7" s="689"/>
      <c r="D7" s="690" t="s">
        <v>153</v>
      </c>
      <c r="E7" s="691"/>
    </row>
    <row r="8" spans="1:5" ht="51" x14ac:dyDescent="0.25">
      <c r="A8" s="687">
        <v>1</v>
      </c>
      <c r="B8" s="687">
        <v>1</v>
      </c>
      <c r="C8" s="687"/>
      <c r="D8" s="685" t="s">
        <v>154</v>
      </c>
      <c r="E8" s="692">
        <f>SUM(E9:E14)</f>
        <v>648065260</v>
      </c>
    </row>
    <row r="9" spans="1:5" ht="30" x14ac:dyDescent="0.25">
      <c r="A9" s="689">
        <v>1</v>
      </c>
      <c r="B9" s="689">
        <v>1</v>
      </c>
      <c r="C9" s="689">
        <v>1</v>
      </c>
      <c r="D9" s="690" t="s">
        <v>6</v>
      </c>
      <c r="E9" s="691">
        <f>PEMERINTAHAN!Q38</f>
        <v>70128000</v>
      </c>
    </row>
    <row r="10" spans="1:5" ht="30" x14ac:dyDescent="0.25">
      <c r="A10" s="689">
        <v>1</v>
      </c>
      <c r="B10" s="689">
        <v>1</v>
      </c>
      <c r="C10" s="689">
        <v>2</v>
      </c>
      <c r="D10" s="690" t="s">
        <v>7</v>
      </c>
      <c r="E10" s="691">
        <f>PEMERINTAHAN!Q152</f>
        <v>469854000</v>
      </c>
    </row>
    <row r="11" spans="1:5" ht="30" x14ac:dyDescent="0.25">
      <c r="A11" s="689">
        <v>1</v>
      </c>
      <c r="B11" s="689">
        <v>1</v>
      </c>
      <c r="C11" s="689">
        <v>3</v>
      </c>
      <c r="D11" s="690" t="s">
        <v>8</v>
      </c>
      <c r="E11" s="691">
        <f>PEMERINTAHAN!Q258</f>
        <v>16199460</v>
      </c>
    </row>
    <row r="12" spans="1:5" ht="61.5" customHeight="1" x14ac:dyDescent="0.25">
      <c r="A12" s="689">
        <v>1</v>
      </c>
      <c r="B12" s="689">
        <v>1</v>
      </c>
      <c r="C12" s="689">
        <v>4</v>
      </c>
      <c r="D12" s="690" t="s">
        <v>155</v>
      </c>
      <c r="E12" s="691">
        <f>'OPERASIONAL DESA'!Q63</f>
        <v>43350000</v>
      </c>
    </row>
    <row r="13" spans="1:5" x14ac:dyDescent="0.25">
      <c r="A13" s="689">
        <v>1</v>
      </c>
      <c r="B13" s="689">
        <v>1</v>
      </c>
      <c r="C13" s="689">
        <v>5</v>
      </c>
      <c r="D13" s="690" t="s">
        <v>9</v>
      </c>
      <c r="E13" s="691">
        <f>PEMERINTAHAN!Q381</f>
        <v>45650000</v>
      </c>
    </row>
    <row r="14" spans="1:5" ht="58.5" customHeight="1" x14ac:dyDescent="0.25">
      <c r="A14" s="689">
        <v>1</v>
      </c>
      <c r="B14" s="689">
        <v>1</v>
      </c>
      <c r="C14" s="689">
        <v>6</v>
      </c>
      <c r="D14" s="690" t="s">
        <v>156</v>
      </c>
      <c r="E14" s="691">
        <f>'OPERASIONAL BPD'!Q53</f>
        <v>2883800</v>
      </c>
    </row>
    <row r="15" spans="1:5" ht="25.5" x14ac:dyDescent="0.25">
      <c r="A15" s="687">
        <v>1</v>
      </c>
      <c r="B15" s="687">
        <v>2</v>
      </c>
      <c r="C15" s="687"/>
      <c r="D15" s="685" t="s">
        <v>11</v>
      </c>
      <c r="E15" s="692">
        <f>SUM(E16:E17)</f>
        <v>25628600</v>
      </c>
    </row>
    <row r="16" spans="1:5" ht="30" x14ac:dyDescent="0.25">
      <c r="A16" s="847">
        <v>1</v>
      </c>
      <c r="B16" s="847">
        <v>2</v>
      </c>
      <c r="C16" s="847">
        <v>1</v>
      </c>
      <c r="D16" s="690" t="s">
        <v>2674</v>
      </c>
      <c r="E16" s="691">
        <f>'PEMERINTAHAN SARANA'!Q45</f>
        <v>4500000</v>
      </c>
    </row>
    <row r="17" spans="1:5" x14ac:dyDescent="0.25">
      <c r="A17" s="689">
        <v>1</v>
      </c>
      <c r="B17" s="689">
        <v>2</v>
      </c>
      <c r="C17" s="689">
        <v>2</v>
      </c>
      <c r="D17" s="690" t="s">
        <v>13</v>
      </c>
      <c r="E17" s="691">
        <f>PEMERINTAHAN!Q504</f>
        <v>21128600</v>
      </c>
    </row>
    <row r="18" spans="1:5" ht="25.5" x14ac:dyDescent="0.25">
      <c r="A18" s="745">
        <v>1</v>
      </c>
      <c r="B18" s="745">
        <v>3</v>
      </c>
      <c r="C18" s="745"/>
      <c r="D18" s="685" t="s">
        <v>14</v>
      </c>
      <c r="E18" s="688">
        <f>SUM(E19:E20)</f>
        <v>8154600</v>
      </c>
    </row>
    <row r="19" spans="1:5" ht="45" x14ac:dyDescent="0.25">
      <c r="A19" s="689">
        <v>1</v>
      </c>
      <c r="B19" s="689">
        <v>3</v>
      </c>
      <c r="C19" s="689">
        <v>1</v>
      </c>
      <c r="D19" s="690" t="s">
        <v>157</v>
      </c>
      <c r="E19" s="694">
        <f>PEMERINTAHAN!Q729</f>
        <v>7854600</v>
      </c>
    </row>
    <row r="20" spans="1:5" ht="30" x14ac:dyDescent="0.25">
      <c r="A20" s="689">
        <v>1</v>
      </c>
      <c r="B20" s="689">
        <v>3</v>
      </c>
      <c r="C20" s="689">
        <v>2</v>
      </c>
      <c r="D20" s="690" t="s">
        <v>158</v>
      </c>
      <c r="E20" s="694">
        <f>PEMERINTAHAN!Q598</f>
        <v>300000</v>
      </c>
    </row>
    <row r="21" spans="1:5" ht="30" hidden="1" x14ac:dyDescent="0.25">
      <c r="A21" s="689">
        <v>1</v>
      </c>
      <c r="B21" s="689">
        <v>3</v>
      </c>
      <c r="C21" s="689">
        <v>3</v>
      </c>
      <c r="D21" s="690" t="s">
        <v>15</v>
      </c>
      <c r="E21" s="693"/>
    </row>
    <row r="22" spans="1:5" ht="30" hidden="1" x14ac:dyDescent="0.25">
      <c r="A22" s="689">
        <v>1</v>
      </c>
      <c r="B22" s="689">
        <v>3</v>
      </c>
      <c r="C22" s="689">
        <v>4</v>
      </c>
      <c r="D22" s="690" t="s">
        <v>16</v>
      </c>
      <c r="E22" s="693"/>
    </row>
    <row r="23" spans="1:5" ht="30" hidden="1" x14ac:dyDescent="0.25">
      <c r="A23" s="689">
        <v>1</v>
      </c>
      <c r="B23" s="689">
        <v>3</v>
      </c>
      <c r="C23" s="689">
        <v>5</v>
      </c>
      <c r="D23" s="690" t="s">
        <v>17</v>
      </c>
      <c r="E23" s="693"/>
    </row>
    <row r="24" spans="1:5" ht="45" hidden="1" x14ac:dyDescent="0.25">
      <c r="A24" s="689">
        <v>1</v>
      </c>
      <c r="B24" s="689">
        <v>3</v>
      </c>
      <c r="C24" s="689" t="s">
        <v>10</v>
      </c>
      <c r="D24" s="690" t="s">
        <v>159</v>
      </c>
      <c r="E24" s="693"/>
    </row>
    <row r="25" spans="1:5" ht="25.5" x14ac:dyDescent="0.25">
      <c r="A25" s="687">
        <v>1</v>
      </c>
      <c r="B25" s="687">
        <v>4</v>
      </c>
      <c r="C25" s="687"/>
      <c r="D25" s="685" t="s">
        <v>18</v>
      </c>
      <c r="E25" s="688">
        <f>SUM(E26:E36)</f>
        <v>241970800</v>
      </c>
    </row>
    <row r="26" spans="1:5" ht="58.5" customHeight="1" x14ac:dyDescent="0.25">
      <c r="A26" s="689">
        <v>1</v>
      </c>
      <c r="B26" s="689">
        <v>4</v>
      </c>
      <c r="C26" s="689">
        <v>1</v>
      </c>
      <c r="D26" s="690" t="s">
        <v>160</v>
      </c>
      <c r="E26" s="694">
        <f>PEMERINTAHAN!Q814</f>
        <v>2496100</v>
      </c>
    </row>
    <row r="27" spans="1:5" ht="48" customHeight="1" x14ac:dyDescent="0.25">
      <c r="A27" s="689">
        <v>1</v>
      </c>
      <c r="B27" s="689">
        <v>4</v>
      </c>
      <c r="C27" s="689">
        <v>2</v>
      </c>
      <c r="D27" s="690" t="s">
        <v>161</v>
      </c>
      <c r="E27" s="694">
        <f>PEMERINTAHAN!Q915</f>
        <v>805000</v>
      </c>
    </row>
    <row r="28" spans="1:5" ht="30" x14ac:dyDescent="0.25">
      <c r="A28" s="689">
        <v>1</v>
      </c>
      <c r="B28" s="689">
        <v>4</v>
      </c>
      <c r="C28" s="689">
        <v>3</v>
      </c>
      <c r="D28" s="690" t="s">
        <v>19</v>
      </c>
      <c r="E28" s="691">
        <f>PEMERINTAHAN!Q1042</f>
        <v>4711300</v>
      </c>
    </row>
    <row r="29" spans="1:5" ht="48.75" customHeight="1" x14ac:dyDescent="0.25">
      <c r="A29" s="689">
        <v>1</v>
      </c>
      <c r="B29" s="689">
        <v>4</v>
      </c>
      <c r="C29" s="689">
        <v>4</v>
      </c>
      <c r="D29" s="690" t="s">
        <v>162</v>
      </c>
      <c r="E29" s="694">
        <f>PEMERINTAHAN!Q1186</f>
        <v>6033900</v>
      </c>
    </row>
    <row r="30" spans="1:5" ht="15.75" hidden="1" customHeight="1" x14ac:dyDescent="0.25">
      <c r="A30" s="689">
        <v>1</v>
      </c>
      <c r="B30" s="695">
        <v>4</v>
      </c>
      <c r="C30" s="689">
        <v>5</v>
      </c>
      <c r="D30" s="690" t="s">
        <v>20</v>
      </c>
      <c r="E30" s="693"/>
    </row>
    <row r="31" spans="1:5" ht="55.5" customHeight="1" x14ac:dyDescent="0.25">
      <c r="A31" s="689">
        <v>1</v>
      </c>
      <c r="B31" s="689">
        <v>4</v>
      </c>
      <c r="C31" s="689">
        <v>6</v>
      </c>
      <c r="D31" s="690" t="s">
        <v>163</v>
      </c>
      <c r="E31" s="691">
        <f>PEMERINTAHAN!Q1303</f>
        <v>685000</v>
      </c>
    </row>
    <row r="32" spans="1:5" ht="78" customHeight="1" x14ac:dyDescent="0.25">
      <c r="A32" s="695">
        <v>1</v>
      </c>
      <c r="B32" s="689">
        <v>4</v>
      </c>
      <c r="C32" s="689">
        <v>7</v>
      </c>
      <c r="D32" s="690" t="s">
        <v>164</v>
      </c>
      <c r="E32" s="691">
        <f>PEMERINTAHAN!Q1455</f>
        <v>2839500</v>
      </c>
    </row>
    <row r="33" spans="1:6" x14ac:dyDescent="0.25">
      <c r="A33" s="689">
        <v>1</v>
      </c>
      <c r="B33" s="689">
        <v>4</v>
      </c>
      <c r="C33" s="689">
        <v>8</v>
      </c>
      <c r="D33" s="690" t="s">
        <v>21</v>
      </c>
      <c r="E33" s="691">
        <f>PEMERINTAHAN!Q1522</f>
        <v>26400000</v>
      </c>
    </row>
    <row r="34" spans="1:6" ht="45" hidden="1" x14ac:dyDescent="0.25">
      <c r="A34" s="689">
        <v>1</v>
      </c>
      <c r="B34" s="689">
        <v>4</v>
      </c>
      <c r="C34" s="689">
        <v>9</v>
      </c>
      <c r="D34" s="690" t="s">
        <v>165</v>
      </c>
      <c r="E34" s="693"/>
    </row>
    <row r="35" spans="1:6" ht="48.75" customHeight="1" x14ac:dyDescent="0.25">
      <c r="A35" s="689">
        <v>1</v>
      </c>
      <c r="B35" s="689">
        <v>4</v>
      </c>
      <c r="C35" s="689">
        <v>10</v>
      </c>
      <c r="D35" s="690" t="s">
        <v>166</v>
      </c>
      <c r="E35" s="691">
        <f>PEMERINTAHAN!Q1600</f>
        <v>20000000</v>
      </c>
    </row>
    <row r="36" spans="1:6" ht="45.75" customHeight="1" x14ac:dyDescent="0.25">
      <c r="A36" s="689">
        <v>1</v>
      </c>
      <c r="B36" s="689">
        <v>4</v>
      </c>
      <c r="C36" s="689">
        <v>11</v>
      </c>
      <c r="D36" s="690" t="s">
        <v>167</v>
      </c>
      <c r="E36" s="691">
        <v>178000000</v>
      </c>
      <c r="F36" s="723"/>
    </row>
    <row r="37" spans="1:6" ht="45" hidden="1" x14ac:dyDescent="0.25">
      <c r="A37" s="689">
        <v>1</v>
      </c>
      <c r="B37" s="689">
        <v>4</v>
      </c>
      <c r="C37" s="689" t="s">
        <v>10</v>
      </c>
      <c r="D37" s="690" t="s">
        <v>168</v>
      </c>
      <c r="E37" s="693"/>
    </row>
    <row r="38" spans="1:6" hidden="1" x14ac:dyDescent="0.25">
      <c r="A38" s="689">
        <v>1</v>
      </c>
      <c r="B38" s="689">
        <v>5</v>
      </c>
      <c r="C38" s="689"/>
      <c r="D38" s="690" t="s">
        <v>22</v>
      </c>
      <c r="E38" s="693"/>
    </row>
    <row r="39" spans="1:6" hidden="1" x14ac:dyDescent="0.25">
      <c r="A39" s="689">
        <v>1</v>
      </c>
      <c r="B39" s="689">
        <v>5</v>
      </c>
      <c r="C39" s="689">
        <v>1</v>
      </c>
      <c r="D39" s="690" t="s">
        <v>23</v>
      </c>
      <c r="E39" s="693"/>
    </row>
    <row r="40" spans="1:6" ht="30" hidden="1" x14ac:dyDescent="0.25">
      <c r="A40" s="689">
        <v>1</v>
      </c>
      <c r="B40" s="689">
        <v>5</v>
      </c>
      <c r="C40" s="689">
        <v>2</v>
      </c>
      <c r="D40" s="690" t="s">
        <v>169</v>
      </c>
      <c r="E40" s="693"/>
    </row>
    <row r="41" spans="1:6" ht="30" hidden="1" x14ac:dyDescent="0.25">
      <c r="A41" s="689">
        <v>1</v>
      </c>
      <c r="B41" s="689">
        <v>5</v>
      </c>
      <c r="C41" s="689">
        <v>3</v>
      </c>
      <c r="D41" s="690" t="s">
        <v>24</v>
      </c>
      <c r="E41" s="693"/>
    </row>
    <row r="42" spans="1:6" hidden="1" x14ac:dyDescent="0.25">
      <c r="A42" s="689">
        <v>1</v>
      </c>
      <c r="B42" s="689">
        <v>5</v>
      </c>
      <c r="C42" s="689">
        <v>4</v>
      </c>
      <c r="D42" s="690" t="s">
        <v>25</v>
      </c>
      <c r="E42" s="693"/>
    </row>
    <row r="43" spans="1:6" hidden="1" x14ac:dyDescent="0.25">
      <c r="A43" s="689">
        <v>1</v>
      </c>
      <c r="B43" s="689">
        <v>5</v>
      </c>
      <c r="C43" s="689">
        <v>5</v>
      </c>
      <c r="D43" s="690" t="s">
        <v>26</v>
      </c>
      <c r="E43" s="693"/>
    </row>
    <row r="44" spans="1:6" hidden="1" x14ac:dyDescent="0.25">
      <c r="A44" s="689">
        <v>1</v>
      </c>
      <c r="B44" s="689">
        <v>5</v>
      </c>
      <c r="C44" s="689">
        <v>6</v>
      </c>
      <c r="D44" s="690" t="s">
        <v>27</v>
      </c>
      <c r="E44" s="693"/>
    </row>
    <row r="45" spans="1:6" ht="30" hidden="1" x14ac:dyDescent="0.25">
      <c r="A45" s="689">
        <v>1</v>
      </c>
      <c r="B45" s="689">
        <v>5</v>
      </c>
      <c r="C45" s="689">
        <v>7</v>
      </c>
      <c r="D45" s="690" t="s">
        <v>28</v>
      </c>
      <c r="E45" s="693"/>
    </row>
    <row r="46" spans="1:6" ht="30" hidden="1" x14ac:dyDescent="0.25">
      <c r="A46" s="689">
        <v>1</v>
      </c>
      <c r="B46" s="689">
        <v>5</v>
      </c>
      <c r="C46" s="689" t="s">
        <v>10</v>
      </c>
      <c r="D46" s="690" t="s">
        <v>29</v>
      </c>
      <c r="E46" s="693"/>
    </row>
    <row r="47" spans="1:6" x14ac:dyDescent="0.25">
      <c r="A47" s="687">
        <v>2</v>
      </c>
      <c r="B47" s="687"/>
      <c r="C47" s="687"/>
      <c r="D47" s="685" t="s">
        <v>30</v>
      </c>
      <c r="E47" s="692">
        <f>E49+E61+E72+E95+E119</f>
        <v>1394807100</v>
      </c>
    </row>
    <row r="48" spans="1:6" ht="105" hidden="1" x14ac:dyDescent="0.25">
      <c r="A48" s="689"/>
      <c r="B48" s="689"/>
      <c r="C48" s="689"/>
      <c r="D48" s="690" t="s">
        <v>170</v>
      </c>
      <c r="E48" s="693"/>
    </row>
    <row r="49" spans="1:5" x14ac:dyDescent="0.25">
      <c r="A49" s="687">
        <v>2</v>
      </c>
      <c r="B49" s="687">
        <v>1</v>
      </c>
      <c r="C49" s="687"/>
      <c r="D49" s="685" t="s">
        <v>31</v>
      </c>
      <c r="E49" s="692">
        <f>SUM(E50:E58)</f>
        <v>46231400</v>
      </c>
    </row>
    <row r="50" spans="1:5" ht="65.25" customHeight="1" x14ac:dyDescent="0.25">
      <c r="A50" s="689">
        <v>2</v>
      </c>
      <c r="B50" s="689">
        <v>1</v>
      </c>
      <c r="C50" s="689">
        <v>1</v>
      </c>
      <c r="D50" s="690" t="s">
        <v>171</v>
      </c>
      <c r="E50" s="691">
        <f>PEMBANGUNAN!Q49</f>
        <v>34231400</v>
      </c>
    </row>
    <row r="51" spans="1:5" ht="38.25" hidden="1" customHeight="1" x14ac:dyDescent="0.25">
      <c r="A51" s="689">
        <v>2</v>
      </c>
      <c r="B51" s="689">
        <v>1</v>
      </c>
      <c r="C51" s="689">
        <v>2</v>
      </c>
      <c r="D51" s="690" t="s">
        <v>32</v>
      </c>
      <c r="E51" s="691"/>
    </row>
    <row r="52" spans="1:5" ht="30" hidden="1" x14ac:dyDescent="0.25">
      <c r="A52" s="689">
        <v>2</v>
      </c>
      <c r="B52" s="689">
        <v>1</v>
      </c>
      <c r="C52" s="689">
        <v>3</v>
      </c>
      <c r="D52" s="690" t="s">
        <v>33</v>
      </c>
      <c r="E52" s="693"/>
    </row>
    <row r="53" spans="1:5" ht="45" hidden="1" x14ac:dyDescent="0.25">
      <c r="A53" s="689">
        <v>2</v>
      </c>
      <c r="B53" s="689">
        <v>1</v>
      </c>
      <c r="C53" s="689">
        <v>4</v>
      </c>
      <c r="D53" s="690" t="s">
        <v>172</v>
      </c>
      <c r="E53" s="693"/>
    </row>
    <row r="54" spans="1:5" ht="45" x14ac:dyDescent="0.25">
      <c r="A54" s="689">
        <v>2</v>
      </c>
      <c r="B54" s="689">
        <v>1</v>
      </c>
      <c r="C54" s="689">
        <v>5</v>
      </c>
      <c r="D54" s="690" t="s">
        <v>173</v>
      </c>
      <c r="E54" s="691">
        <v>2000000</v>
      </c>
    </row>
    <row r="55" spans="1:5" ht="60" hidden="1" x14ac:dyDescent="0.25">
      <c r="A55" s="689">
        <v>2</v>
      </c>
      <c r="B55" s="689">
        <v>1</v>
      </c>
      <c r="C55" s="689">
        <v>6</v>
      </c>
      <c r="D55" s="690" t="s">
        <v>174</v>
      </c>
      <c r="E55" s="693"/>
    </row>
    <row r="56" spans="1:5" ht="45" hidden="1" x14ac:dyDescent="0.25">
      <c r="A56" s="689">
        <v>2</v>
      </c>
      <c r="B56" s="689">
        <v>1</v>
      </c>
      <c r="C56" s="689">
        <v>7</v>
      </c>
      <c r="D56" s="690" t="s">
        <v>175</v>
      </c>
      <c r="E56" s="693"/>
    </row>
    <row r="57" spans="1:5" ht="45" hidden="1" x14ac:dyDescent="0.25">
      <c r="A57" s="689">
        <v>2</v>
      </c>
      <c r="B57" s="689">
        <v>1</v>
      </c>
      <c r="C57" s="689">
        <v>8</v>
      </c>
      <c r="D57" s="690" t="s">
        <v>176</v>
      </c>
      <c r="E57" s="693"/>
    </row>
    <row r="58" spans="1:5" ht="31.5" customHeight="1" x14ac:dyDescent="0.25">
      <c r="A58" s="689">
        <v>2</v>
      </c>
      <c r="B58" s="689">
        <v>1</v>
      </c>
      <c r="C58" s="689">
        <v>9</v>
      </c>
      <c r="D58" s="690" t="s">
        <v>34</v>
      </c>
      <c r="E58" s="691">
        <f>PEMBANGUNAN!Q243</f>
        <v>10000000</v>
      </c>
    </row>
    <row r="59" spans="1:5" ht="30" hidden="1" x14ac:dyDescent="0.25">
      <c r="A59" s="689">
        <v>2</v>
      </c>
      <c r="B59" s="689">
        <v>1</v>
      </c>
      <c r="C59" s="689">
        <v>10</v>
      </c>
      <c r="D59" s="690" t="s">
        <v>35</v>
      </c>
      <c r="E59" s="693"/>
    </row>
    <row r="60" spans="1:5" ht="30" hidden="1" x14ac:dyDescent="0.25">
      <c r="A60" s="689">
        <v>2</v>
      </c>
      <c r="B60" s="689">
        <v>1</v>
      </c>
      <c r="C60" s="689" t="s">
        <v>10</v>
      </c>
      <c r="D60" s="690" t="s">
        <v>36</v>
      </c>
      <c r="E60" s="693"/>
    </row>
    <row r="61" spans="1:5" x14ac:dyDescent="0.25">
      <c r="A61" s="687">
        <v>2</v>
      </c>
      <c r="B61" s="687">
        <v>2</v>
      </c>
      <c r="C61" s="687"/>
      <c r="D61" s="685" t="s">
        <v>37</v>
      </c>
      <c r="E61" s="692">
        <f>SUM(E63:E67)</f>
        <v>50146000</v>
      </c>
    </row>
    <row r="62" spans="1:5" ht="80.25" hidden="1" customHeight="1" x14ac:dyDescent="0.25">
      <c r="A62" s="689">
        <v>2</v>
      </c>
      <c r="B62" s="689">
        <v>2</v>
      </c>
      <c r="C62" s="689">
        <v>1</v>
      </c>
      <c r="D62" s="690" t="s">
        <v>177</v>
      </c>
      <c r="E62" s="691"/>
    </row>
    <row r="63" spans="1:5" ht="46.5" customHeight="1" x14ac:dyDescent="0.25">
      <c r="A63" s="689">
        <v>2</v>
      </c>
      <c r="B63" s="689">
        <v>2</v>
      </c>
      <c r="C63" s="689">
        <v>2</v>
      </c>
      <c r="D63" s="690" t="s">
        <v>178</v>
      </c>
      <c r="E63" s="691">
        <f>PEMBANGUNAN!Q367</f>
        <v>42946000</v>
      </c>
    </row>
    <row r="64" spans="1:5" ht="45" hidden="1" x14ac:dyDescent="0.25">
      <c r="A64" s="689">
        <v>2</v>
      </c>
      <c r="B64" s="689">
        <v>2</v>
      </c>
      <c r="C64" s="689">
        <v>3</v>
      </c>
      <c r="D64" s="690" t="s">
        <v>179</v>
      </c>
      <c r="E64" s="693"/>
    </row>
    <row r="65" spans="1:5" hidden="1" x14ac:dyDescent="0.25">
      <c r="A65" s="689">
        <v>2</v>
      </c>
      <c r="B65" s="689">
        <v>2</v>
      </c>
      <c r="C65" s="689">
        <v>4</v>
      </c>
      <c r="D65" s="690" t="s">
        <v>38</v>
      </c>
      <c r="E65" s="693"/>
    </row>
    <row r="66" spans="1:5" ht="30" hidden="1" x14ac:dyDescent="0.25">
      <c r="A66" s="689">
        <v>2</v>
      </c>
      <c r="B66" s="689">
        <v>2</v>
      </c>
      <c r="C66" s="689">
        <v>5</v>
      </c>
      <c r="D66" s="690" t="s">
        <v>39</v>
      </c>
      <c r="E66" s="693"/>
    </row>
    <row r="67" spans="1:5" ht="30" x14ac:dyDescent="0.25">
      <c r="A67" s="689">
        <v>2</v>
      </c>
      <c r="B67" s="689">
        <v>2</v>
      </c>
      <c r="C67" s="689">
        <v>6</v>
      </c>
      <c r="D67" s="690" t="s">
        <v>40</v>
      </c>
      <c r="E67" s="691">
        <f>PEMBANGUNAN!Q458</f>
        <v>7200000</v>
      </c>
    </row>
    <row r="68" spans="1:5" ht="30" hidden="1" x14ac:dyDescent="0.25">
      <c r="A68" s="689">
        <v>2</v>
      </c>
      <c r="B68" s="689">
        <v>2</v>
      </c>
      <c r="C68" s="689">
        <v>7</v>
      </c>
      <c r="D68" s="690" t="s">
        <v>41</v>
      </c>
      <c r="E68" s="693"/>
    </row>
    <row r="69" spans="1:5" ht="30" hidden="1" x14ac:dyDescent="0.25">
      <c r="A69" s="689">
        <v>2</v>
      </c>
      <c r="B69" s="689">
        <v>2</v>
      </c>
      <c r="C69" s="689">
        <v>8</v>
      </c>
      <c r="D69" s="690" t="s">
        <v>42</v>
      </c>
      <c r="E69" s="693"/>
    </row>
    <row r="70" spans="1:5" ht="45" hidden="1" x14ac:dyDescent="0.25">
      <c r="A70" s="689">
        <v>2</v>
      </c>
      <c r="B70" s="689">
        <v>2</v>
      </c>
      <c r="C70" s="689">
        <v>9</v>
      </c>
      <c r="D70" s="690" t="s">
        <v>180</v>
      </c>
      <c r="E70" s="693"/>
    </row>
    <row r="71" spans="1:5" ht="30" hidden="1" x14ac:dyDescent="0.25">
      <c r="A71" s="689">
        <v>2</v>
      </c>
      <c r="B71" s="689">
        <v>2</v>
      </c>
      <c r="C71" s="689" t="s">
        <v>10</v>
      </c>
      <c r="D71" s="690" t="s">
        <v>43</v>
      </c>
      <c r="E71" s="693"/>
    </row>
    <row r="72" spans="1:5" ht="25.5" x14ac:dyDescent="0.25">
      <c r="A72" s="687">
        <v>2</v>
      </c>
      <c r="B72" s="687">
        <v>3</v>
      </c>
      <c r="C72" s="687"/>
      <c r="D72" s="685" t="s">
        <v>44</v>
      </c>
      <c r="E72" s="692">
        <f>SUM(E73:E82)</f>
        <v>277000000</v>
      </c>
    </row>
    <row r="73" spans="1:5" x14ac:dyDescent="0.25">
      <c r="A73" s="689">
        <v>2</v>
      </c>
      <c r="B73" s="689">
        <v>3</v>
      </c>
      <c r="C73" s="689">
        <v>1</v>
      </c>
      <c r="D73" s="690" t="s">
        <v>45</v>
      </c>
      <c r="E73" s="691">
        <f>PEMBANGUNAN!Q620</f>
        <v>27000000</v>
      </c>
    </row>
    <row r="74" spans="1:5" ht="30" hidden="1" x14ac:dyDescent="0.25">
      <c r="A74" s="689">
        <v>2</v>
      </c>
      <c r="B74" s="689">
        <v>3</v>
      </c>
      <c r="C74" s="689">
        <v>2</v>
      </c>
      <c r="D74" s="690" t="s">
        <v>46</v>
      </c>
      <c r="E74" s="693"/>
    </row>
    <row r="75" spans="1:5" hidden="1" x14ac:dyDescent="0.25">
      <c r="A75" s="689">
        <v>2</v>
      </c>
      <c r="B75" s="689">
        <v>3</v>
      </c>
      <c r="C75" s="689">
        <v>3</v>
      </c>
      <c r="D75" s="690" t="s">
        <v>47</v>
      </c>
      <c r="E75" s="693"/>
    </row>
    <row r="76" spans="1:5" hidden="1" x14ac:dyDescent="0.25">
      <c r="A76" s="689">
        <v>2</v>
      </c>
      <c r="B76" s="689">
        <v>3</v>
      </c>
      <c r="C76" s="689">
        <v>4</v>
      </c>
      <c r="D76" s="690" t="s">
        <v>48</v>
      </c>
      <c r="E76" s="693"/>
    </row>
    <row r="77" spans="1:5" ht="45" hidden="1" x14ac:dyDescent="0.25">
      <c r="A77" s="689">
        <v>2</v>
      </c>
      <c r="B77" s="689">
        <v>3</v>
      </c>
      <c r="C77" s="689">
        <v>5</v>
      </c>
      <c r="D77" s="690" t="s">
        <v>181</v>
      </c>
      <c r="E77" s="693"/>
    </row>
    <row r="78" spans="1:5" ht="30" hidden="1" x14ac:dyDescent="0.25">
      <c r="A78" s="689">
        <v>2</v>
      </c>
      <c r="B78" s="689">
        <v>3</v>
      </c>
      <c r="C78" s="689">
        <v>6</v>
      </c>
      <c r="D78" s="690" t="s">
        <v>49</v>
      </c>
      <c r="E78" s="693"/>
    </row>
    <row r="79" spans="1:5" ht="30" hidden="1" x14ac:dyDescent="0.25">
      <c r="A79" s="689">
        <v>2</v>
      </c>
      <c r="B79" s="689">
        <v>3</v>
      </c>
      <c r="C79" s="689">
        <v>7</v>
      </c>
      <c r="D79" s="690" t="s">
        <v>50</v>
      </c>
      <c r="E79" s="693"/>
    </row>
    <row r="80" spans="1:5" hidden="1" x14ac:dyDescent="0.25">
      <c r="A80" s="689">
        <v>2</v>
      </c>
      <c r="B80" s="689">
        <v>3</v>
      </c>
      <c r="C80" s="689">
        <v>8</v>
      </c>
      <c r="D80" s="690" t="s">
        <v>51</v>
      </c>
      <c r="E80" s="693"/>
    </row>
    <row r="81" spans="1:5" hidden="1" x14ac:dyDescent="0.25">
      <c r="A81" s="689">
        <v>2</v>
      </c>
      <c r="B81" s="689">
        <v>3</v>
      </c>
      <c r="C81" s="689">
        <v>9</v>
      </c>
      <c r="D81" s="690" t="s">
        <v>52</v>
      </c>
      <c r="E81" s="693"/>
    </row>
    <row r="82" spans="1:5" ht="32.25" customHeight="1" x14ac:dyDescent="0.25">
      <c r="A82" s="689">
        <v>2</v>
      </c>
      <c r="B82" s="689">
        <v>3</v>
      </c>
      <c r="C82" s="689">
        <v>10</v>
      </c>
      <c r="D82" s="690" t="s">
        <v>53</v>
      </c>
      <c r="E82" s="691">
        <f>PEMBANGUNAN!Q515</f>
        <v>250000000</v>
      </c>
    </row>
    <row r="83" spans="1:5" ht="30" hidden="1" x14ac:dyDescent="0.25">
      <c r="A83" s="689">
        <v>2</v>
      </c>
      <c r="B83" s="689">
        <v>3</v>
      </c>
      <c r="C83" s="689">
        <v>11</v>
      </c>
      <c r="D83" s="690" t="s">
        <v>54</v>
      </c>
      <c r="E83" s="693"/>
    </row>
    <row r="84" spans="1:5" hidden="1" x14ac:dyDescent="0.25">
      <c r="A84" s="689"/>
      <c r="B84" s="689"/>
      <c r="C84" s="689"/>
      <c r="D84" s="690" t="s">
        <v>55</v>
      </c>
      <c r="E84" s="693"/>
    </row>
    <row r="85" spans="1:5" ht="30" hidden="1" x14ac:dyDescent="0.25">
      <c r="A85" s="689">
        <v>2</v>
      </c>
      <c r="B85" s="689">
        <v>3</v>
      </c>
      <c r="C85" s="689">
        <v>12</v>
      </c>
      <c r="D85" s="690" t="s">
        <v>56</v>
      </c>
      <c r="E85" s="693"/>
    </row>
    <row r="86" spans="1:5" ht="30" hidden="1" x14ac:dyDescent="0.25">
      <c r="A86" s="689">
        <v>2</v>
      </c>
      <c r="B86" s="689">
        <v>3</v>
      </c>
      <c r="C86" s="689">
        <v>13</v>
      </c>
      <c r="D86" s="690" t="s">
        <v>57</v>
      </c>
      <c r="E86" s="693"/>
    </row>
    <row r="87" spans="1:5" ht="60" hidden="1" x14ac:dyDescent="0.25">
      <c r="A87" s="689">
        <v>2</v>
      </c>
      <c r="B87" s="689">
        <v>3</v>
      </c>
      <c r="C87" s="689">
        <v>14</v>
      </c>
      <c r="D87" s="690" t="s">
        <v>182</v>
      </c>
      <c r="E87" s="693"/>
    </row>
    <row r="88" spans="1:5" ht="30" hidden="1" x14ac:dyDescent="0.25">
      <c r="A88" s="689">
        <v>2</v>
      </c>
      <c r="B88" s="689">
        <v>3</v>
      </c>
      <c r="C88" s="689">
        <v>15</v>
      </c>
      <c r="D88" s="690" t="s">
        <v>58</v>
      </c>
      <c r="E88" s="693"/>
    </row>
    <row r="89" spans="1:5" ht="45" hidden="1" x14ac:dyDescent="0.25">
      <c r="A89" s="689">
        <v>2</v>
      </c>
      <c r="B89" s="689">
        <v>3</v>
      </c>
      <c r="C89" s="689">
        <v>16</v>
      </c>
      <c r="D89" s="690" t="s">
        <v>183</v>
      </c>
      <c r="E89" s="693"/>
    </row>
    <row r="90" spans="1:5" ht="30" hidden="1" x14ac:dyDescent="0.25">
      <c r="A90" s="689">
        <v>2</v>
      </c>
      <c r="B90" s="689">
        <v>3</v>
      </c>
      <c r="C90" s="689">
        <v>17</v>
      </c>
      <c r="D90" s="690" t="s">
        <v>59</v>
      </c>
      <c r="E90" s="693"/>
    </row>
    <row r="91" spans="1:5" ht="30" hidden="1" x14ac:dyDescent="0.25">
      <c r="A91" s="689">
        <v>2</v>
      </c>
      <c r="B91" s="689">
        <v>3</v>
      </c>
      <c r="C91" s="689">
        <v>18</v>
      </c>
      <c r="D91" s="690" t="s">
        <v>60</v>
      </c>
      <c r="E91" s="693"/>
    </row>
    <row r="92" spans="1:5" ht="30" hidden="1" x14ac:dyDescent="0.25">
      <c r="A92" s="689">
        <v>2</v>
      </c>
      <c r="B92" s="689">
        <v>3</v>
      </c>
      <c r="C92" s="689">
        <v>19</v>
      </c>
      <c r="D92" s="690" t="s">
        <v>61</v>
      </c>
      <c r="E92" s="693"/>
    </row>
    <row r="93" spans="1:5" ht="30" hidden="1" x14ac:dyDescent="0.25">
      <c r="A93" s="689">
        <v>2</v>
      </c>
      <c r="B93" s="689">
        <v>3</v>
      </c>
      <c r="C93" s="689">
        <v>20</v>
      </c>
      <c r="D93" s="690" t="s">
        <v>62</v>
      </c>
      <c r="E93" s="693"/>
    </row>
    <row r="94" spans="1:5" ht="30" hidden="1" x14ac:dyDescent="0.25">
      <c r="A94" s="689">
        <v>2</v>
      </c>
      <c r="B94" s="689">
        <v>3</v>
      </c>
      <c r="C94" s="689" t="s">
        <v>10</v>
      </c>
      <c r="D94" s="690" t="s">
        <v>63</v>
      </c>
      <c r="E94" s="693"/>
    </row>
    <row r="95" spans="1:5" x14ac:dyDescent="0.25">
      <c r="A95" s="687">
        <v>2</v>
      </c>
      <c r="B95" s="687">
        <v>4</v>
      </c>
      <c r="C95" s="687"/>
      <c r="D95" s="685" t="s">
        <v>64</v>
      </c>
      <c r="E95" s="692">
        <f>SUM(E98:E107)</f>
        <v>1021069700</v>
      </c>
    </row>
    <row r="96" spans="1:5" ht="45" hidden="1" x14ac:dyDescent="0.25">
      <c r="A96" s="689">
        <v>2</v>
      </c>
      <c r="B96" s="689">
        <v>4</v>
      </c>
      <c r="C96" s="689">
        <v>1</v>
      </c>
      <c r="D96" s="690" t="s">
        <v>184</v>
      </c>
      <c r="E96" s="693"/>
    </row>
    <row r="97" spans="1:5" hidden="1" x14ac:dyDescent="0.25">
      <c r="A97" s="689">
        <v>2</v>
      </c>
      <c r="B97" s="689">
        <v>4</v>
      </c>
      <c r="C97" s="689">
        <v>2</v>
      </c>
      <c r="D97" s="690" t="s">
        <v>65</v>
      </c>
      <c r="E97" s="693"/>
    </row>
    <row r="98" spans="1:5" ht="45" x14ac:dyDescent="0.25">
      <c r="A98" s="689">
        <v>2</v>
      </c>
      <c r="B98" s="689">
        <v>4</v>
      </c>
      <c r="C98" s="689">
        <v>3</v>
      </c>
      <c r="D98" s="690" t="s">
        <v>185</v>
      </c>
      <c r="E98" s="691">
        <f>PEMBANGUNAN!Q839</f>
        <v>30000000</v>
      </c>
    </row>
    <row r="99" spans="1:5" ht="30" hidden="1" x14ac:dyDescent="0.25">
      <c r="A99" s="689">
        <v>2</v>
      </c>
      <c r="B99" s="689">
        <v>4</v>
      </c>
      <c r="C99" s="689">
        <v>4</v>
      </c>
      <c r="D99" s="690" t="s">
        <v>66</v>
      </c>
      <c r="E99" s="693"/>
    </row>
    <row r="100" spans="1:5" ht="45" hidden="1" x14ac:dyDescent="0.25">
      <c r="A100" s="689">
        <v>2</v>
      </c>
      <c r="B100" s="689">
        <v>4</v>
      </c>
      <c r="C100" s="689">
        <v>5</v>
      </c>
      <c r="D100" s="690" t="s">
        <v>186</v>
      </c>
      <c r="E100" s="693"/>
    </row>
    <row r="101" spans="1:5" ht="30" hidden="1" x14ac:dyDescent="0.25">
      <c r="A101" s="689">
        <v>2</v>
      </c>
      <c r="B101" s="689">
        <v>4</v>
      </c>
      <c r="C101" s="689">
        <v>6</v>
      </c>
      <c r="D101" s="690" t="s">
        <v>67</v>
      </c>
      <c r="E101" s="693"/>
    </row>
    <row r="102" spans="1:5" ht="45" hidden="1" x14ac:dyDescent="0.25">
      <c r="A102" s="689">
        <v>2</v>
      </c>
      <c r="B102" s="689">
        <v>4</v>
      </c>
      <c r="C102" s="689">
        <v>7</v>
      </c>
      <c r="D102" s="690" t="s">
        <v>187</v>
      </c>
      <c r="E102" s="693"/>
    </row>
    <row r="103" spans="1:5" ht="30" hidden="1" x14ac:dyDescent="0.25">
      <c r="A103" s="689">
        <v>2</v>
      </c>
      <c r="B103" s="689">
        <v>4</v>
      </c>
      <c r="C103" s="689">
        <v>8</v>
      </c>
      <c r="D103" s="690" t="s">
        <v>68</v>
      </c>
      <c r="E103" s="693"/>
    </row>
    <row r="104" spans="1:5" ht="30" hidden="1" x14ac:dyDescent="0.25">
      <c r="A104" s="689">
        <v>2</v>
      </c>
      <c r="B104" s="689">
        <v>4</v>
      </c>
      <c r="C104" s="689">
        <v>9</v>
      </c>
      <c r="D104" s="690" t="s">
        <v>69</v>
      </c>
      <c r="E104" s="693"/>
    </row>
    <row r="105" spans="1:5" ht="18" hidden="1" customHeight="1" x14ac:dyDescent="0.25">
      <c r="A105" s="689">
        <v>2</v>
      </c>
      <c r="B105" s="689">
        <v>4</v>
      </c>
      <c r="C105" s="689">
        <v>10</v>
      </c>
      <c r="D105" s="690" t="s">
        <v>70</v>
      </c>
      <c r="E105" s="693"/>
    </row>
    <row r="106" spans="1:5" ht="49.5" hidden="1" customHeight="1" x14ac:dyDescent="0.25">
      <c r="A106" s="689">
        <v>2</v>
      </c>
      <c r="B106" s="689">
        <v>4</v>
      </c>
      <c r="C106" s="689">
        <v>11</v>
      </c>
      <c r="D106" s="690" t="s">
        <v>188</v>
      </c>
      <c r="E106" s="691"/>
    </row>
    <row r="107" spans="1:5" ht="45" x14ac:dyDescent="0.25">
      <c r="A107" s="689">
        <v>2</v>
      </c>
      <c r="B107" s="689">
        <v>4</v>
      </c>
      <c r="C107" s="689">
        <v>12</v>
      </c>
      <c r="D107" s="690" t="s">
        <v>189</v>
      </c>
      <c r="E107" s="691">
        <f>PEMBANGUNAN!Q903</f>
        <v>991069700</v>
      </c>
    </row>
    <row r="108" spans="1:5" ht="45" hidden="1" x14ac:dyDescent="0.25">
      <c r="A108" s="689">
        <v>2</v>
      </c>
      <c r="B108" s="689">
        <v>4</v>
      </c>
      <c r="C108" s="689">
        <v>13</v>
      </c>
      <c r="D108" s="690" t="s">
        <v>190</v>
      </c>
      <c r="E108" s="693"/>
    </row>
    <row r="109" spans="1:5" ht="30" hidden="1" x14ac:dyDescent="0.25">
      <c r="A109" s="689">
        <v>2</v>
      </c>
      <c r="B109" s="689">
        <v>4</v>
      </c>
      <c r="C109" s="689">
        <v>14</v>
      </c>
      <c r="D109" s="690" t="s">
        <v>71</v>
      </c>
      <c r="E109" s="693"/>
    </row>
    <row r="110" spans="1:5" ht="60" hidden="1" x14ac:dyDescent="0.25">
      <c r="A110" s="689">
        <v>2</v>
      </c>
      <c r="B110" s="689">
        <v>4</v>
      </c>
      <c r="C110" s="689">
        <v>15</v>
      </c>
      <c r="D110" s="690" t="s">
        <v>191</v>
      </c>
      <c r="E110" s="691"/>
    </row>
    <row r="111" spans="1:5" ht="45" hidden="1" x14ac:dyDescent="0.25">
      <c r="A111" s="689">
        <v>2</v>
      </c>
      <c r="B111" s="689">
        <v>4</v>
      </c>
      <c r="C111" s="689">
        <v>16</v>
      </c>
      <c r="D111" s="690" t="s">
        <v>192</v>
      </c>
      <c r="E111" s="693"/>
    </row>
    <row r="112" spans="1:5" ht="30" hidden="1" x14ac:dyDescent="0.25">
      <c r="A112" s="689">
        <v>2</v>
      </c>
      <c r="B112" s="689">
        <v>4</v>
      </c>
      <c r="C112" s="689">
        <v>17</v>
      </c>
      <c r="D112" s="690" t="s">
        <v>72</v>
      </c>
      <c r="E112" s="693"/>
    </row>
    <row r="113" spans="1:5" ht="30" hidden="1" x14ac:dyDescent="0.25">
      <c r="A113" s="689">
        <v>2</v>
      </c>
      <c r="B113" s="689">
        <v>4</v>
      </c>
      <c r="C113" s="689" t="s">
        <v>10</v>
      </c>
      <c r="D113" s="690" t="s">
        <v>73</v>
      </c>
      <c r="E113" s="693"/>
    </row>
    <row r="114" spans="1:5" hidden="1" x14ac:dyDescent="0.25">
      <c r="A114" s="689">
        <v>2</v>
      </c>
      <c r="B114" s="689">
        <v>5</v>
      </c>
      <c r="C114" s="689"/>
      <c r="D114" s="690" t="s">
        <v>74</v>
      </c>
      <c r="E114" s="693"/>
    </row>
    <row r="115" spans="1:5" hidden="1" x14ac:dyDescent="0.25">
      <c r="A115" s="689">
        <v>2</v>
      </c>
      <c r="B115" s="689">
        <v>5</v>
      </c>
      <c r="C115" s="689">
        <v>1</v>
      </c>
      <c r="D115" s="690" t="s">
        <v>75</v>
      </c>
      <c r="E115" s="693"/>
    </row>
    <row r="116" spans="1:5" hidden="1" x14ac:dyDescent="0.25">
      <c r="A116" s="689">
        <v>2</v>
      </c>
      <c r="B116" s="689">
        <v>5</v>
      </c>
      <c r="C116" s="689">
        <v>2</v>
      </c>
      <c r="D116" s="690" t="s">
        <v>76</v>
      </c>
      <c r="E116" s="693"/>
    </row>
    <row r="117" spans="1:5" ht="30" hidden="1" x14ac:dyDescent="0.25">
      <c r="A117" s="689">
        <v>2</v>
      </c>
      <c r="B117" s="689">
        <v>5</v>
      </c>
      <c r="C117" s="689">
        <v>3</v>
      </c>
      <c r="D117" s="690" t="s">
        <v>193</v>
      </c>
      <c r="E117" s="693"/>
    </row>
    <row r="118" spans="1:5" ht="30" hidden="1" x14ac:dyDescent="0.25">
      <c r="A118" s="689">
        <v>2</v>
      </c>
      <c r="B118" s="689">
        <v>5</v>
      </c>
      <c r="C118" s="689" t="s">
        <v>10</v>
      </c>
      <c r="D118" s="690" t="s">
        <v>77</v>
      </c>
      <c r="E118" s="693"/>
    </row>
    <row r="119" spans="1:5" ht="25.5" x14ac:dyDescent="0.25">
      <c r="A119" s="687">
        <v>2</v>
      </c>
      <c r="B119" s="687">
        <v>6</v>
      </c>
      <c r="C119" s="687"/>
      <c r="D119" s="685" t="s">
        <v>78</v>
      </c>
      <c r="E119" s="692">
        <f>E121</f>
        <v>360000</v>
      </c>
    </row>
    <row r="120" spans="1:5" hidden="1" x14ac:dyDescent="0.25">
      <c r="A120" s="689">
        <v>2</v>
      </c>
      <c r="B120" s="689">
        <v>6</v>
      </c>
      <c r="C120" s="689">
        <v>1</v>
      </c>
      <c r="D120" s="690" t="s">
        <v>79</v>
      </c>
      <c r="E120" s="693"/>
    </row>
    <row r="121" spans="1:5" ht="45" x14ac:dyDescent="0.25">
      <c r="A121" s="689">
        <v>2</v>
      </c>
      <c r="B121" s="689">
        <v>6</v>
      </c>
      <c r="C121" s="689">
        <v>2</v>
      </c>
      <c r="D121" s="690" t="s">
        <v>194</v>
      </c>
      <c r="E121" s="691">
        <f>PEMBANGUNAN!Q728</f>
        <v>360000</v>
      </c>
    </row>
    <row r="122" spans="1:5" hidden="1" x14ac:dyDescent="0.25">
      <c r="A122" s="689"/>
      <c r="B122" s="689"/>
      <c r="C122" s="689"/>
      <c r="D122" s="690"/>
      <c r="E122" s="693"/>
    </row>
    <row r="123" spans="1:5" ht="30" hidden="1" x14ac:dyDescent="0.25">
      <c r="A123" s="689">
        <v>2</v>
      </c>
      <c r="B123" s="689">
        <v>6</v>
      </c>
      <c r="C123" s="689" t="s">
        <v>10</v>
      </c>
      <c r="D123" s="690" t="s">
        <v>80</v>
      </c>
      <c r="E123" s="693"/>
    </row>
    <row r="124" spans="1:5" hidden="1" x14ac:dyDescent="0.25">
      <c r="A124" s="689">
        <v>2</v>
      </c>
      <c r="B124" s="689">
        <v>7</v>
      </c>
      <c r="C124" s="689"/>
      <c r="D124" s="690" t="s">
        <v>81</v>
      </c>
      <c r="E124" s="693"/>
    </row>
    <row r="125" spans="1:5" ht="30" hidden="1" x14ac:dyDescent="0.25">
      <c r="A125" s="689">
        <v>2</v>
      </c>
      <c r="B125" s="689">
        <v>7</v>
      </c>
      <c r="C125" s="689">
        <v>1</v>
      </c>
      <c r="D125" s="690" t="s">
        <v>82</v>
      </c>
      <c r="E125" s="693"/>
    </row>
    <row r="126" spans="1:5" ht="30" hidden="1" x14ac:dyDescent="0.25">
      <c r="A126" s="689">
        <v>2</v>
      </c>
      <c r="B126" s="689">
        <v>7</v>
      </c>
      <c r="C126" s="689">
        <v>2</v>
      </c>
      <c r="D126" s="690" t="s">
        <v>195</v>
      </c>
      <c r="E126" s="693"/>
    </row>
    <row r="127" spans="1:5" ht="30" hidden="1" x14ac:dyDescent="0.25">
      <c r="A127" s="689">
        <v>2</v>
      </c>
      <c r="B127" s="689">
        <v>7</v>
      </c>
      <c r="C127" s="689" t="s">
        <v>10</v>
      </c>
      <c r="D127" s="690" t="s">
        <v>83</v>
      </c>
      <c r="E127" s="693"/>
    </row>
    <row r="128" spans="1:5" hidden="1" x14ac:dyDescent="0.25">
      <c r="A128" s="689">
        <v>2</v>
      </c>
      <c r="B128" s="689">
        <v>8</v>
      </c>
      <c r="C128" s="689"/>
      <c r="D128" s="690" t="s">
        <v>84</v>
      </c>
      <c r="E128" s="693"/>
    </row>
    <row r="129" spans="1:5" ht="30" hidden="1" x14ac:dyDescent="0.25">
      <c r="A129" s="689">
        <v>2</v>
      </c>
      <c r="B129" s="689">
        <v>8</v>
      </c>
      <c r="C129" s="689">
        <v>1</v>
      </c>
      <c r="D129" s="690" t="s">
        <v>85</v>
      </c>
      <c r="E129" s="693"/>
    </row>
    <row r="130" spans="1:5" ht="30" hidden="1" x14ac:dyDescent="0.25">
      <c r="A130" s="689">
        <v>2</v>
      </c>
      <c r="B130" s="689">
        <v>8</v>
      </c>
      <c r="C130" s="689">
        <v>2</v>
      </c>
      <c r="D130" s="690" t="s">
        <v>86</v>
      </c>
      <c r="E130" s="693"/>
    </row>
    <row r="131" spans="1:5" hidden="1" x14ac:dyDescent="0.25">
      <c r="A131" s="689">
        <v>2</v>
      </c>
      <c r="B131" s="689">
        <v>8</v>
      </c>
      <c r="C131" s="689">
        <v>3</v>
      </c>
      <c r="D131" s="690" t="s">
        <v>87</v>
      </c>
      <c r="E131" s="693"/>
    </row>
    <row r="132" spans="1:5" ht="30" hidden="1" x14ac:dyDescent="0.25">
      <c r="A132" s="689">
        <v>2</v>
      </c>
      <c r="B132" s="689">
        <v>8</v>
      </c>
      <c r="C132" s="689" t="s">
        <v>10</v>
      </c>
      <c r="D132" s="690" t="s">
        <v>88</v>
      </c>
      <c r="E132" s="693"/>
    </row>
    <row r="133" spans="1:5" x14ac:dyDescent="0.25">
      <c r="A133" s="687">
        <v>3</v>
      </c>
      <c r="B133" s="687"/>
      <c r="C133" s="687"/>
      <c r="D133" s="685" t="s">
        <v>89</v>
      </c>
      <c r="E133" s="692">
        <f>E135+E144+E148+E156</f>
        <v>608308900</v>
      </c>
    </row>
    <row r="134" spans="1:5" ht="75" hidden="1" x14ac:dyDescent="0.25">
      <c r="A134" s="689"/>
      <c r="B134" s="689"/>
      <c r="C134" s="689"/>
      <c r="D134" s="690" t="s">
        <v>196</v>
      </c>
      <c r="E134" s="693"/>
    </row>
    <row r="135" spans="1:5" ht="33" customHeight="1" x14ac:dyDescent="0.25">
      <c r="A135" s="745">
        <v>3</v>
      </c>
      <c r="B135" s="745">
        <v>1</v>
      </c>
      <c r="C135" s="745"/>
      <c r="D135" s="685" t="s">
        <v>90</v>
      </c>
      <c r="E135" s="692">
        <f>E137</f>
        <v>2375000</v>
      </c>
    </row>
    <row r="136" spans="1:5" ht="51" hidden="1" customHeight="1" x14ac:dyDescent="0.25">
      <c r="A136" s="689">
        <v>3</v>
      </c>
      <c r="B136" s="689">
        <v>1</v>
      </c>
      <c r="C136" s="689">
        <v>1</v>
      </c>
      <c r="D136" s="690" t="s">
        <v>197</v>
      </c>
      <c r="E136" s="693"/>
    </row>
    <row r="137" spans="1:5" ht="51" customHeight="1" x14ac:dyDescent="0.25">
      <c r="A137" s="689">
        <v>3</v>
      </c>
      <c r="B137" s="689">
        <v>1</v>
      </c>
      <c r="C137" s="689">
        <v>2</v>
      </c>
      <c r="D137" s="690" t="s">
        <v>198</v>
      </c>
      <c r="E137" s="691">
        <f>'3.PEMBINAAN'!Q43</f>
        <v>2375000</v>
      </c>
    </row>
    <row r="138" spans="1:5" ht="60" hidden="1" x14ac:dyDescent="0.25">
      <c r="A138" s="689">
        <v>3</v>
      </c>
      <c r="B138" s="689">
        <v>1</v>
      </c>
      <c r="C138" s="689">
        <v>3</v>
      </c>
      <c r="D138" s="690" t="s">
        <v>199</v>
      </c>
      <c r="E138" s="693"/>
    </row>
    <row r="139" spans="1:5" ht="30" hidden="1" x14ac:dyDescent="0.25">
      <c r="A139" s="689">
        <v>3</v>
      </c>
      <c r="B139" s="689">
        <v>1</v>
      </c>
      <c r="C139" s="689">
        <v>4</v>
      </c>
      <c r="D139" s="690" t="s">
        <v>91</v>
      </c>
      <c r="E139" s="693"/>
    </row>
    <row r="140" spans="1:5" ht="30" hidden="1" x14ac:dyDescent="0.25">
      <c r="A140" s="689">
        <v>3</v>
      </c>
      <c r="B140" s="689">
        <v>1</v>
      </c>
      <c r="C140" s="689">
        <v>5</v>
      </c>
      <c r="D140" s="690" t="s">
        <v>92</v>
      </c>
      <c r="E140" s="693"/>
    </row>
    <row r="141" spans="1:5" ht="30" hidden="1" x14ac:dyDescent="0.25">
      <c r="A141" s="689">
        <v>3</v>
      </c>
      <c r="B141" s="689">
        <v>1</v>
      </c>
      <c r="C141" s="689">
        <v>6</v>
      </c>
      <c r="D141" s="690" t="s">
        <v>93</v>
      </c>
      <c r="E141" s="693"/>
    </row>
    <row r="142" spans="1:5" ht="45" hidden="1" x14ac:dyDescent="0.25">
      <c r="A142" s="689">
        <v>3</v>
      </c>
      <c r="B142" s="689">
        <v>1</v>
      </c>
      <c r="C142" s="689">
        <v>7</v>
      </c>
      <c r="D142" s="690" t="s">
        <v>200</v>
      </c>
      <c r="E142" s="693"/>
    </row>
    <row r="143" spans="1:5" ht="30" hidden="1" x14ac:dyDescent="0.25">
      <c r="A143" s="689">
        <v>3</v>
      </c>
      <c r="B143" s="689">
        <v>1</v>
      </c>
      <c r="C143" s="689" t="s">
        <v>10</v>
      </c>
      <c r="D143" s="690" t="s">
        <v>201</v>
      </c>
      <c r="E143" s="693"/>
    </row>
    <row r="144" spans="1:5" x14ac:dyDescent="0.25">
      <c r="A144" s="687">
        <v>3</v>
      </c>
      <c r="B144" s="687">
        <v>2</v>
      </c>
      <c r="C144" s="687"/>
      <c r="D144" s="685" t="s">
        <v>94</v>
      </c>
      <c r="E144" s="692">
        <f>SUM(E145:E147)</f>
        <v>31433900</v>
      </c>
    </row>
    <row r="145" spans="1:5" ht="37.5" customHeight="1" x14ac:dyDescent="0.25">
      <c r="A145" s="689">
        <v>3</v>
      </c>
      <c r="B145" s="689">
        <v>2</v>
      </c>
      <c r="C145" s="689">
        <v>1</v>
      </c>
      <c r="D145" s="690" t="s">
        <v>95</v>
      </c>
      <c r="E145" s="691">
        <f>'3.PEMBINAAN'!Q147</f>
        <v>6200000</v>
      </c>
    </row>
    <row r="146" spans="1:5" ht="54" customHeight="1" x14ac:dyDescent="0.25">
      <c r="A146" s="689">
        <v>3</v>
      </c>
      <c r="B146" s="689">
        <v>2</v>
      </c>
      <c r="C146" s="689">
        <v>2</v>
      </c>
      <c r="D146" s="690" t="s">
        <v>202</v>
      </c>
      <c r="E146" s="691">
        <f>'3.PEMBINAAN'!Q259</f>
        <v>9985000</v>
      </c>
    </row>
    <row r="147" spans="1:5" ht="66" customHeight="1" x14ac:dyDescent="0.25">
      <c r="A147" s="689">
        <v>3</v>
      </c>
      <c r="B147" s="689">
        <v>2</v>
      </c>
      <c r="C147" s="689">
        <v>3</v>
      </c>
      <c r="D147" s="690" t="s">
        <v>203</v>
      </c>
      <c r="E147" s="691">
        <f>'3.PEMBINAAN'!Q372</f>
        <v>15248900</v>
      </c>
    </row>
    <row r="148" spans="1:5" x14ac:dyDescent="0.25">
      <c r="A148" s="790">
        <v>3</v>
      </c>
      <c r="B148" s="790">
        <v>3</v>
      </c>
      <c r="C148" s="790"/>
      <c r="D148" s="685" t="s">
        <v>97</v>
      </c>
      <c r="E148" s="692">
        <f>E154</f>
        <v>1500000</v>
      </c>
    </row>
    <row r="149" spans="1:5" ht="45" hidden="1" x14ac:dyDescent="0.25">
      <c r="A149" s="689">
        <v>3</v>
      </c>
      <c r="B149" s="689">
        <v>3</v>
      </c>
      <c r="C149" s="689">
        <v>1</v>
      </c>
      <c r="D149" s="690" t="s">
        <v>206</v>
      </c>
      <c r="E149" s="693"/>
    </row>
    <row r="150" spans="1:5" ht="45" hidden="1" x14ac:dyDescent="0.25">
      <c r="A150" s="689">
        <v>3</v>
      </c>
      <c r="B150" s="689">
        <v>3</v>
      </c>
      <c r="C150" s="689">
        <v>2</v>
      </c>
      <c r="D150" s="690" t="s">
        <v>207</v>
      </c>
      <c r="E150" s="693"/>
    </row>
    <row r="151" spans="1:5" ht="30" hidden="1" x14ac:dyDescent="0.25">
      <c r="A151" s="689">
        <v>3</v>
      </c>
      <c r="B151" s="689">
        <v>3</v>
      </c>
      <c r="C151" s="689">
        <v>3</v>
      </c>
      <c r="D151" s="690" t="s">
        <v>98</v>
      </c>
      <c r="E151" s="693"/>
    </row>
    <row r="152" spans="1:5" ht="30" hidden="1" x14ac:dyDescent="0.25">
      <c r="A152" s="689">
        <v>3</v>
      </c>
      <c r="B152" s="689">
        <v>3</v>
      </c>
      <c r="C152" s="689">
        <v>4</v>
      </c>
      <c r="D152" s="690" t="s">
        <v>99</v>
      </c>
      <c r="E152" s="693"/>
    </row>
    <row r="153" spans="1:5" ht="45" hidden="1" x14ac:dyDescent="0.25">
      <c r="A153" s="689">
        <v>3</v>
      </c>
      <c r="B153" s="689">
        <v>3</v>
      </c>
      <c r="C153" s="689">
        <v>5</v>
      </c>
      <c r="D153" s="690" t="s">
        <v>208</v>
      </c>
      <c r="E153" s="693"/>
    </row>
    <row r="154" spans="1:5" ht="30" x14ac:dyDescent="0.25">
      <c r="A154" s="689">
        <v>3</v>
      </c>
      <c r="B154" s="689">
        <v>3</v>
      </c>
      <c r="C154" s="689">
        <v>6</v>
      </c>
      <c r="D154" s="690" t="s">
        <v>100</v>
      </c>
      <c r="E154" s="691">
        <f>'3.PEMBINAAN'!Q771</f>
        <v>1500000</v>
      </c>
    </row>
    <row r="155" spans="1:5" ht="30" hidden="1" x14ac:dyDescent="0.25">
      <c r="A155" s="689">
        <v>3</v>
      </c>
      <c r="B155" s="689">
        <v>3</v>
      </c>
      <c r="C155" s="689" t="s">
        <v>10</v>
      </c>
      <c r="D155" s="690" t="s">
        <v>101</v>
      </c>
      <c r="E155" s="693"/>
    </row>
    <row r="156" spans="1:5" x14ac:dyDescent="0.25">
      <c r="A156" s="745">
        <v>3</v>
      </c>
      <c r="B156" s="745">
        <v>4</v>
      </c>
      <c r="C156" s="745"/>
      <c r="D156" s="685" t="s">
        <v>102</v>
      </c>
      <c r="E156" s="692">
        <f>SUM(E157:E162)</f>
        <v>573000000</v>
      </c>
    </row>
    <row r="157" spans="1:5" x14ac:dyDescent="0.25">
      <c r="A157" s="689">
        <v>3</v>
      </c>
      <c r="B157" s="689">
        <v>4</v>
      </c>
      <c r="C157" s="689">
        <v>1</v>
      </c>
      <c r="D157" s="690" t="s">
        <v>103</v>
      </c>
      <c r="E157" s="691">
        <f>'3.PEMBINAAN'!Q534</f>
        <v>565000000</v>
      </c>
    </row>
    <row r="158" spans="1:5" x14ac:dyDescent="0.25">
      <c r="A158" s="689">
        <v>3</v>
      </c>
      <c r="B158" s="689">
        <v>4</v>
      </c>
      <c r="C158" s="689">
        <v>2</v>
      </c>
      <c r="D158" s="690" t="s">
        <v>104</v>
      </c>
      <c r="E158" s="691">
        <f>'3.PEMBINAAN'!Q694</f>
        <v>1500000</v>
      </c>
    </row>
    <row r="159" spans="1:5" x14ac:dyDescent="0.25">
      <c r="A159" s="689">
        <v>3</v>
      </c>
      <c r="B159" s="689">
        <v>4</v>
      </c>
      <c r="C159" s="689">
        <v>3</v>
      </c>
      <c r="D159" s="690" t="s">
        <v>105</v>
      </c>
      <c r="E159" s="691">
        <f>'3.PEMBINAAN'!Q617</f>
        <v>1500000</v>
      </c>
    </row>
    <row r="160" spans="1:5" hidden="1" x14ac:dyDescent="0.25">
      <c r="A160" s="689">
        <v>3</v>
      </c>
      <c r="B160" s="689">
        <v>4</v>
      </c>
      <c r="C160" s="689">
        <v>4</v>
      </c>
      <c r="D160" s="690" t="s">
        <v>106</v>
      </c>
      <c r="E160" s="693"/>
    </row>
    <row r="161" spans="1:5" ht="30" hidden="1" x14ac:dyDescent="0.25">
      <c r="A161" s="689">
        <v>3</v>
      </c>
      <c r="B161" s="689">
        <v>4</v>
      </c>
      <c r="C161" s="689" t="s">
        <v>10</v>
      </c>
      <c r="D161" s="690" t="s">
        <v>107</v>
      </c>
      <c r="E161" s="693"/>
    </row>
    <row r="162" spans="1:5" x14ac:dyDescent="0.25">
      <c r="A162" s="900">
        <v>3</v>
      </c>
      <c r="B162" s="900">
        <v>4</v>
      </c>
      <c r="C162" s="929" t="s">
        <v>2690</v>
      </c>
      <c r="D162" s="690" t="s">
        <v>2708</v>
      </c>
      <c r="E162" s="691">
        <f>'3.PEMBINAAN'!Q848</f>
        <v>5000000</v>
      </c>
    </row>
    <row r="163" spans="1:5" x14ac:dyDescent="0.25">
      <c r="A163" s="687">
        <v>4</v>
      </c>
      <c r="B163" s="687"/>
      <c r="C163" s="687"/>
      <c r="D163" s="685" t="s">
        <v>108</v>
      </c>
      <c r="E163" s="692">
        <f>E180</f>
        <v>8000000</v>
      </c>
    </row>
    <row r="164" spans="1:5" ht="75" hidden="1" x14ac:dyDescent="0.25">
      <c r="A164" s="689"/>
      <c r="B164" s="689"/>
      <c r="C164" s="689"/>
      <c r="D164" s="690" t="s">
        <v>209</v>
      </c>
      <c r="E164" s="693"/>
    </row>
    <row r="165" spans="1:5" hidden="1" x14ac:dyDescent="0.25">
      <c r="A165" s="689">
        <v>4</v>
      </c>
      <c r="B165" s="689">
        <v>1</v>
      </c>
      <c r="C165" s="689"/>
      <c r="D165" s="690" t="s">
        <v>109</v>
      </c>
      <c r="E165" s="693"/>
    </row>
    <row r="166" spans="1:5" ht="30" hidden="1" x14ac:dyDescent="0.25">
      <c r="A166" s="689">
        <v>4</v>
      </c>
      <c r="B166" s="689">
        <v>1</v>
      </c>
      <c r="C166" s="689">
        <v>1</v>
      </c>
      <c r="D166" s="690" t="s">
        <v>110</v>
      </c>
      <c r="E166" s="693"/>
    </row>
    <row r="167" spans="1:5" ht="30" hidden="1" x14ac:dyDescent="0.25">
      <c r="A167" s="689">
        <v>4</v>
      </c>
      <c r="B167" s="689">
        <v>1</v>
      </c>
      <c r="C167" s="689">
        <v>2</v>
      </c>
      <c r="D167" s="690" t="s">
        <v>111</v>
      </c>
      <c r="E167" s="693"/>
    </row>
    <row r="168" spans="1:5" ht="30" hidden="1" x14ac:dyDescent="0.25">
      <c r="A168" s="689">
        <v>4</v>
      </c>
      <c r="B168" s="689">
        <v>1</v>
      </c>
      <c r="C168" s="689">
        <v>3</v>
      </c>
      <c r="D168" s="690" t="s">
        <v>210</v>
      </c>
      <c r="E168" s="693"/>
    </row>
    <row r="169" spans="1:5" ht="30" hidden="1" x14ac:dyDescent="0.25">
      <c r="A169" s="689">
        <v>4</v>
      </c>
      <c r="B169" s="689">
        <v>1</v>
      </c>
      <c r="C169" s="689">
        <v>4</v>
      </c>
      <c r="D169" s="690" t="s">
        <v>211</v>
      </c>
      <c r="E169" s="693"/>
    </row>
    <row r="170" spans="1:5" hidden="1" x14ac:dyDescent="0.25">
      <c r="A170" s="689">
        <v>4</v>
      </c>
      <c r="B170" s="689">
        <v>1</v>
      </c>
      <c r="C170" s="689">
        <v>5</v>
      </c>
      <c r="D170" s="690" t="s">
        <v>112</v>
      </c>
      <c r="E170" s="693"/>
    </row>
    <row r="171" spans="1:5" ht="30" hidden="1" x14ac:dyDescent="0.25">
      <c r="A171" s="689">
        <v>4</v>
      </c>
      <c r="B171" s="689">
        <v>1</v>
      </c>
      <c r="C171" s="689">
        <v>6</v>
      </c>
      <c r="D171" s="690" t="s">
        <v>212</v>
      </c>
      <c r="E171" s="693"/>
    </row>
    <row r="172" spans="1:5" ht="30" hidden="1" x14ac:dyDescent="0.25">
      <c r="A172" s="689">
        <v>4</v>
      </c>
      <c r="B172" s="689">
        <v>1</v>
      </c>
      <c r="C172" s="689" t="s">
        <v>10</v>
      </c>
      <c r="D172" s="690" t="s">
        <v>113</v>
      </c>
      <c r="E172" s="693"/>
    </row>
    <row r="173" spans="1:5" hidden="1" x14ac:dyDescent="0.25">
      <c r="A173" s="689">
        <v>4</v>
      </c>
      <c r="B173" s="689">
        <v>2</v>
      </c>
      <c r="C173" s="689"/>
      <c r="D173" s="690" t="s">
        <v>114</v>
      </c>
      <c r="E173" s="693"/>
    </row>
    <row r="174" spans="1:5" ht="45" hidden="1" x14ac:dyDescent="0.25">
      <c r="A174" s="689">
        <v>4</v>
      </c>
      <c r="B174" s="689">
        <v>2</v>
      </c>
      <c r="C174" s="689">
        <v>1</v>
      </c>
      <c r="D174" s="690" t="s">
        <v>213</v>
      </c>
      <c r="E174" s="693"/>
    </row>
    <row r="175" spans="1:5" ht="30" hidden="1" x14ac:dyDescent="0.25">
      <c r="A175" s="689">
        <v>4</v>
      </c>
      <c r="B175" s="689">
        <v>2</v>
      </c>
      <c r="C175" s="689">
        <v>2</v>
      </c>
      <c r="D175" s="690" t="s">
        <v>214</v>
      </c>
      <c r="E175" s="693"/>
    </row>
    <row r="176" spans="1:5" ht="30" hidden="1" x14ac:dyDescent="0.25">
      <c r="A176" s="689">
        <v>4</v>
      </c>
      <c r="B176" s="689">
        <v>2</v>
      </c>
      <c r="C176" s="689">
        <v>3</v>
      </c>
      <c r="D176" s="690" t="s">
        <v>115</v>
      </c>
      <c r="E176" s="693"/>
    </row>
    <row r="177" spans="1:5" hidden="1" x14ac:dyDescent="0.25">
      <c r="A177" s="689">
        <v>4</v>
      </c>
      <c r="B177" s="689">
        <v>2</v>
      </c>
      <c r="C177" s="689">
        <v>4</v>
      </c>
      <c r="D177" s="690" t="s">
        <v>116</v>
      </c>
      <c r="E177" s="693"/>
    </row>
    <row r="178" spans="1:5" ht="30" hidden="1" x14ac:dyDescent="0.25">
      <c r="A178" s="689">
        <v>4</v>
      </c>
      <c r="B178" s="689">
        <v>2</v>
      </c>
      <c r="C178" s="689">
        <v>5</v>
      </c>
      <c r="D178" s="690" t="s">
        <v>117</v>
      </c>
      <c r="E178" s="693"/>
    </row>
    <row r="179" spans="1:5" ht="30" hidden="1" x14ac:dyDescent="0.25">
      <c r="A179" s="689">
        <v>4</v>
      </c>
      <c r="B179" s="689">
        <v>2</v>
      </c>
      <c r="C179" s="689" t="s">
        <v>10</v>
      </c>
      <c r="D179" s="690" t="s">
        <v>118</v>
      </c>
      <c r="E179" s="693"/>
    </row>
    <row r="180" spans="1:5" ht="25.5" x14ac:dyDescent="0.25">
      <c r="A180" s="687">
        <v>4</v>
      </c>
      <c r="B180" s="687">
        <v>3</v>
      </c>
      <c r="C180" s="687"/>
      <c r="D180" s="685" t="s">
        <v>119</v>
      </c>
      <c r="E180" s="692">
        <f>E182</f>
        <v>8000000</v>
      </c>
    </row>
    <row r="181" spans="1:5" hidden="1" x14ac:dyDescent="0.25">
      <c r="A181" s="689">
        <v>4</v>
      </c>
      <c r="B181" s="689">
        <v>3</v>
      </c>
      <c r="C181" s="689">
        <v>1</v>
      </c>
      <c r="D181" s="690" t="s">
        <v>120</v>
      </c>
      <c r="E181" s="693"/>
    </row>
    <row r="182" spans="1:5" x14ac:dyDescent="0.25">
      <c r="A182" s="689">
        <v>4</v>
      </c>
      <c r="B182" s="689">
        <v>3</v>
      </c>
      <c r="C182" s="689">
        <v>2</v>
      </c>
      <c r="D182" s="690" t="s">
        <v>121</v>
      </c>
      <c r="E182" s="691">
        <f>PEMBERDAYAAN!Q40</f>
        <v>8000000</v>
      </c>
    </row>
    <row r="183" spans="1:5" hidden="1" x14ac:dyDescent="0.25">
      <c r="A183" s="689">
        <v>4</v>
      </c>
      <c r="B183" s="689">
        <v>3</v>
      </c>
      <c r="C183" s="689">
        <v>3</v>
      </c>
      <c r="D183" s="690" t="s">
        <v>122</v>
      </c>
      <c r="E183" s="693"/>
    </row>
    <row r="184" spans="1:5" ht="30" hidden="1" x14ac:dyDescent="0.25">
      <c r="A184" s="689">
        <v>4</v>
      </c>
      <c r="B184" s="689">
        <v>3</v>
      </c>
      <c r="C184" s="689" t="s">
        <v>10</v>
      </c>
      <c r="D184" s="690" t="s">
        <v>123</v>
      </c>
      <c r="E184" s="693"/>
    </row>
    <row r="185" spans="1:5" ht="30" hidden="1" x14ac:dyDescent="0.25">
      <c r="A185" s="689">
        <v>4</v>
      </c>
      <c r="B185" s="689">
        <v>4</v>
      </c>
      <c r="C185" s="689"/>
      <c r="D185" s="690" t="s">
        <v>124</v>
      </c>
      <c r="E185" s="693"/>
    </row>
    <row r="186" spans="1:5" ht="30" hidden="1" x14ac:dyDescent="0.25">
      <c r="A186" s="689">
        <v>4</v>
      </c>
      <c r="B186" s="689">
        <v>4</v>
      </c>
      <c r="C186" s="689">
        <v>1</v>
      </c>
      <c r="D186" s="690" t="s">
        <v>125</v>
      </c>
      <c r="E186" s="693"/>
    </row>
    <row r="187" spans="1:5" hidden="1" x14ac:dyDescent="0.25">
      <c r="A187" s="689">
        <v>4</v>
      </c>
      <c r="B187" s="689">
        <v>4</v>
      </c>
      <c r="C187" s="689">
        <v>2</v>
      </c>
      <c r="D187" s="690" t="s">
        <v>126</v>
      </c>
      <c r="E187" s="693"/>
    </row>
    <row r="188" spans="1:5" ht="30" hidden="1" x14ac:dyDescent="0.25">
      <c r="A188" s="689">
        <v>4</v>
      </c>
      <c r="B188" s="689">
        <v>4</v>
      </c>
      <c r="C188" s="689">
        <v>3</v>
      </c>
      <c r="D188" s="690" t="s">
        <v>127</v>
      </c>
      <c r="E188" s="693"/>
    </row>
    <row r="189" spans="1:5" ht="30" hidden="1" x14ac:dyDescent="0.25">
      <c r="A189" s="689">
        <v>4</v>
      </c>
      <c r="B189" s="689">
        <v>4</v>
      </c>
      <c r="C189" s="689" t="s">
        <v>10</v>
      </c>
      <c r="D189" s="690" t="s">
        <v>128</v>
      </c>
      <c r="E189" s="693"/>
    </row>
    <row r="190" spans="1:5" ht="30" hidden="1" x14ac:dyDescent="0.25">
      <c r="A190" s="689">
        <v>4</v>
      </c>
      <c r="B190" s="689">
        <v>5</v>
      </c>
      <c r="C190" s="689"/>
      <c r="D190" s="690" t="s">
        <v>129</v>
      </c>
      <c r="E190" s="693"/>
    </row>
    <row r="191" spans="1:5" ht="30" hidden="1" x14ac:dyDescent="0.25">
      <c r="A191" s="689">
        <v>4</v>
      </c>
      <c r="B191" s="689">
        <v>5</v>
      </c>
      <c r="C191" s="689">
        <v>1</v>
      </c>
      <c r="D191" s="690" t="s">
        <v>130</v>
      </c>
      <c r="E191" s="693"/>
    </row>
    <row r="192" spans="1:5" hidden="1" x14ac:dyDescent="0.25">
      <c r="A192" s="933" t="s">
        <v>3</v>
      </c>
      <c r="B192" s="933"/>
      <c r="C192" s="933"/>
      <c r="D192" s="696" t="s">
        <v>4</v>
      </c>
      <c r="E192" s="693"/>
    </row>
    <row r="193" spans="1:7" ht="30" hidden="1" x14ac:dyDescent="0.25">
      <c r="A193" s="689">
        <v>4</v>
      </c>
      <c r="B193" s="689">
        <v>5</v>
      </c>
      <c r="C193" s="689">
        <v>2</v>
      </c>
      <c r="D193" s="690" t="s">
        <v>131</v>
      </c>
      <c r="E193" s="693"/>
    </row>
    <row r="194" spans="1:7" ht="30" hidden="1" x14ac:dyDescent="0.25">
      <c r="A194" s="689">
        <v>4</v>
      </c>
      <c r="B194" s="689">
        <v>5</v>
      </c>
      <c r="C194" s="689">
        <v>3</v>
      </c>
      <c r="D194" s="690" t="s">
        <v>150</v>
      </c>
      <c r="E194" s="693"/>
    </row>
    <row r="195" spans="1:7" ht="30" hidden="1" x14ac:dyDescent="0.25">
      <c r="A195" s="689">
        <v>4</v>
      </c>
      <c r="B195" s="689">
        <v>5</v>
      </c>
      <c r="C195" s="689" t="s">
        <v>10</v>
      </c>
      <c r="D195" s="690" t="s">
        <v>132</v>
      </c>
      <c r="E195" s="693"/>
    </row>
    <row r="196" spans="1:7" hidden="1" x14ac:dyDescent="0.25">
      <c r="A196" s="689">
        <v>4</v>
      </c>
      <c r="B196" s="689">
        <v>6</v>
      </c>
      <c r="C196" s="689"/>
      <c r="D196" s="690" t="s">
        <v>133</v>
      </c>
      <c r="E196" s="693"/>
    </row>
    <row r="197" spans="1:7" ht="30" hidden="1" x14ac:dyDescent="0.25">
      <c r="A197" s="689">
        <v>4</v>
      </c>
      <c r="B197" s="689">
        <v>6</v>
      </c>
      <c r="C197" s="689">
        <v>1</v>
      </c>
      <c r="D197" s="690" t="s">
        <v>134</v>
      </c>
      <c r="E197" s="693"/>
    </row>
    <row r="198" spans="1:7" ht="30" hidden="1" x14ac:dyDescent="0.25">
      <c r="A198" s="689">
        <v>4</v>
      </c>
      <c r="B198" s="689">
        <v>6</v>
      </c>
      <c r="C198" s="689">
        <v>2</v>
      </c>
      <c r="D198" s="690" t="s">
        <v>135</v>
      </c>
      <c r="E198" s="693"/>
    </row>
    <row r="199" spans="1:7" ht="30" hidden="1" x14ac:dyDescent="0.25">
      <c r="A199" s="689">
        <v>4</v>
      </c>
      <c r="B199" s="689">
        <v>6</v>
      </c>
      <c r="C199" s="689" t="s">
        <v>10</v>
      </c>
      <c r="D199" s="690" t="s">
        <v>136</v>
      </c>
      <c r="E199" s="693"/>
    </row>
    <row r="200" spans="1:7" hidden="1" x14ac:dyDescent="0.25">
      <c r="A200" s="689">
        <v>4</v>
      </c>
      <c r="B200" s="689">
        <v>7</v>
      </c>
      <c r="C200" s="689"/>
      <c r="D200" s="690" t="s">
        <v>137</v>
      </c>
      <c r="E200" s="693"/>
    </row>
    <row r="201" spans="1:7" hidden="1" x14ac:dyDescent="0.25">
      <c r="A201" s="689">
        <v>4</v>
      </c>
      <c r="B201" s="689">
        <v>7</v>
      </c>
      <c r="C201" s="689">
        <v>1</v>
      </c>
      <c r="D201" s="690" t="s">
        <v>138</v>
      </c>
      <c r="E201" s="693"/>
    </row>
    <row r="202" spans="1:7" ht="30" hidden="1" x14ac:dyDescent="0.25">
      <c r="A202" s="689">
        <v>4</v>
      </c>
      <c r="B202" s="689">
        <v>7</v>
      </c>
      <c r="C202" s="689">
        <v>2</v>
      </c>
      <c r="D202" s="690" t="s">
        <v>139</v>
      </c>
      <c r="E202" s="693"/>
    </row>
    <row r="203" spans="1:7" hidden="1" x14ac:dyDescent="0.25">
      <c r="A203" s="689">
        <v>4</v>
      </c>
      <c r="B203" s="689">
        <v>7</v>
      </c>
      <c r="C203" s="689">
        <v>3</v>
      </c>
      <c r="D203" s="690" t="s">
        <v>140</v>
      </c>
      <c r="E203" s="693"/>
    </row>
    <row r="204" spans="1:7" ht="30" hidden="1" x14ac:dyDescent="0.25">
      <c r="A204" s="689">
        <v>4</v>
      </c>
      <c r="B204" s="689">
        <v>7</v>
      </c>
      <c r="C204" s="689">
        <v>4</v>
      </c>
      <c r="D204" s="690" t="s">
        <v>141</v>
      </c>
      <c r="E204" s="693"/>
    </row>
    <row r="205" spans="1:7" ht="30" hidden="1" x14ac:dyDescent="0.25">
      <c r="A205" s="689"/>
      <c r="B205" s="689"/>
      <c r="C205" s="689"/>
      <c r="D205" s="690" t="s">
        <v>142</v>
      </c>
      <c r="E205" s="693"/>
    </row>
    <row r="206" spans="1:7" ht="30" hidden="1" x14ac:dyDescent="0.25">
      <c r="A206" s="689">
        <v>4</v>
      </c>
      <c r="B206" s="689">
        <v>7</v>
      </c>
      <c r="C206" s="689" t="s">
        <v>10</v>
      </c>
      <c r="D206" s="690" t="s">
        <v>143</v>
      </c>
      <c r="E206" s="693"/>
    </row>
    <row r="207" spans="1:7" ht="25.5" x14ac:dyDescent="0.25">
      <c r="A207" s="790">
        <v>5</v>
      </c>
      <c r="B207" s="790"/>
      <c r="C207" s="790"/>
      <c r="D207" s="685" t="s">
        <v>152</v>
      </c>
      <c r="E207" s="817">
        <f>E209+E211+E213</f>
        <v>3360740</v>
      </c>
      <c r="G207" s="723"/>
    </row>
    <row r="208" spans="1:7" ht="60" hidden="1" x14ac:dyDescent="0.25">
      <c r="A208" s="695"/>
      <c r="B208" s="689"/>
      <c r="C208" s="689"/>
      <c r="D208" s="690" t="s">
        <v>151</v>
      </c>
      <c r="E208" s="693"/>
    </row>
    <row r="209" spans="1:7" x14ac:dyDescent="0.25">
      <c r="A209" s="689">
        <v>5</v>
      </c>
      <c r="B209" s="689">
        <v>1</v>
      </c>
      <c r="C209" s="689"/>
      <c r="D209" s="690" t="s">
        <v>144</v>
      </c>
      <c r="E209" s="820">
        <v>1360740</v>
      </c>
    </row>
    <row r="210" spans="1:7" x14ac:dyDescent="0.25">
      <c r="A210" s="689">
        <v>5</v>
      </c>
      <c r="B210" s="689">
        <v>1</v>
      </c>
      <c r="C210" s="689">
        <v>0</v>
      </c>
      <c r="D210" s="690" t="s">
        <v>145</v>
      </c>
      <c r="E210" s="883">
        <f>E209</f>
        <v>1360740</v>
      </c>
    </row>
    <row r="211" spans="1:7" x14ac:dyDescent="0.25">
      <c r="A211" s="689">
        <v>5</v>
      </c>
      <c r="B211" s="689">
        <v>2</v>
      </c>
      <c r="C211" s="689"/>
      <c r="D211" s="690" t="s">
        <v>146</v>
      </c>
      <c r="E211" s="883">
        <f>E212</f>
        <v>1000000</v>
      </c>
    </row>
    <row r="212" spans="1:7" x14ac:dyDescent="0.25">
      <c r="A212" s="689">
        <v>5</v>
      </c>
      <c r="B212" s="689">
        <v>2</v>
      </c>
      <c r="C212" s="689">
        <v>0</v>
      </c>
      <c r="D212" s="690" t="s">
        <v>147</v>
      </c>
      <c r="E212" s="883">
        <v>1000000</v>
      </c>
    </row>
    <row r="213" spans="1:7" x14ac:dyDescent="0.25">
      <c r="A213" s="689">
        <v>5</v>
      </c>
      <c r="B213" s="689">
        <v>3</v>
      </c>
      <c r="C213" s="689"/>
      <c r="D213" s="690" t="s">
        <v>148</v>
      </c>
      <c r="E213" s="883">
        <f>E214</f>
        <v>1000000</v>
      </c>
    </row>
    <row r="214" spans="1:7" x14ac:dyDescent="0.25">
      <c r="A214" s="689">
        <v>5</v>
      </c>
      <c r="B214" s="689">
        <v>3</v>
      </c>
      <c r="C214" s="689">
        <v>0</v>
      </c>
      <c r="D214" s="690" t="s">
        <v>149</v>
      </c>
      <c r="E214" s="883">
        <v>1000000</v>
      </c>
    </row>
    <row r="215" spans="1:7" ht="15" customHeight="1" x14ac:dyDescent="0.25">
      <c r="A215" s="933" t="s">
        <v>2517</v>
      </c>
      <c r="B215" s="933"/>
      <c r="C215" s="933"/>
      <c r="D215" s="933"/>
      <c r="E215" s="688">
        <f>E207+E163+E133+E47+E6</f>
        <v>2938296000</v>
      </c>
      <c r="F215" s="697"/>
      <c r="G215" s="698"/>
    </row>
    <row r="216" spans="1:7" x14ac:dyDescent="0.25">
      <c r="A216" s="939" t="s">
        <v>2629</v>
      </c>
      <c r="B216" s="939"/>
      <c r="C216" s="939"/>
      <c r="D216" s="939"/>
      <c r="E216" s="817">
        <f>2845490300</f>
        <v>2845490300</v>
      </c>
      <c r="F216" s="723"/>
      <c r="G216" s="698"/>
    </row>
    <row r="217" spans="1:7" x14ac:dyDescent="0.25">
      <c r="A217" s="939" t="s">
        <v>2630</v>
      </c>
      <c r="B217" s="939"/>
      <c r="C217" s="939"/>
      <c r="D217" s="939"/>
      <c r="E217" s="820">
        <f>E215-E216</f>
        <v>92805700</v>
      </c>
      <c r="F217" s="723"/>
      <c r="G217" s="723"/>
    </row>
    <row r="218" spans="1:7" x14ac:dyDescent="0.25">
      <c r="F218" s="723"/>
      <c r="G218" s="723"/>
    </row>
    <row r="219" spans="1:7" x14ac:dyDescent="0.25">
      <c r="F219" s="698"/>
    </row>
  </sheetData>
  <mergeCells count="8">
    <mergeCell ref="A217:D217"/>
    <mergeCell ref="A192:C192"/>
    <mergeCell ref="A5:C5"/>
    <mergeCell ref="A1:E1"/>
    <mergeCell ref="A2:E2"/>
    <mergeCell ref="A3:E3"/>
    <mergeCell ref="A216:D216"/>
    <mergeCell ref="A215:D215"/>
  </mergeCells>
  <pageMargins left="0.7" right="0.7" top="0.75" bottom="2.2999999999999998" header="0.3" footer="0.3"/>
  <pageSetup paperSize="5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0"/>
  <sheetViews>
    <sheetView topLeftCell="A6" workbookViewId="0">
      <selection activeCell="H36" sqref="H36"/>
    </sheetView>
  </sheetViews>
  <sheetFormatPr defaultRowHeight="15" x14ac:dyDescent="0.25"/>
  <cols>
    <col min="1" max="2" width="6.28515625" style="78" customWidth="1"/>
    <col min="3" max="3" width="9.28515625" style="78" customWidth="1"/>
    <col min="4" max="4" width="71.28515625" style="74" customWidth="1"/>
    <col min="5" max="5" width="19.85546875" style="74" bestFit="1" customWidth="1"/>
    <col min="6" max="16384" width="9.140625" style="74"/>
  </cols>
  <sheetData>
    <row r="1" spans="1:5" ht="15.75" x14ac:dyDescent="0.25">
      <c r="A1" s="942"/>
      <c r="B1" s="942"/>
      <c r="C1" s="942"/>
      <c r="D1" s="942"/>
    </row>
    <row r="2" spans="1:5" ht="15.75" x14ac:dyDescent="0.25">
      <c r="A2" s="942"/>
      <c r="B2" s="942"/>
      <c r="C2" s="942"/>
      <c r="D2" s="942"/>
    </row>
    <row r="3" spans="1:5" ht="15.75" x14ac:dyDescent="0.25">
      <c r="A3" s="942"/>
      <c r="B3" s="942"/>
      <c r="C3" s="942"/>
      <c r="D3" s="942"/>
    </row>
    <row r="5" spans="1:5" s="75" customFormat="1" x14ac:dyDescent="0.25">
      <c r="A5" s="943" t="s">
        <v>3</v>
      </c>
      <c r="B5" s="943"/>
      <c r="C5" s="943"/>
      <c r="D5" s="10" t="s">
        <v>4</v>
      </c>
      <c r="E5" s="75" t="s">
        <v>284</v>
      </c>
    </row>
    <row r="6" spans="1:5" ht="15.75" x14ac:dyDescent="0.25">
      <c r="A6" s="5">
        <v>1</v>
      </c>
      <c r="B6" s="7"/>
      <c r="C6" s="7"/>
      <c r="D6" s="3" t="s">
        <v>5</v>
      </c>
    </row>
    <row r="7" spans="1:5" ht="47.25" x14ac:dyDescent="0.25">
      <c r="A7" s="11"/>
      <c r="B7" s="11"/>
      <c r="C7" s="11"/>
      <c r="D7" s="3" t="s">
        <v>153</v>
      </c>
    </row>
    <row r="8" spans="1:5" s="75" customFormat="1" ht="40.5" x14ac:dyDescent="0.25">
      <c r="A8" s="9">
        <v>1</v>
      </c>
      <c r="B8" s="9">
        <v>1</v>
      </c>
      <c r="C8" s="79"/>
      <c r="D8" s="10" t="s">
        <v>154</v>
      </c>
      <c r="E8" s="80" t="e">
        <f>SUM(E9:E14)</f>
        <v>#REF!</v>
      </c>
    </row>
    <row r="9" spans="1:5" ht="15.75" x14ac:dyDescent="0.25">
      <c r="A9" s="5">
        <v>1</v>
      </c>
      <c r="B9" s="5">
        <v>1</v>
      </c>
      <c r="C9" s="5">
        <v>1</v>
      </c>
      <c r="D9" s="3" t="s">
        <v>6</v>
      </c>
      <c r="E9" s="76" t="e">
        <f>#REF!</f>
        <v>#REF!</v>
      </c>
    </row>
    <row r="10" spans="1:5" ht="15.75" x14ac:dyDescent="0.25">
      <c r="A10" s="5">
        <v>1</v>
      </c>
      <c r="B10" s="5">
        <v>1</v>
      </c>
      <c r="C10" s="5">
        <v>2</v>
      </c>
      <c r="D10" s="3" t="s">
        <v>7</v>
      </c>
      <c r="E10" s="76" t="e">
        <f>#REF!+#REF!</f>
        <v>#REF!</v>
      </c>
    </row>
    <row r="11" spans="1:5" ht="15.75" x14ac:dyDescent="0.25">
      <c r="A11" s="5">
        <v>1</v>
      </c>
      <c r="B11" s="5">
        <v>1</v>
      </c>
      <c r="C11" s="5">
        <v>3</v>
      </c>
      <c r="D11" s="3" t="s">
        <v>8</v>
      </c>
      <c r="E11" s="76"/>
    </row>
    <row r="12" spans="1:5" ht="47.25" x14ac:dyDescent="0.25">
      <c r="A12" s="5">
        <v>1</v>
      </c>
      <c r="B12" s="5">
        <v>1</v>
      </c>
      <c r="C12" s="5">
        <v>4</v>
      </c>
      <c r="D12" s="3" t="s">
        <v>155</v>
      </c>
    </row>
    <row r="13" spans="1:5" ht="15.75" x14ac:dyDescent="0.25">
      <c r="A13" s="5">
        <v>1</v>
      </c>
      <c r="B13" s="5">
        <v>1</v>
      </c>
      <c r="C13" s="5">
        <v>5</v>
      </c>
      <c r="D13" s="3" t="s">
        <v>9</v>
      </c>
    </row>
    <row r="14" spans="1:5" ht="47.25" x14ac:dyDescent="0.25">
      <c r="A14" s="5">
        <v>1</v>
      </c>
      <c r="B14" s="5">
        <v>1</v>
      </c>
      <c r="C14" s="5">
        <v>6</v>
      </c>
      <c r="D14" s="3" t="s">
        <v>156</v>
      </c>
    </row>
    <row r="15" spans="1:5" ht="15.75" x14ac:dyDescent="0.25">
      <c r="A15" s="5">
        <v>1</v>
      </c>
      <c r="B15" s="5">
        <v>2</v>
      </c>
      <c r="C15" s="7"/>
      <c r="D15" s="10" t="s">
        <v>11</v>
      </c>
    </row>
    <row r="16" spans="1:5" ht="15.75" x14ac:dyDescent="0.25">
      <c r="A16" s="5">
        <v>1</v>
      </c>
      <c r="B16" s="5">
        <v>2</v>
      </c>
      <c r="C16" s="5">
        <v>1</v>
      </c>
      <c r="D16" s="3" t="s">
        <v>12</v>
      </c>
    </row>
    <row r="17" spans="1:4" ht="15.75" x14ac:dyDescent="0.25">
      <c r="A17" s="5">
        <v>1</v>
      </c>
      <c r="B17" s="5">
        <v>2</v>
      </c>
      <c r="C17" s="5">
        <v>2</v>
      </c>
      <c r="D17" s="3" t="s">
        <v>13</v>
      </c>
    </row>
    <row r="18" spans="1:4" ht="27" x14ac:dyDescent="0.25">
      <c r="A18" s="5">
        <v>1</v>
      </c>
      <c r="B18" s="5">
        <v>3</v>
      </c>
      <c r="C18" s="7"/>
      <c r="D18" s="10" t="s">
        <v>14</v>
      </c>
    </row>
    <row r="19" spans="1:4" ht="31.5" x14ac:dyDescent="0.25">
      <c r="A19" s="5">
        <v>1</v>
      </c>
      <c r="B19" s="5">
        <v>3</v>
      </c>
      <c r="C19" s="5">
        <v>1</v>
      </c>
      <c r="D19" s="3" t="s">
        <v>157</v>
      </c>
    </row>
    <row r="20" spans="1:4" ht="31.5" x14ac:dyDescent="0.25">
      <c r="A20" s="5">
        <v>1</v>
      </c>
      <c r="B20" s="5">
        <v>3</v>
      </c>
      <c r="C20" s="5">
        <v>2</v>
      </c>
      <c r="D20" s="3" t="s">
        <v>158</v>
      </c>
    </row>
    <row r="21" spans="1:4" ht="15.75" x14ac:dyDescent="0.25">
      <c r="A21" s="5">
        <v>1</v>
      </c>
      <c r="B21" s="5">
        <v>3</v>
      </c>
      <c r="C21" s="5">
        <v>3</v>
      </c>
      <c r="D21" s="3" t="s">
        <v>15</v>
      </c>
    </row>
    <row r="22" spans="1:4" ht="27" x14ac:dyDescent="0.25">
      <c r="A22" s="5">
        <v>1</v>
      </c>
      <c r="B22" s="5">
        <v>4</v>
      </c>
      <c r="C22" s="7"/>
      <c r="D22" s="10" t="s">
        <v>18</v>
      </c>
    </row>
    <row r="23" spans="1:4" ht="47.25" x14ac:dyDescent="0.25">
      <c r="A23" s="5">
        <v>1</v>
      </c>
      <c r="B23" s="5">
        <v>4</v>
      </c>
      <c r="C23" s="5">
        <v>1</v>
      </c>
      <c r="D23" s="3" t="s">
        <v>160</v>
      </c>
    </row>
    <row r="24" spans="1:4" ht="31.5" x14ac:dyDescent="0.25">
      <c r="A24" s="5">
        <v>1</v>
      </c>
      <c r="B24" s="5">
        <v>4</v>
      </c>
      <c r="C24" s="5">
        <v>2</v>
      </c>
      <c r="D24" s="3" t="s">
        <v>161</v>
      </c>
    </row>
    <row r="25" spans="1:4" ht="15.75" x14ac:dyDescent="0.25">
      <c r="A25" s="5">
        <v>1</v>
      </c>
      <c r="B25" s="5">
        <v>4</v>
      </c>
      <c r="C25" s="5">
        <v>3</v>
      </c>
      <c r="D25" s="3" t="s">
        <v>19</v>
      </c>
    </row>
    <row r="26" spans="1:4" ht="31.5" x14ac:dyDescent="0.25">
      <c r="A26" s="5">
        <v>1</v>
      </c>
      <c r="B26" s="5">
        <v>4</v>
      </c>
      <c r="C26" s="5">
        <v>4</v>
      </c>
      <c r="D26" s="3" t="s">
        <v>162</v>
      </c>
    </row>
    <row r="27" spans="1:4" ht="15.75" x14ac:dyDescent="0.25">
      <c r="A27" s="5">
        <v>1</v>
      </c>
      <c r="B27" s="6">
        <v>4</v>
      </c>
      <c r="C27" s="5">
        <v>5</v>
      </c>
      <c r="D27" s="3" t="s">
        <v>20</v>
      </c>
    </row>
    <row r="28" spans="1:4" ht="31.5" x14ac:dyDescent="0.25">
      <c r="A28" s="5">
        <v>1</v>
      </c>
      <c r="B28" s="5">
        <v>4</v>
      </c>
      <c r="C28" s="5">
        <v>6</v>
      </c>
      <c r="D28" s="3" t="s">
        <v>163</v>
      </c>
    </row>
    <row r="29" spans="1:4" ht="63" x14ac:dyDescent="0.25">
      <c r="A29" s="6">
        <v>1</v>
      </c>
      <c r="B29" s="5">
        <v>4</v>
      </c>
      <c r="C29" s="5">
        <v>7</v>
      </c>
      <c r="D29" s="3" t="s">
        <v>164</v>
      </c>
    </row>
    <row r="30" spans="1:4" ht="15.75" x14ac:dyDescent="0.25">
      <c r="A30" s="5">
        <v>1</v>
      </c>
      <c r="B30" s="5">
        <v>4</v>
      </c>
      <c r="C30" s="5">
        <v>8</v>
      </c>
      <c r="D30" s="3" t="s">
        <v>21</v>
      </c>
    </row>
    <row r="31" spans="1:4" ht="15.75" x14ac:dyDescent="0.25">
      <c r="A31" s="5">
        <v>2</v>
      </c>
      <c r="B31" s="7"/>
      <c r="C31" s="7"/>
      <c r="D31" s="10" t="s">
        <v>30</v>
      </c>
    </row>
    <row r="32" spans="1:4" ht="78.75" x14ac:dyDescent="0.25">
      <c r="A32" s="11"/>
      <c r="B32" s="11"/>
      <c r="C32" s="11"/>
      <c r="D32" s="3" t="s">
        <v>170</v>
      </c>
    </row>
    <row r="33" spans="1:4" ht="15.75" x14ac:dyDescent="0.25">
      <c r="A33" s="5">
        <v>2</v>
      </c>
      <c r="B33" s="5">
        <v>1</v>
      </c>
      <c r="C33" s="7"/>
      <c r="D33" s="10" t="s">
        <v>31</v>
      </c>
    </row>
    <row r="34" spans="1:4" ht="47.25" x14ac:dyDescent="0.25">
      <c r="A34" s="5">
        <v>2</v>
      </c>
      <c r="B34" s="5">
        <v>1</v>
      </c>
      <c r="C34" s="5">
        <v>1</v>
      </c>
      <c r="D34" s="3" t="s">
        <v>171</v>
      </c>
    </row>
    <row r="35" spans="1:4" ht="31.5" x14ac:dyDescent="0.25">
      <c r="A35" s="5">
        <v>2</v>
      </c>
      <c r="B35" s="5">
        <v>1</v>
      </c>
      <c r="C35" s="5">
        <v>4</v>
      </c>
      <c r="D35" s="3" t="s">
        <v>172</v>
      </c>
    </row>
    <row r="36" spans="1:4" ht="31.5" x14ac:dyDescent="0.25">
      <c r="A36" s="5">
        <v>2</v>
      </c>
      <c r="B36" s="5">
        <v>1</v>
      </c>
      <c r="C36" s="5">
        <v>7</v>
      </c>
      <c r="D36" s="3" t="s">
        <v>175</v>
      </c>
    </row>
    <row r="37" spans="1:4" ht="31.5" x14ac:dyDescent="0.25">
      <c r="A37" s="5">
        <v>2</v>
      </c>
      <c r="B37" s="5">
        <v>1</v>
      </c>
      <c r="C37" s="5">
        <v>8</v>
      </c>
      <c r="D37" s="3" t="s">
        <v>176</v>
      </c>
    </row>
    <row r="38" spans="1:4" ht="15.75" x14ac:dyDescent="0.25">
      <c r="A38" s="5">
        <v>2</v>
      </c>
      <c r="B38" s="5">
        <v>1</v>
      </c>
      <c r="C38" s="5">
        <v>9</v>
      </c>
      <c r="D38" s="3" t="s">
        <v>34</v>
      </c>
    </row>
    <row r="39" spans="1:4" ht="15.75" x14ac:dyDescent="0.25">
      <c r="A39" s="5">
        <v>2</v>
      </c>
      <c r="B39" s="5">
        <v>1</v>
      </c>
      <c r="C39" s="5">
        <v>10</v>
      </c>
      <c r="D39" s="3" t="s">
        <v>35</v>
      </c>
    </row>
    <row r="40" spans="1:4" x14ac:dyDescent="0.25">
      <c r="A40" s="7"/>
      <c r="B40" s="7"/>
      <c r="C40" s="7"/>
      <c r="D40" s="4"/>
    </row>
    <row r="41" spans="1:4" ht="15.75" x14ac:dyDescent="0.25">
      <c r="A41" s="5">
        <v>2</v>
      </c>
      <c r="B41" s="5">
        <v>2</v>
      </c>
      <c r="C41" s="7"/>
      <c r="D41" s="10" t="s">
        <v>37</v>
      </c>
    </row>
    <row r="42" spans="1:4" ht="63" x14ac:dyDescent="0.25">
      <c r="A42" s="5">
        <v>2</v>
      </c>
      <c r="B42" s="5">
        <v>2</v>
      </c>
      <c r="C42" s="5">
        <v>1</v>
      </c>
      <c r="D42" s="81" t="s">
        <v>177</v>
      </c>
    </row>
    <row r="43" spans="1:4" ht="31.5" x14ac:dyDescent="0.25">
      <c r="A43" s="5">
        <v>2</v>
      </c>
      <c r="B43" s="5">
        <v>2</v>
      </c>
      <c r="C43" s="5">
        <v>2</v>
      </c>
      <c r="D43" s="3" t="s">
        <v>178</v>
      </c>
    </row>
    <row r="44" spans="1:4" ht="31.5" x14ac:dyDescent="0.25">
      <c r="A44" s="5">
        <v>2</v>
      </c>
      <c r="B44" s="5">
        <v>2</v>
      </c>
      <c r="C44" s="5">
        <v>3</v>
      </c>
      <c r="D44" s="3" t="s">
        <v>179</v>
      </c>
    </row>
    <row r="45" spans="1:4" ht="15.75" x14ac:dyDescent="0.25">
      <c r="A45" s="5"/>
      <c r="B45" s="5"/>
      <c r="C45" s="5"/>
      <c r="D45" s="3" t="s">
        <v>293</v>
      </c>
    </row>
    <row r="46" spans="1:4" ht="15.75" x14ac:dyDescent="0.25">
      <c r="A46" s="5"/>
      <c r="B46" s="5"/>
      <c r="C46" s="5"/>
      <c r="D46" s="3" t="s">
        <v>294</v>
      </c>
    </row>
    <row r="47" spans="1:4" ht="15.75" x14ac:dyDescent="0.25">
      <c r="A47" s="5">
        <v>2</v>
      </c>
      <c r="B47" s="5">
        <v>2</v>
      </c>
      <c r="C47" s="5">
        <v>6</v>
      </c>
      <c r="D47" s="3" t="s">
        <v>40</v>
      </c>
    </row>
    <row r="48" spans="1:4" ht="15.75" x14ac:dyDescent="0.25">
      <c r="A48" s="5"/>
      <c r="B48" s="5"/>
      <c r="C48" s="5"/>
      <c r="D48" s="3" t="s">
        <v>295</v>
      </c>
    </row>
    <row r="49" spans="1:4" ht="15.75" x14ac:dyDescent="0.25">
      <c r="A49" s="5">
        <v>2</v>
      </c>
      <c r="B49" s="5">
        <v>2</v>
      </c>
      <c r="C49" s="5">
        <v>7</v>
      </c>
      <c r="D49" s="3" t="s">
        <v>41</v>
      </c>
    </row>
    <row r="50" spans="1:4" ht="15.75" x14ac:dyDescent="0.25">
      <c r="A50" s="5"/>
      <c r="B50" s="5"/>
      <c r="C50" s="5"/>
      <c r="D50" s="3" t="s">
        <v>296</v>
      </c>
    </row>
    <row r="51" spans="1:4" ht="15.75" x14ac:dyDescent="0.25">
      <c r="A51" s="5">
        <v>2</v>
      </c>
      <c r="B51" s="5">
        <v>2</v>
      </c>
      <c r="C51" s="5">
        <v>8</v>
      </c>
      <c r="D51" s="81" t="s">
        <v>42</v>
      </c>
    </row>
    <row r="52" spans="1:4" ht="15.75" x14ac:dyDescent="0.25">
      <c r="A52" s="5">
        <v>2</v>
      </c>
      <c r="B52" s="5">
        <v>3</v>
      </c>
      <c r="C52" s="7"/>
      <c r="D52" s="3" t="s">
        <v>44</v>
      </c>
    </row>
    <row r="53" spans="1:4" ht="15.75" x14ac:dyDescent="0.25">
      <c r="A53" s="5">
        <v>2</v>
      </c>
      <c r="B53" s="5">
        <v>3</v>
      </c>
      <c r="C53" s="5">
        <v>1</v>
      </c>
      <c r="D53" s="3" t="s">
        <v>45</v>
      </c>
    </row>
    <row r="54" spans="1:4" ht="15.75" x14ac:dyDescent="0.25">
      <c r="A54" s="5">
        <v>2</v>
      </c>
      <c r="B54" s="5">
        <v>3</v>
      </c>
      <c r="C54" s="5">
        <v>2</v>
      </c>
      <c r="D54" s="3" t="s">
        <v>46</v>
      </c>
    </row>
    <row r="55" spans="1:4" ht="15.75" x14ac:dyDescent="0.25">
      <c r="A55" s="5">
        <v>2</v>
      </c>
      <c r="B55" s="5">
        <v>3</v>
      </c>
      <c r="C55" s="5">
        <v>3</v>
      </c>
      <c r="D55" s="3" t="s">
        <v>47</v>
      </c>
    </row>
    <row r="56" spans="1:4" ht="15.75" x14ac:dyDescent="0.25">
      <c r="A56" s="5">
        <v>2</v>
      </c>
      <c r="B56" s="5">
        <v>3</v>
      </c>
      <c r="C56" s="5">
        <v>4</v>
      </c>
      <c r="D56" s="3" t="s">
        <v>48</v>
      </c>
    </row>
    <row r="57" spans="1:4" ht="31.5" x14ac:dyDescent="0.25">
      <c r="A57" s="5">
        <v>2</v>
      </c>
      <c r="B57" s="5">
        <v>3</v>
      </c>
      <c r="C57" s="5">
        <v>5</v>
      </c>
      <c r="D57" s="3" t="s">
        <v>181</v>
      </c>
    </row>
    <row r="58" spans="1:4" ht="31.5" x14ac:dyDescent="0.25">
      <c r="A58" s="5">
        <v>2</v>
      </c>
      <c r="B58" s="5">
        <v>3</v>
      </c>
      <c r="C58" s="5">
        <v>6</v>
      </c>
      <c r="D58" s="3" t="s">
        <v>49</v>
      </c>
    </row>
    <row r="59" spans="1:4" ht="31.5" x14ac:dyDescent="0.25">
      <c r="A59" s="5">
        <v>2</v>
      </c>
      <c r="B59" s="5">
        <v>3</v>
      </c>
      <c r="C59" s="5">
        <v>10</v>
      </c>
      <c r="D59" s="3" t="s">
        <v>53</v>
      </c>
    </row>
    <row r="60" spans="1:4" ht="31.5" x14ac:dyDescent="0.25">
      <c r="A60" s="5">
        <v>2</v>
      </c>
      <c r="B60" s="5">
        <v>3</v>
      </c>
      <c r="C60" s="5">
        <v>11</v>
      </c>
      <c r="D60" s="3" t="s">
        <v>297</v>
      </c>
    </row>
    <row r="61" spans="1:4" ht="31.5" x14ac:dyDescent="0.25">
      <c r="A61" s="5">
        <v>2</v>
      </c>
      <c r="B61" s="5">
        <v>3</v>
      </c>
      <c r="C61" s="5">
        <v>12</v>
      </c>
      <c r="D61" s="3" t="s">
        <v>56</v>
      </c>
    </row>
    <row r="62" spans="1:4" ht="31.5" x14ac:dyDescent="0.25">
      <c r="A62" s="5">
        <v>2</v>
      </c>
      <c r="B62" s="5">
        <v>3</v>
      </c>
      <c r="C62" s="5">
        <v>13</v>
      </c>
      <c r="D62" s="3" t="s">
        <v>57</v>
      </c>
    </row>
    <row r="63" spans="1:4" ht="47.25" x14ac:dyDescent="0.25">
      <c r="A63" s="5">
        <v>2</v>
      </c>
      <c r="B63" s="5">
        <v>3</v>
      </c>
      <c r="C63" s="5">
        <v>14</v>
      </c>
      <c r="D63" s="3" t="s">
        <v>182</v>
      </c>
    </row>
    <row r="64" spans="1:4" ht="31.5" x14ac:dyDescent="0.25">
      <c r="A64" s="5">
        <v>2</v>
      </c>
      <c r="B64" s="5">
        <v>3</v>
      </c>
      <c r="C64" s="5">
        <v>15</v>
      </c>
      <c r="D64" s="3" t="s">
        <v>58</v>
      </c>
    </row>
    <row r="65" spans="1:4" ht="15.75" x14ac:dyDescent="0.25">
      <c r="A65" s="5">
        <v>2</v>
      </c>
      <c r="B65" s="5">
        <v>3</v>
      </c>
      <c r="C65" s="5">
        <v>18</v>
      </c>
      <c r="D65" s="81" t="s">
        <v>60</v>
      </c>
    </row>
    <row r="66" spans="1:4" ht="15.75" x14ac:dyDescent="0.25">
      <c r="A66" s="5">
        <v>2</v>
      </c>
      <c r="B66" s="5">
        <v>4</v>
      </c>
      <c r="C66" s="7"/>
      <c r="D66" s="3" t="s">
        <v>64</v>
      </c>
    </row>
    <row r="67" spans="1:4" ht="31.5" x14ac:dyDescent="0.25">
      <c r="A67" s="5">
        <v>2</v>
      </c>
      <c r="B67" s="5">
        <v>4</v>
      </c>
      <c r="C67" s="5">
        <v>3</v>
      </c>
      <c r="D67" s="3" t="s">
        <v>185</v>
      </c>
    </row>
    <row r="68" spans="1:4" ht="31.5" x14ac:dyDescent="0.25">
      <c r="A68" s="5">
        <v>2</v>
      </c>
      <c r="B68" s="5">
        <v>4</v>
      </c>
      <c r="C68" s="5">
        <v>4</v>
      </c>
      <c r="D68" s="3" t="s">
        <v>66</v>
      </c>
    </row>
    <row r="69" spans="1:4" ht="31.5" x14ac:dyDescent="0.25">
      <c r="A69" s="5">
        <v>2</v>
      </c>
      <c r="B69" s="5">
        <v>4</v>
      </c>
      <c r="C69" s="5">
        <v>11</v>
      </c>
      <c r="D69" s="3" t="s">
        <v>188</v>
      </c>
    </row>
    <row r="70" spans="1:4" ht="31.5" x14ac:dyDescent="0.25">
      <c r="A70" s="5">
        <v>2</v>
      </c>
      <c r="B70" s="5">
        <v>4</v>
      </c>
      <c r="C70" s="5">
        <v>12</v>
      </c>
      <c r="D70" s="3" t="s">
        <v>189</v>
      </c>
    </row>
    <row r="71" spans="1:4" ht="31.5" x14ac:dyDescent="0.25">
      <c r="A71" s="5">
        <v>2</v>
      </c>
      <c r="B71" s="5">
        <v>4</v>
      </c>
      <c r="C71" s="5">
        <v>13</v>
      </c>
      <c r="D71" s="3" t="s">
        <v>190</v>
      </c>
    </row>
    <row r="72" spans="1:4" ht="31.5" x14ac:dyDescent="0.25">
      <c r="A72" s="5">
        <v>2</v>
      </c>
      <c r="B72" s="5">
        <v>4</v>
      </c>
      <c r="C72" s="5">
        <v>15</v>
      </c>
      <c r="D72" s="3" t="s">
        <v>191</v>
      </c>
    </row>
    <row r="73" spans="1:4" ht="15.75" x14ac:dyDescent="0.25">
      <c r="A73" s="5">
        <v>2</v>
      </c>
      <c r="B73" s="5">
        <v>6</v>
      </c>
      <c r="C73" s="7"/>
      <c r="D73" s="3" t="s">
        <v>78</v>
      </c>
    </row>
    <row r="74" spans="1:4" ht="31.5" x14ac:dyDescent="0.25">
      <c r="A74" s="5">
        <v>2</v>
      </c>
      <c r="B74" s="5">
        <v>6</v>
      </c>
      <c r="C74" s="5">
        <v>2</v>
      </c>
      <c r="D74" s="3" t="s">
        <v>194</v>
      </c>
    </row>
    <row r="75" spans="1:4" ht="15.75" x14ac:dyDescent="0.25">
      <c r="A75" s="5">
        <v>2</v>
      </c>
      <c r="B75" s="5">
        <v>8</v>
      </c>
      <c r="C75" s="7"/>
      <c r="D75" s="3" t="s">
        <v>84</v>
      </c>
    </row>
    <row r="76" spans="1:4" ht="15.75" x14ac:dyDescent="0.25">
      <c r="A76" s="5">
        <v>2</v>
      </c>
      <c r="B76" s="5">
        <v>8</v>
      </c>
      <c r="C76" s="5">
        <v>1</v>
      </c>
      <c r="D76" s="3" t="s">
        <v>85</v>
      </c>
    </row>
    <row r="77" spans="1:4" ht="31.5" x14ac:dyDescent="0.25">
      <c r="A77" s="5">
        <v>2</v>
      </c>
      <c r="B77" s="5">
        <v>8</v>
      </c>
      <c r="C77" s="5">
        <v>2</v>
      </c>
      <c r="D77" s="3" t="s">
        <v>86</v>
      </c>
    </row>
    <row r="78" spans="1:4" ht="15.75" x14ac:dyDescent="0.25">
      <c r="A78" s="5">
        <v>2</v>
      </c>
      <c r="B78" s="5">
        <v>8</v>
      </c>
      <c r="C78" s="5">
        <v>3</v>
      </c>
      <c r="D78" s="3" t="s">
        <v>87</v>
      </c>
    </row>
    <row r="79" spans="1:4" ht="15.75" x14ac:dyDescent="0.25">
      <c r="A79" s="5">
        <v>3</v>
      </c>
      <c r="B79" s="7"/>
      <c r="C79" s="7"/>
      <c r="D79" s="3" t="s">
        <v>89</v>
      </c>
    </row>
    <row r="80" spans="1:4" ht="63" x14ac:dyDescent="0.25">
      <c r="A80" s="11"/>
      <c r="B80" s="11"/>
      <c r="C80" s="11"/>
      <c r="D80" s="3" t="s">
        <v>196</v>
      </c>
    </row>
    <row r="81" spans="1:4" ht="31.5" x14ac:dyDescent="0.25">
      <c r="A81" s="5">
        <v>3</v>
      </c>
      <c r="B81" s="5">
        <v>1</v>
      </c>
      <c r="C81" s="5">
        <v>2</v>
      </c>
      <c r="D81" s="3" t="s">
        <v>198</v>
      </c>
    </row>
    <row r="82" spans="1:4" ht="15.75" x14ac:dyDescent="0.25">
      <c r="A82" s="5">
        <v>3</v>
      </c>
      <c r="B82" s="5">
        <v>2</v>
      </c>
      <c r="C82" s="7"/>
      <c r="D82" s="3" t="s">
        <v>94</v>
      </c>
    </row>
    <row r="83" spans="1:4" ht="15.75" x14ac:dyDescent="0.25">
      <c r="A83" s="5">
        <v>3</v>
      </c>
      <c r="B83" s="5">
        <v>2</v>
      </c>
      <c r="C83" s="5">
        <v>1</v>
      </c>
      <c r="D83" s="3" t="s">
        <v>95</v>
      </c>
    </row>
    <row r="84" spans="1:4" ht="31.5" x14ac:dyDescent="0.25">
      <c r="A84" s="5">
        <v>3</v>
      </c>
      <c r="B84" s="5">
        <v>2</v>
      </c>
      <c r="C84" s="5">
        <v>2</v>
      </c>
      <c r="D84" s="3" t="s">
        <v>202</v>
      </c>
    </row>
    <row r="85" spans="1:4" ht="47.25" x14ac:dyDescent="0.25">
      <c r="A85" s="5">
        <v>3</v>
      </c>
      <c r="B85" s="5">
        <v>2</v>
      </c>
      <c r="C85" s="5">
        <v>3</v>
      </c>
      <c r="D85" s="3" t="s">
        <v>203</v>
      </c>
    </row>
    <row r="86" spans="1:4" ht="15.75" x14ac:dyDescent="0.25">
      <c r="A86" s="5">
        <v>3</v>
      </c>
      <c r="B86" s="5">
        <v>3</v>
      </c>
      <c r="C86" s="7"/>
      <c r="D86" s="3" t="s">
        <v>97</v>
      </c>
    </row>
    <row r="87" spans="1:4" ht="31.5" x14ac:dyDescent="0.25">
      <c r="A87" s="5">
        <v>3</v>
      </c>
      <c r="B87" s="5">
        <v>3</v>
      </c>
      <c r="C87" s="5">
        <v>4</v>
      </c>
      <c r="D87" s="3" t="s">
        <v>99</v>
      </c>
    </row>
    <row r="88" spans="1:4" ht="15.75" x14ac:dyDescent="0.25">
      <c r="A88" s="5">
        <v>3</v>
      </c>
      <c r="B88" s="5">
        <v>3</v>
      </c>
      <c r="C88" s="5">
        <v>6</v>
      </c>
      <c r="D88" s="81" t="s">
        <v>100</v>
      </c>
    </row>
    <row r="89" spans="1:4" ht="15.75" x14ac:dyDescent="0.25">
      <c r="A89" s="5">
        <v>3</v>
      </c>
      <c r="B89" s="5">
        <v>4</v>
      </c>
      <c r="C89" s="7"/>
      <c r="D89" s="3" t="s">
        <v>102</v>
      </c>
    </row>
    <row r="90" spans="1:4" ht="15.75" x14ac:dyDescent="0.25">
      <c r="A90" s="5">
        <v>3</v>
      </c>
      <c r="B90" s="5">
        <v>4</v>
      </c>
      <c r="C90" s="5">
        <v>1</v>
      </c>
      <c r="D90" s="3" t="s">
        <v>103</v>
      </c>
    </row>
    <row r="91" spans="1:4" ht="15.75" x14ac:dyDescent="0.25">
      <c r="A91" s="5">
        <v>3</v>
      </c>
      <c r="B91" s="5">
        <v>4</v>
      </c>
      <c r="C91" s="5">
        <v>2</v>
      </c>
      <c r="D91" s="3" t="s">
        <v>104</v>
      </c>
    </row>
    <row r="92" spans="1:4" ht="15.75" x14ac:dyDescent="0.25">
      <c r="A92" s="5">
        <v>3</v>
      </c>
      <c r="B92" s="5">
        <v>4</v>
      </c>
      <c r="C92" s="5">
        <v>3</v>
      </c>
      <c r="D92" s="3" t="s">
        <v>105</v>
      </c>
    </row>
    <row r="93" spans="1:4" ht="15.75" x14ac:dyDescent="0.25">
      <c r="A93" s="5">
        <v>4</v>
      </c>
      <c r="B93" s="7"/>
      <c r="C93" s="7"/>
      <c r="D93" s="3" t="s">
        <v>108</v>
      </c>
    </row>
    <row r="94" spans="1:4" ht="63" x14ac:dyDescent="0.25">
      <c r="A94" s="11"/>
      <c r="B94" s="11"/>
      <c r="C94" s="11"/>
      <c r="D94" s="3" t="s">
        <v>209</v>
      </c>
    </row>
    <row r="95" spans="1:4" ht="15.75" x14ac:dyDescent="0.25">
      <c r="A95" s="5">
        <v>4</v>
      </c>
      <c r="B95" s="5">
        <v>3</v>
      </c>
      <c r="C95" s="7"/>
      <c r="D95" s="3" t="s">
        <v>119</v>
      </c>
    </row>
    <row r="96" spans="1:4" ht="15.75" x14ac:dyDescent="0.25">
      <c r="A96" s="5">
        <v>4</v>
      </c>
      <c r="B96" s="5">
        <v>3</v>
      </c>
      <c r="C96" s="5">
        <v>1</v>
      </c>
      <c r="D96" s="3" t="s">
        <v>120</v>
      </c>
    </row>
    <row r="97" spans="1:4" ht="15.75" x14ac:dyDescent="0.25">
      <c r="A97" s="5">
        <v>4</v>
      </c>
      <c r="B97" s="5">
        <v>3</v>
      </c>
      <c r="C97" s="5">
        <v>2</v>
      </c>
      <c r="D97" s="3" t="s">
        <v>121</v>
      </c>
    </row>
    <row r="98" spans="1:4" ht="15.75" x14ac:dyDescent="0.25">
      <c r="A98" s="5">
        <v>4</v>
      </c>
      <c r="B98" s="5">
        <v>3</v>
      </c>
      <c r="C98" s="5">
        <v>3</v>
      </c>
      <c r="D98" s="81" t="s">
        <v>122</v>
      </c>
    </row>
    <row r="99" spans="1:4" ht="31.5" x14ac:dyDescent="0.25">
      <c r="A99" s="5">
        <v>4</v>
      </c>
      <c r="B99" s="5">
        <v>4</v>
      </c>
      <c r="C99" s="7"/>
      <c r="D99" s="3" t="s">
        <v>124</v>
      </c>
    </row>
    <row r="100" spans="1:4" ht="15.75" x14ac:dyDescent="0.25">
      <c r="A100" s="5">
        <v>4</v>
      </c>
      <c r="B100" s="5">
        <v>4</v>
      </c>
      <c r="C100" s="5">
        <v>1</v>
      </c>
      <c r="D100" s="3" t="s">
        <v>125</v>
      </c>
    </row>
    <row r="101" spans="1:4" ht="31.5" x14ac:dyDescent="0.25">
      <c r="A101" s="5">
        <v>4</v>
      </c>
      <c r="B101" s="5">
        <v>6</v>
      </c>
      <c r="C101" s="5">
        <v>2</v>
      </c>
      <c r="D101" s="3" t="s">
        <v>135</v>
      </c>
    </row>
    <row r="102" spans="1:4" x14ac:dyDescent="0.25">
      <c r="A102" s="8">
        <v>5</v>
      </c>
      <c r="B102" s="8"/>
      <c r="C102" s="8"/>
      <c r="D102" s="77" t="s">
        <v>152</v>
      </c>
    </row>
    <row r="103" spans="1:4" ht="47.25" x14ac:dyDescent="0.25">
      <c r="B103" s="8"/>
      <c r="C103" s="8"/>
      <c r="D103" s="13" t="s">
        <v>151</v>
      </c>
    </row>
    <row r="104" spans="1:4" ht="15.75" x14ac:dyDescent="0.25">
      <c r="A104" s="5">
        <v>5</v>
      </c>
      <c r="B104" s="5">
        <v>1</v>
      </c>
      <c r="C104" s="12"/>
      <c r="D104" s="3" t="s">
        <v>144</v>
      </c>
    </row>
    <row r="105" spans="1:4" ht="15.75" x14ac:dyDescent="0.25">
      <c r="A105" s="5">
        <v>5</v>
      </c>
      <c r="B105" s="5">
        <v>1</v>
      </c>
      <c r="C105" s="5">
        <v>0</v>
      </c>
      <c r="D105" s="3" t="s">
        <v>145</v>
      </c>
    </row>
    <row r="106" spans="1:4" ht="15.75" x14ac:dyDescent="0.25">
      <c r="A106" s="5">
        <v>5</v>
      </c>
      <c r="B106" s="5">
        <v>2</v>
      </c>
      <c r="C106" s="7"/>
      <c r="D106" s="3" t="s">
        <v>146</v>
      </c>
    </row>
    <row r="107" spans="1:4" ht="15.75" x14ac:dyDescent="0.25">
      <c r="A107" s="5">
        <v>5</v>
      </c>
      <c r="B107" s="5">
        <v>2</v>
      </c>
      <c r="C107" s="5">
        <v>0</v>
      </c>
      <c r="D107" s="3" t="s">
        <v>147</v>
      </c>
    </row>
    <row r="108" spans="1:4" ht="15.75" x14ac:dyDescent="0.25">
      <c r="A108" s="5">
        <v>5</v>
      </c>
      <c r="B108" s="5">
        <v>3</v>
      </c>
      <c r="C108" s="7"/>
      <c r="D108" s="3" t="s">
        <v>148</v>
      </c>
    </row>
    <row r="109" spans="1:4" ht="15.75" x14ac:dyDescent="0.25">
      <c r="A109" s="5">
        <v>5</v>
      </c>
      <c r="B109" s="5">
        <v>3</v>
      </c>
      <c r="C109" s="5">
        <v>0</v>
      </c>
      <c r="D109" s="3" t="s">
        <v>149</v>
      </c>
    </row>
    <row r="110" spans="1:4" x14ac:dyDescent="0.25">
      <c r="A110" s="2"/>
      <c r="B110" s="2"/>
      <c r="C110" s="2"/>
      <c r="D110" s="1"/>
    </row>
  </sheetData>
  <mergeCells count="4">
    <mergeCell ref="A1:D1"/>
    <mergeCell ref="A2:D2"/>
    <mergeCell ref="A3:D3"/>
    <mergeCell ref="A5:C5"/>
  </mergeCells>
  <pageMargins left="0.7" right="0.7" top="0.75" bottom="0.75" header="0.3" footer="0.3"/>
  <pageSetup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6"/>
  <sheetViews>
    <sheetView workbookViewId="0">
      <selection activeCell="E21" sqref="E21"/>
    </sheetView>
  </sheetViews>
  <sheetFormatPr defaultRowHeight="15" x14ac:dyDescent="0.25"/>
  <cols>
    <col min="1" max="3" width="4.140625" customWidth="1"/>
    <col min="4" max="4" width="6.5703125" customWidth="1"/>
    <col min="5" max="5" width="83.42578125" customWidth="1"/>
  </cols>
  <sheetData>
    <row r="1" spans="1:5" ht="15.75" x14ac:dyDescent="0.25">
      <c r="A1" s="944" t="s">
        <v>305</v>
      </c>
      <c r="B1" s="944"/>
      <c r="C1" s="944"/>
      <c r="D1" s="944"/>
      <c r="E1" s="944"/>
    </row>
    <row r="2" spans="1:5" ht="15.75" x14ac:dyDescent="0.25">
      <c r="A2" s="944" t="s">
        <v>306</v>
      </c>
      <c r="B2" s="944"/>
      <c r="C2" s="944"/>
      <c r="D2" s="944"/>
      <c r="E2" s="944"/>
    </row>
    <row r="3" spans="1:5" ht="15.75" thickBot="1" x14ac:dyDescent="0.3">
      <c r="A3" s="84"/>
    </row>
    <row r="4" spans="1:5" ht="18" customHeight="1" thickBot="1" x14ac:dyDescent="0.3">
      <c r="A4" s="85" t="s">
        <v>307</v>
      </c>
      <c r="B4" s="86" t="s">
        <v>308</v>
      </c>
      <c r="C4" s="86" t="s">
        <v>309</v>
      </c>
      <c r="D4" s="86" t="s">
        <v>310</v>
      </c>
      <c r="E4" s="87" t="s">
        <v>311</v>
      </c>
    </row>
    <row r="5" spans="1:5" ht="18" customHeight="1" thickBot="1" x14ac:dyDescent="0.3">
      <c r="A5" s="88">
        <v>5</v>
      </c>
      <c r="B5" s="89"/>
      <c r="C5" s="89"/>
      <c r="D5" s="89"/>
      <c r="E5" s="90" t="s">
        <v>216</v>
      </c>
    </row>
    <row r="6" spans="1:5" ht="18" customHeight="1" thickBot="1" x14ac:dyDescent="0.3">
      <c r="A6" s="88">
        <v>5</v>
      </c>
      <c r="B6" s="91">
        <v>1</v>
      </c>
      <c r="C6" s="89"/>
      <c r="D6" s="89"/>
      <c r="E6" s="90" t="s">
        <v>260</v>
      </c>
    </row>
    <row r="7" spans="1:5" ht="18" customHeight="1" thickBot="1" x14ac:dyDescent="0.3">
      <c r="A7" s="88">
        <v>5</v>
      </c>
      <c r="B7" s="91">
        <v>1</v>
      </c>
      <c r="C7" s="91">
        <v>1</v>
      </c>
      <c r="D7" s="89"/>
      <c r="E7" s="92" t="s">
        <v>287</v>
      </c>
    </row>
    <row r="8" spans="1:5" ht="18" customHeight="1" thickBot="1" x14ac:dyDescent="0.3">
      <c r="A8" s="88">
        <v>5</v>
      </c>
      <c r="B8" s="91">
        <v>1</v>
      </c>
      <c r="C8" s="91">
        <v>1</v>
      </c>
      <c r="D8" s="93">
        <v>1</v>
      </c>
      <c r="E8" s="94" t="s">
        <v>288</v>
      </c>
    </row>
    <row r="9" spans="1:5" ht="18" customHeight="1" thickBot="1" x14ac:dyDescent="0.3">
      <c r="A9" s="88">
        <v>5</v>
      </c>
      <c r="B9" s="91">
        <v>1</v>
      </c>
      <c r="C9" s="91">
        <v>1</v>
      </c>
      <c r="D9" s="93">
        <v>2</v>
      </c>
      <c r="E9" s="94" t="s">
        <v>290</v>
      </c>
    </row>
    <row r="10" spans="1:5" ht="18" customHeight="1" thickBot="1" x14ac:dyDescent="0.3">
      <c r="A10" s="88">
        <v>5</v>
      </c>
      <c r="B10" s="91">
        <v>1</v>
      </c>
      <c r="C10" s="91">
        <v>1</v>
      </c>
      <c r="D10" s="93" t="s">
        <v>10</v>
      </c>
      <c r="E10" s="94" t="s">
        <v>312</v>
      </c>
    </row>
    <row r="11" spans="1:5" ht="18" customHeight="1" thickBot="1" x14ac:dyDescent="0.3">
      <c r="A11" s="88">
        <v>5</v>
      </c>
      <c r="B11" s="91">
        <v>1</v>
      </c>
      <c r="C11" s="91">
        <v>2</v>
      </c>
      <c r="D11" s="89"/>
      <c r="E11" s="92" t="s">
        <v>261</v>
      </c>
    </row>
    <row r="12" spans="1:5" ht="18" customHeight="1" thickBot="1" x14ac:dyDescent="0.3">
      <c r="A12" s="88">
        <v>5</v>
      </c>
      <c r="B12" s="91">
        <v>1</v>
      </c>
      <c r="C12" s="91">
        <v>2</v>
      </c>
      <c r="D12" s="93">
        <v>1</v>
      </c>
      <c r="E12" s="94" t="s">
        <v>263</v>
      </c>
    </row>
    <row r="13" spans="1:5" ht="18" customHeight="1" thickBot="1" x14ac:dyDescent="0.3">
      <c r="A13" s="88">
        <v>5</v>
      </c>
      <c r="B13" s="91">
        <v>1</v>
      </c>
      <c r="C13" s="91">
        <v>2</v>
      </c>
      <c r="D13" s="93">
        <v>2</v>
      </c>
      <c r="E13" s="94" t="s">
        <v>270</v>
      </c>
    </row>
    <row r="14" spans="1:5" ht="18" customHeight="1" thickBot="1" x14ac:dyDescent="0.3">
      <c r="A14" s="88">
        <v>5</v>
      </c>
      <c r="B14" s="91">
        <v>1</v>
      </c>
      <c r="C14" s="91">
        <v>2</v>
      </c>
      <c r="D14" s="93" t="s">
        <v>10</v>
      </c>
      <c r="E14" s="94" t="s">
        <v>313</v>
      </c>
    </row>
    <row r="15" spans="1:5" ht="18" customHeight="1" thickBot="1" x14ac:dyDescent="0.3">
      <c r="A15" s="88">
        <v>5</v>
      </c>
      <c r="B15" s="91">
        <v>1</v>
      </c>
      <c r="C15" s="91">
        <v>3</v>
      </c>
      <c r="D15" s="95"/>
      <c r="E15" s="92" t="s">
        <v>314</v>
      </c>
    </row>
    <row r="16" spans="1:5" ht="18" customHeight="1" thickBot="1" x14ac:dyDescent="0.3">
      <c r="A16" s="88">
        <v>5</v>
      </c>
      <c r="B16" s="91">
        <v>1</v>
      </c>
      <c r="C16" s="91">
        <v>3</v>
      </c>
      <c r="D16" s="93">
        <v>1</v>
      </c>
      <c r="E16" s="94" t="s">
        <v>315</v>
      </c>
    </row>
    <row r="17" spans="1:5" ht="18" customHeight="1" thickBot="1" x14ac:dyDescent="0.3">
      <c r="A17" s="88">
        <v>5</v>
      </c>
      <c r="B17" s="91">
        <v>1</v>
      </c>
      <c r="C17" s="91">
        <v>3</v>
      </c>
      <c r="D17" s="93">
        <v>2</v>
      </c>
      <c r="E17" s="94" t="s">
        <v>316</v>
      </c>
    </row>
    <row r="18" spans="1:5" ht="18" customHeight="1" thickBot="1" x14ac:dyDescent="0.3">
      <c r="A18" s="88">
        <v>5</v>
      </c>
      <c r="B18" s="91">
        <v>1</v>
      </c>
      <c r="C18" s="91">
        <v>3</v>
      </c>
      <c r="D18" s="93">
        <v>3</v>
      </c>
      <c r="E18" s="94" t="s">
        <v>317</v>
      </c>
    </row>
    <row r="19" spans="1:5" ht="18" customHeight="1" thickBot="1" x14ac:dyDescent="0.3">
      <c r="A19" s="88">
        <v>5</v>
      </c>
      <c r="B19" s="91">
        <v>1</v>
      </c>
      <c r="C19" s="91">
        <v>3</v>
      </c>
      <c r="D19" s="93">
        <v>4</v>
      </c>
      <c r="E19" s="94" t="s">
        <v>318</v>
      </c>
    </row>
    <row r="20" spans="1:5" ht="18" customHeight="1" thickBot="1" x14ac:dyDescent="0.3">
      <c r="A20" s="88">
        <v>5</v>
      </c>
      <c r="B20" s="91">
        <v>1</v>
      </c>
      <c r="C20" s="91">
        <v>4</v>
      </c>
      <c r="D20" s="89"/>
      <c r="E20" s="92" t="s">
        <v>319</v>
      </c>
    </row>
    <row r="21" spans="1:5" ht="18" customHeight="1" thickBot="1" x14ac:dyDescent="0.3">
      <c r="A21" s="88">
        <v>5</v>
      </c>
      <c r="B21" s="91">
        <v>1</v>
      </c>
      <c r="C21" s="91">
        <v>4</v>
      </c>
      <c r="D21" s="93">
        <v>1</v>
      </c>
      <c r="E21" s="94" t="s">
        <v>320</v>
      </c>
    </row>
    <row r="22" spans="1:5" ht="18" customHeight="1" thickBot="1" x14ac:dyDescent="0.3">
      <c r="A22" s="88">
        <v>5</v>
      </c>
      <c r="B22" s="91">
        <v>1</v>
      </c>
      <c r="C22" s="91">
        <v>4</v>
      </c>
      <c r="D22" s="93">
        <v>2</v>
      </c>
      <c r="E22" s="94" t="s">
        <v>321</v>
      </c>
    </row>
    <row r="23" spans="1:5" ht="18" customHeight="1" thickBot="1" x14ac:dyDescent="0.3">
      <c r="A23" s="88">
        <v>5</v>
      </c>
      <c r="B23" s="91">
        <v>2</v>
      </c>
      <c r="C23" s="89"/>
      <c r="D23" s="89"/>
      <c r="E23" s="90" t="s">
        <v>302</v>
      </c>
    </row>
    <row r="24" spans="1:5" ht="18" customHeight="1" thickBot="1" x14ac:dyDescent="0.3">
      <c r="A24" s="88">
        <v>5</v>
      </c>
      <c r="B24" s="91">
        <v>2</v>
      </c>
      <c r="C24" s="91">
        <v>1</v>
      </c>
      <c r="D24" s="89"/>
      <c r="E24" s="92" t="s">
        <v>303</v>
      </c>
    </row>
    <row r="25" spans="1:5" ht="18" customHeight="1" thickBot="1" x14ac:dyDescent="0.3">
      <c r="A25" s="88">
        <v>5</v>
      </c>
      <c r="B25" s="91">
        <v>2</v>
      </c>
      <c r="C25" s="91">
        <v>1</v>
      </c>
      <c r="D25" s="93">
        <v>1</v>
      </c>
      <c r="E25" s="94" t="s">
        <v>322</v>
      </c>
    </row>
    <row r="26" spans="1:5" ht="18" customHeight="1" thickBot="1" x14ac:dyDescent="0.3">
      <c r="A26" s="88">
        <v>5</v>
      </c>
      <c r="B26" s="91">
        <v>2</v>
      </c>
      <c r="C26" s="91">
        <v>1</v>
      </c>
      <c r="D26" s="93">
        <v>2</v>
      </c>
      <c r="E26" s="94" t="s">
        <v>323</v>
      </c>
    </row>
    <row r="27" spans="1:5" ht="18" customHeight="1" thickBot="1" x14ac:dyDescent="0.3">
      <c r="A27" s="88">
        <v>5</v>
      </c>
      <c r="B27" s="91">
        <v>2</v>
      </c>
      <c r="C27" s="91">
        <v>1</v>
      </c>
      <c r="D27" s="93">
        <v>3</v>
      </c>
      <c r="E27" s="94" t="s">
        <v>324</v>
      </c>
    </row>
    <row r="28" spans="1:5" ht="18" customHeight="1" thickBot="1" x14ac:dyDescent="0.3">
      <c r="A28" s="88">
        <v>5</v>
      </c>
      <c r="B28" s="91">
        <v>2</v>
      </c>
      <c r="C28" s="91">
        <v>1</v>
      </c>
      <c r="D28" s="93">
        <v>4</v>
      </c>
      <c r="E28" s="94" t="s">
        <v>325</v>
      </c>
    </row>
    <row r="29" spans="1:5" ht="18" customHeight="1" thickBot="1" x14ac:dyDescent="0.3">
      <c r="A29" s="88">
        <v>5</v>
      </c>
      <c r="B29" s="91">
        <v>2</v>
      </c>
      <c r="C29" s="91">
        <v>1</v>
      </c>
      <c r="D29" s="93">
        <v>5</v>
      </c>
      <c r="E29" s="94" t="s">
        <v>326</v>
      </c>
    </row>
    <row r="30" spans="1:5" ht="18" customHeight="1" thickBot="1" x14ac:dyDescent="0.3">
      <c r="A30" s="88">
        <v>5</v>
      </c>
      <c r="B30" s="91">
        <v>2</v>
      </c>
      <c r="C30" s="91">
        <v>1</v>
      </c>
      <c r="D30" s="93">
        <v>6</v>
      </c>
      <c r="E30" s="94" t="s">
        <v>327</v>
      </c>
    </row>
    <row r="31" spans="1:5" ht="18" customHeight="1" thickBot="1" x14ac:dyDescent="0.3">
      <c r="A31" s="88">
        <v>5</v>
      </c>
      <c r="B31" s="91">
        <v>2</v>
      </c>
      <c r="C31" s="91">
        <v>1</v>
      </c>
      <c r="D31" s="93">
        <v>7</v>
      </c>
      <c r="E31" s="94" t="s">
        <v>328</v>
      </c>
    </row>
    <row r="32" spans="1:5" ht="18" customHeight="1" thickBot="1" x14ac:dyDescent="0.3">
      <c r="A32" s="88">
        <v>5</v>
      </c>
      <c r="B32" s="91">
        <v>2</v>
      </c>
      <c r="C32" s="91">
        <v>1</v>
      </c>
      <c r="D32" s="93">
        <v>8</v>
      </c>
      <c r="E32" s="94" t="s">
        <v>329</v>
      </c>
    </row>
    <row r="33" spans="1:5" ht="18" customHeight="1" thickBot="1" x14ac:dyDescent="0.3">
      <c r="A33" s="88">
        <v>5</v>
      </c>
      <c r="B33" s="91">
        <v>2</v>
      </c>
      <c r="C33" s="91">
        <v>1</v>
      </c>
      <c r="D33" s="93">
        <v>9</v>
      </c>
      <c r="E33" s="94" t="s">
        <v>330</v>
      </c>
    </row>
    <row r="34" spans="1:5" ht="18" customHeight="1" thickBot="1" x14ac:dyDescent="0.3">
      <c r="A34" s="88">
        <v>5</v>
      </c>
      <c r="B34" s="91">
        <v>2</v>
      </c>
      <c r="C34" s="91">
        <v>1</v>
      </c>
      <c r="D34" s="93">
        <v>10</v>
      </c>
      <c r="E34" s="94" t="s">
        <v>331</v>
      </c>
    </row>
    <row r="35" spans="1:5" ht="18" customHeight="1" thickBot="1" x14ac:dyDescent="0.3">
      <c r="A35" s="88">
        <v>5</v>
      </c>
      <c r="B35" s="91">
        <v>2</v>
      </c>
      <c r="C35" s="91">
        <v>1</v>
      </c>
      <c r="D35" s="93">
        <v>11</v>
      </c>
      <c r="E35" s="94" t="s">
        <v>332</v>
      </c>
    </row>
    <row r="36" spans="1:5" ht="18" customHeight="1" thickBot="1" x14ac:dyDescent="0.3">
      <c r="A36" s="88">
        <v>5</v>
      </c>
      <c r="B36" s="91">
        <v>2</v>
      </c>
      <c r="C36" s="91">
        <v>1</v>
      </c>
      <c r="D36" s="93">
        <v>12</v>
      </c>
      <c r="E36" s="94" t="s">
        <v>333</v>
      </c>
    </row>
    <row r="37" spans="1:5" ht="18" customHeight="1" thickBot="1" x14ac:dyDescent="0.3">
      <c r="A37" s="88">
        <v>5</v>
      </c>
      <c r="B37" s="91">
        <v>2</v>
      </c>
      <c r="C37" s="91">
        <v>1</v>
      </c>
      <c r="D37" s="93" t="s">
        <v>10</v>
      </c>
      <c r="E37" s="94" t="s">
        <v>334</v>
      </c>
    </row>
    <row r="38" spans="1:5" ht="18" customHeight="1" thickBot="1" x14ac:dyDescent="0.3">
      <c r="A38" s="88">
        <v>5</v>
      </c>
      <c r="B38" s="91">
        <v>2</v>
      </c>
      <c r="C38" s="91">
        <v>2</v>
      </c>
      <c r="D38" s="89"/>
      <c r="E38" s="92" t="s">
        <v>335</v>
      </c>
    </row>
    <row r="39" spans="1:5" ht="18" customHeight="1" thickBot="1" x14ac:dyDescent="0.3">
      <c r="A39" s="88">
        <v>5</v>
      </c>
      <c r="B39" s="91">
        <v>2</v>
      </c>
      <c r="C39" s="91">
        <v>2</v>
      </c>
      <c r="D39" s="93">
        <v>1</v>
      </c>
      <c r="E39" s="94" t="s">
        <v>336</v>
      </c>
    </row>
    <row r="40" spans="1:5" ht="18" customHeight="1" thickBot="1" x14ac:dyDescent="0.3">
      <c r="A40" s="88">
        <v>5</v>
      </c>
      <c r="B40" s="91">
        <v>2</v>
      </c>
      <c r="C40" s="91">
        <v>2</v>
      </c>
      <c r="D40" s="93">
        <v>2</v>
      </c>
      <c r="E40" s="94" t="s">
        <v>337</v>
      </c>
    </row>
    <row r="41" spans="1:5" ht="18" customHeight="1" thickBot="1" x14ac:dyDescent="0.3">
      <c r="A41" s="88">
        <v>5</v>
      </c>
      <c r="B41" s="91">
        <v>2</v>
      </c>
      <c r="C41" s="91">
        <v>2</v>
      </c>
      <c r="D41" s="93">
        <v>3</v>
      </c>
      <c r="E41" s="94" t="s">
        <v>338</v>
      </c>
    </row>
    <row r="42" spans="1:5" ht="18" customHeight="1" thickBot="1" x14ac:dyDescent="0.3">
      <c r="A42" s="88">
        <v>5</v>
      </c>
      <c r="B42" s="91">
        <v>2</v>
      </c>
      <c r="C42" s="91">
        <v>2</v>
      </c>
      <c r="D42" s="93">
        <v>4</v>
      </c>
      <c r="E42" s="94" t="s">
        <v>339</v>
      </c>
    </row>
    <row r="43" spans="1:5" ht="18" customHeight="1" thickBot="1" x14ac:dyDescent="0.3">
      <c r="A43" s="88">
        <v>5</v>
      </c>
      <c r="B43" s="91">
        <v>2</v>
      </c>
      <c r="C43" s="91">
        <v>2</v>
      </c>
      <c r="D43" s="93">
        <v>5</v>
      </c>
      <c r="E43" s="94" t="s">
        <v>340</v>
      </c>
    </row>
    <row r="44" spans="1:5" ht="18" customHeight="1" thickBot="1" x14ac:dyDescent="0.3">
      <c r="A44" s="88">
        <v>5</v>
      </c>
      <c r="B44" s="91">
        <v>2</v>
      </c>
      <c r="C44" s="91">
        <v>2</v>
      </c>
      <c r="D44" s="93" t="s">
        <v>10</v>
      </c>
      <c r="E44" s="94" t="s">
        <v>341</v>
      </c>
    </row>
    <row r="45" spans="1:5" ht="18" customHeight="1" thickBot="1" x14ac:dyDescent="0.3">
      <c r="A45" s="88">
        <v>5</v>
      </c>
      <c r="B45" s="91">
        <v>2</v>
      </c>
      <c r="C45" s="91">
        <v>3</v>
      </c>
      <c r="D45" s="89"/>
      <c r="E45" s="92" t="s">
        <v>342</v>
      </c>
    </row>
    <row r="46" spans="1:5" ht="18" customHeight="1" thickBot="1" x14ac:dyDescent="0.3">
      <c r="A46" s="88">
        <v>5</v>
      </c>
      <c r="B46" s="91">
        <v>2</v>
      </c>
      <c r="C46" s="91">
        <v>3</v>
      </c>
      <c r="D46" s="93">
        <v>1</v>
      </c>
      <c r="E46" s="94" t="s">
        <v>343</v>
      </c>
    </row>
    <row r="47" spans="1:5" ht="18" customHeight="1" thickBot="1" x14ac:dyDescent="0.3">
      <c r="A47" s="88">
        <v>5</v>
      </c>
      <c r="B47" s="91">
        <v>2</v>
      </c>
      <c r="C47" s="91">
        <v>3</v>
      </c>
      <c r="D47" s="93">
        <v>2</v>
      </c>
      <c r="E47" s="94" t="s">
        <v>344</v>
      </c>
    </row>
    <row r="48" spans="1:5" ht="18" customHeight="1" thickBot="1" x14ac:dyDescent="0.3">
      <c r="A48" s="88">
        <v>5</v>
      </c>
      <c r="B48" s="91">
        <v>2</v>
      </c>
      <c r="C48" s="91">
        <v>3</v>
      </c>
      <c r="D48" s="93">
        <v>3</v>
      </c>
      <c r="E48" s="94" t="s">
        <v>345</v>
      </c>
    </row>
    <row r="49" spans="1:5" ht="18" customHeight="1" thickBot="1" x14ac:dyDescent="0.3">
      <c r="A49" s="88">
        <v>5</v>
      </c>
      <c r="B49" s="91">
        <v>2</v>
      </c>
      <c r="C49" s="91">
        <v>4</v>
      </c>
      <c r="D49" s="89"/>
      <c r="E49" s="92" t="s">
        <v>346</v>
      </c>
    </row>
    <row r="50" spans="1:5" ht="18" customHeight="1" thickBot="1" x14ac:dyDescent="0.3">
      <c r="A50" s="88">
        <v>5</v>
      </c>
      <c r="B50" s="91">
        <v>2</v>
      </c>
      <c r="C50" s="91">
        <v>4</v>
      </c>
      <c r="D50" s="93">
        <v>1</v>
      </c>
      <c r="E50" s="94" t="s">
        <v>347</v>
      </c>
    </row>
    <row r="51" spans="1:5" ht="18" customHeight="1" thickBot="1" x14ac:dyDescent="0.3">
      <c r="A51" s="88">
        <v>5</v>
      </c>
      <c r="B51" s="91">
        <v>2</v>
      </c>
      <c r="C51" s="91">
        <v>4</v>
      </c>
      <c r="D51" s="93">
        <v>2</v>
      </c>
      <c r="E51" s="94" t="s">
        <v>348</v>
      </c>
    </row>
    <row r="52" spans="1:5" ht="18" customHeight="1" thickBot="1" x14ac:dyDescent="0.3">
      <c r="A52" s="88">
        <v>5</v>
      </c>
      <c r="B52" s="91">
        <v>2</v>
      </c>
      <c r="C52" s="91">
        <v>4</v>
      </c>
      <c r="D52" s="93">
        <v>3</v>
      </c>
      <c r="E52" s="94" t="s">
        <v>349</v>
      </c>
    </row>
    <row r="53" spans="1:5" ht="18" customHeight="1" thickBot="1" x14ac:dyDescent="0.3">
      <c r="A53" s="88">
        <v>5</v>
      </c>
      <c r="B53" s="91">
        <v>2</v>
      </c>
      <c r="C53" s="91">
        <v>4</v>
      </c>
      <c r="D53" s="93" t="s">
        <v>10</v>
      </c>
      <c r="E53" s="94" t="s">
        <v>350</v>
      </c>
    </row>
    <row r="54" spans="1:5" ht="18" customHeight="1" thickBot="1" x14ac:dyDescent="0.3">
      <c r="A54" s="88">
        <v>5</v>
      </c>
      <c r="B54" s="91">
        <v>2</v>
      </c>
      <c r="C54" s="91">
        <v>5</v>
      </c>
      <c r="D54" s="89"/>
      <c r="E54" s="92" t="s">
        <v>351</v>
      </c>
    </row>
    <row r="55" spans="1:5" ht="18" customHeight="1" thickBot="1" x14ac:dyDescent="0.3">
      <c r="A55" s="88">
        <v>5</v>
      </c>
      <c r="B55" s="91">
        <v>2</v>
      </c>
      <c r="C55" s="91">
        <v>5</v>
      </c>
      <c r="D55" s="93">
        <v>1</v>
      </c>
      <c r="E55" s="94" t="s">
        <v>352</v>
      </c>
    </row>
    <row r="56" spans="1:5" ht="18" customHeight="1" thickBot="1" x14ac:dyDescent="0.3">
      <c r="A56" s="88">
        <v>5</v>
      </c>
      <c r="B56" s="91">
        <v>2</v>
      </c>
      <c r="C56" s="91">
        <v>5</v>
      </c>
      <c r="D56" s="93">
        <v>2</v>
      </c>
      <c r="E56" s="94" t="s">
        <v>353</v>
      </c>
    </row>
    <row r="57" spans="1:5" ht="18" customHeight="1" thickBot="1" x14ac:dyDescent="0.3">
      <c r="A57" s="88">
        <v>5</v>
      </c>
      <c r="B57" s="91">
        <v>2</v>
      </c>
      <c r="C57" s="91">
        <v>5</v>
      </c>
      <c r="D57" s="93">
        <v>3</v>
      </c>
      <c r="E57" s="94" t="s">
        <v>354</v>
      </c>
    </row>
    <row r="58" spans="1:5" ht="18" customHeight="1" thickBot="1" x14ac:dyDescent="0.3">
      <c r="A58" s="88">
        <v>5</v>
      </c>
      <c r="B58" s="91">
        <v>2</v>
      </c>
      <c r="C58" s="91">
        <v>5</v>
      </c>
      <c r="D58" s="93">
        <v>4</v>
      </c>
      <c r="E58" s="94" t="s">
        <v>355</v>
      </c>
    </row>
    <row r="59" spans="1:5" ht="18" customHeight="1" thickBot="1" x14ac:dyDescent="0.3">
      <c r="A59" s="88">
        <v>5</v>
      </c>
      <c r="B59" s="91">
        <v>2</v>
      </c>
      <c r="C59" s="91">
        <v>5</v>
      </c>
      <c r="D59" s="93">
        <v>5</v>
      </c>
      <c r="E59" s="94" t="s">
        <v>356</v>
      </c>
    </row>
    <row r="60" spans="1:5" ht="18" customHeight="1" thickBot="1" x14ac:dyDescent="0.3">
      <c r="A60" s="88">
        <v>5</v>
      </c>
      <c r="B60" s="91">
        <v>2</v>
      </c>
      <c r="C60" s="91">
        <v>5</v>
      </c>
      <c r="D60" s="93">
        <v>6</v>
      </c>
      <c r="E60" s="94" t="s">
        <v>357</v>
      </c>
    </row>
    <row r="61" spans="1:5" ht="18" customHeight="1" thickBot="1" x14ac:dyDescent="0.3">
      <c r="A61" s="88">
        <v>5</v>
      </c>
      <c r="B61" s="91">
        <v>2</v>
      </c>
      <c r="C61" s="91">
        <v>5</v>
      </c>
      <c r="D61" s="93">
        <v>7</v>
      </c>
      <c r="E61" s="94" t="s">
        <v>358</v>
      </c>
    </row>
    <row r="62" spans="1:5" ht="18" customHeight="1" thickBot="1" x14ac:dyDescent="0.3">
      <c r="A62" s="88">
        <v>5</v>
      </c>
      <c r="B62" s="91">
        <v>2</v>
      </c>
      <c r="C62" s="91">
        <v>5</v>
      </c>
      <c r="D62" s="93" t="s">
        <v>10</v>
      </c>
      <c r="E62" s="94" t="s">
        <v>359</v>
      </c>
    </row>
    <row r="63" spans="1:5" ht="18" customHeight="1" thickBot="1" x14ac:dyDescent="0.3">
      <c r="A63" s="88">
        <v>5</v>
      </c>
      <c r="B63" s="91">
        <v>2</v>
      </c>
      <c r="C63" s="91">
        <v>6</v>
      </c>
      <c r="D63" s="89"/>
      <c r="E63" s="92" t="s">
        <v>278</v>
      </c>
    </row>
    <row r="64" spans="1:5" ht="18" customHeight="1" thickBot="1" x14ac:dyDescent="0.3">
      <c r="A64" s="88">
        <v>5</v>
      </c>
      <c r="B64" s="91">
        <v>2</v>
      </c>
      <c r="C64" s="91">
        <v>6</v>
      </c>
      <c r="D64" s="93">
        <v>1</v>
      </c>
      <c r="E64" s="94" t="s">
        <v>360</v>
      </c>
    </row>
    <row r="65" spans="1:5" ht="18" customHeight="1" thickBot="1" x14ac:dyDescent="0.3">
      <c r="A65" s="88">
        <v>5</v>
      </c>
      <c r="B65" s="91">
        <v>2</v>
      </c>
      <c r="C65" s="91">
        <v>6</v>
      </c>
      <c r="D65" s="93">
        <v>2</v>
      </c>
      <c r="E65" s="94" t="s">
        <v>361</v>
      </c>
    </row>
    <row r="66" spans="1:5" ht="18" customHeight="1" thickBot="1" x14ac:dyDescent="0.3">
      <c r="A66" s="88">
        <v>5</v>
      </c>
      <c r="B66" s="91">
        <v>2</v>
      </c>
      <c r="C66" s="91">
        <v>6</v>
      </c>
      <c r="D66" s="93">
        <v>3</v>
      </c>
      <c r="E66" s="94" t="s">
        <v>362</v>
      </c>
    </row>
    <row r="67" spans="1:5" ht="18" customHeight="1" thickBot="1" x14ac:dyDescent="0.3">
      <c r="A67" s="88">
        <v>5</v>
      </c>
      <c r="B67" s="91">
        <v>2</v>
      </c>
      <c r="C67" s="91">
        <v>6</v>
      </c>
      <c r="D67" s="93">
        <v>4</v>
      </c>
      <c r="E67" s="94" t="s">
        <v>363</v>
      </c>
    </row>
    <row r="68" spans="1:5" ht="18" customHeight="1" thickBot="1" x14ac:dyDescent="0.3">
      <c r="A68" s="88">
        <v>5</v>
      </c>
      <c r="B68" s="91">
        <v>2</v>
      </c>
      <c r="C68" s="91">
        <v>6</v>
      </c>
      <c r="D68" s="93">
        <v>5</v>
      </c>
      <c r="E68" s="94" t="s">
        <v>364</v>
      </c>
    </row>
    <row r="69" spans="1:5" ht="18" customHeight="1" thickBot="1" x14ac:dyDescent="0.3">
      <c r="A69" s="88">
        <v>5</v>
      </c>
      <c r="B69" s="91">
        <v>2</v>
      </c>
      <c r="C69" s="91">
        <v>6</v>
      </c>
      <c r="D69" s="93">
        <v>6</v>
      </c>
      <c r="E69" s="94" t="s">
        <v>365</v>
      </c>
    </row>
    <row r="70" spans="1:5" ht="18" customHeight="1" thickBot="1" x14ac:dyDescent="0.3">
      <c r="A70" s="88">
        <v>5</v>
      </c>
      <c r="B70" s="91">
        <v>2</v>
      </c>
      <c r="C70" s="91">
        <v>6</v>
      </c>
      <c r="D70" s="93">
        <v>7</v>
      </c>
      <c r="E70" s="94" t="s">
        <v>366</v>
      </c>
    </row>
    <row r="71" spans="1:5" ht="18" customHeight="1" thickBot="1" x14ac:dyDescent="0.3">
      <c r="A71" s="88">
        <v>5</v>
      </c>
      <c r="B71" s="91">
        <v>2</v>
      </c>
      <c r="C71" s="91">
        <v>6</v>
      </c>
      <c r="D71" s="93">
        <v>8</v>
      </c>
      <c r="E71" s="94" t="s">
        <v>367</v>
      </c>
    </row>
    <row r="72" spans="1:5" ht="18" customHeight="1" thickBot="1" x14ac:dyDescent="0.3">
      <c r="A72" s="88">
        <v>5</v>
      </c>
      <c r="B72" s="91">
        <v>2</v>
      </c>
      <c r="C72" s="91">
        <v>6</v>
      </c>
      <c r="D72" s="93" t="s">
        <v>10</v>
      </c>
      <c r="E72" s="94" t="s">
        <v>368</v>
      </c>
    </row>
    <row r="73" spans="1:5" ht="18" customHeight="1" thickBot="1" x14ac:dyDescent="0.3">
      <c r="A73" s="88">
        <v>5</v>
      </c>
      <c r="B73" s="91">
        <v>2</v>
      </c>
      <c r="C73" s="91">
        <v>7</v>
      </c>
      <c r="D73" s="89"/>
      <c r="E73" s="92" t="s">
        <v>369</v>
      </c>
    </row>
    <row r="74" spans="1:5" ht="18" customHeight="1" thickBot="1" x14ac:dyDescent="0.3">
      <c r="A74" s="88">
        <v>5</v>
      </c>
      <c r="B74" s="91">
        <v>2</v>
      </c>
      <c r="C74" s="91">
        <v>7</v>
      </c>
      <c r="D74" s="93">
        <v>1</v>
      </c>
      <c r="E74" s="94" t="s">
        <v>370</v>
      </c>
    </row>
    <row r="75" spans="1:5" ht="18" customHeight="1" thickBot="1" x14ac:dyDescent="0.3">
      <c r="A75" s="88">
        <v>5</v>
      </c>
      <c r="B75" s="91">
        <v>2</v>
      </c>
      <c r="C75" s="91">
        <v>7</v>
      </c>
      <c r="D75" s="93">
        <v>2</v>
      </c>
      <c r="E75" s="94" t="s">
        <v>371</v>
      </c>
    </row>
    <row r="76" spans="1:5" ht="18" customHeight="1" thickBot="1" x14ac:dyDescent="0.3">
      <c r="A76" s="88">
        <v>5</v>
      </c>
      <c r="B76" s="91">
        <v>2</v>
      </c>
      <c r="C76" s="91">
        <v>7</v>
      </c>
      <c r="D76" s="93">
        <v>3</v>
      </c>
      <c r="E76" s="94" t="s">
        <v>372</v>
      </c>
    </row>
    <row r="77" spans="1:5" ht="18" customHeight="1" thickBot="1" x14ac:dyDescent="0.3">
      <c r="A77" s="88">
        <v>5</v>
      </c>
      <c r="B77" s="91">
        <v>2</v>
      </c>
      <c r="C77" s="91">
        <v>7</v>
      </c>
      <c r="D77" s="93">
        <v>4</v>
      </c>
      <c r="E77" s="94" t="s">
        <v>373</v>
      </c>
    </row>
    <row r="78" spans="1:5" ht="18" customHeight="1" thickBot="1" x14ac:dyDescent="0.3">
      <c r="A78" s="88">
        <v>5</v>
      </c>
      <c r="B78" s="91">
        <v>2</v>
      </c>
      <c r="C78" s="91">
        <v>7</v>
      </c>
      <c r="D78" s="93">
        <v>5</v>
      </c>
      <c r="E78" s="94" t="s">
        <v>374</v>
      </c>
    </row>
    <row r="79" spans="1:5" ht="18" customHeight="1" thickBot="1" x14ac:dyDescent="0.3">
      <c r="A79" s="88">
        <v>5</v>
      </c>
      <c r="B79" s="91">
        <v>2</v>
      </c>
      <c r="C79" s="91">
        <v>7</v>
      </c>
      <c r="D79" s="93" t="s">
        <v>10</v>
      </c>
      <c r="E79" s="94" t="s">
        <v>375</v>
      </c>
    </row>
    <row r="80" spans="1:5" ht="18" customHeight="1" thickBot="1" x14ac:dyDescent="0.3">
      <c r="A80" s="88">
        <v>5</v>
      </c>
      <c r="B80" s="91">
        <v>3</v>
      </c>
      <c r="C80" s="89"/>
      <c r="D80" s="89"/>
      <c r="E80" s="90" t="s">
        <v>376</v>
      </c>
    </row>
    <row r="81" spans="1:5" ht="18" customHeight="1" thickBot="1" x14ac:dyDescent="0.3">
      <c r="A81" s="88">
        <v>5</v>
      </c>
      <c r="B81" s="91">
        <v>3</v>
      </c>
      <c r="C81" s="91">
        <v>1</v>
      </c>
      <c r="D81" s="95"/>
      <c r="E81" s="92" t="s">
        <v>377</v>
      </c>
    </row>
    <row r="82" spans="1:5" ht="18" customHeight="1" thickBot="1" x14ac:dyDescent="0.3">
      <c r="A82" s="88">
        <v>5</v>
      </c>
      <c r="B82" s="91">
        <v>3</v>
      </c>
      <c r="C82" s="91">
        <v>1</v>
      </c>
      <c r="D82" s="93">
        <v>1</v>
      </c>
      <c r="E82" s="94" t="s">
        <v>378</v>
      </c>
    </row>
    <row r="83" spans="1:5" ht="18" customHeight="1" thickBot="1" x14ac:dyDescent="0.3">
      <c r="A83" s="88">
        <v>5</v>
      </c>
      <c r="B83" s="91">
        <v>3</v>
      </c>
      <c r="C83" s="91">
        <v>1</v>
      </c>
      <c r="D83" s="93">
        <v>2</v>
      </c>
      <c r="E83" s="94" t="s">
        <v>379</v>
      </c>
    </row>
    <row r="84" spans="1:5" ht="18" customHeight="1" thickBot="1" x14ac:dyDescent="0.3">
      <c r="A84" s="88">
        <v>5</v>
      </c>
      <c r="B84" s="91">
        <v>3</v>
      </c>
      <c r="C84" s="91">
        <v>1</v>
      </c>
      <c r="D84" s="93">
        <v>3</v>
      </c>
      <c r="E84" s="94" t="s">
        <v>380</v>
      </c>
    </row>
    <row r="85" spans="1:5" ht="18" customHeight="1" thickBot="1" x14ac:dyDescent="0.3">
      <c r="A85" s="88">
        <v>5</v>
      </c>
      <c r="B85" s="91">
        <v>3</v>
      </c>
      <c r="C85" s="91">
        <v>1</v>
      </c>
      <c r="D85" s="93">
        <v>4</v>
      </c>
      <c r="E85" s="94" t="s">
        <v>381</v>
      </c>
    </row>
    <row r="86" spans="1:5" ht="18" customHeight="1" thickBot="1" x14ac:dyDescent="0.3">
      <c r="A86" s="88">
        <v>5</v>
      </c>
      <c r="B86" s="91">
        <v>3</v>
      </c>
      <c r="C86" s="91">
        <v>1</v>
      </c>
      <c r="D86" s="93">
        <v>5</v>
      </c>
      <c r="E86" s="94" t="s">
        <v>382</v>
      </c>
    </row>
    <row r="87" spans="1:5" ht="18" customHeight="1" thickBot="1" x14ac:dyDescent="0.3">
      <c r="A87" s="88">
        <v>5</v>
      </c>
      <c r="B87" s="91">
        <v>3</v>
      </c>
      <c r="C87" s="91">
        <v>1</v>
      </c>
      <c r="D87" s="93" t="s">
        <v>10</v>
      </c>
      <c r="E87" s="94" t="s">
        <v>383</v>
      </c>
    </row>
    <row r="88" spans="1:5" ht="18" customHeight="1" thickBot="1" x14ac:dyDescent="0.3">
      <c r="A88" s="88">
        <v>5</v>
      </c>
      <c r="B88" s="91">
        <v>3</v>
      </c>
      <c r="C88" s="91">
        <v>2</v>
      </c>
      <c r="D88" s="89"/>
      <c r="E88" s="92" t="s">
        <v>384</v>
      </c>
    </row>
    <row r="89" spans="1:5" ht="18" customHeight="1" thickBot="1" x14ac:dyDescent="0.3">
      <c r="A89" s="88">
        <v>5</v>
      </c>
      <c r="B89" s="91">
        <v>3</v>
      </c>
      <c r="C89" s="91">
        <v>2</v>
      </c>
      <c r="D89" s="93">
        <v>1</v>
      </c>
      <c r="E89" s="94" t="s">
        <v>385</v>
      </c>
    </row>
    <row r="90" spans="1:5" ht="18" customHeight="1" thickBot="1" x14ac:dyDescent="0.3">
      <c r="A90" s="88">
        <v>5</v>
      </c>
      <c r="B90" s="91">
        <v>3</v>
      </c>
      <c r="C90" s="91">
        <v>2</v>
      </c>
      <c r="D90" s="93">
        <v>2</v>
      </c>
      <c r="E90" s="94" t="s">
        <v>386</v>
      </c>
    </row>
    <row r="91" spans="1:5" ht="18" customHeight="1" thickBot="1" x14ac:dyDescent="0.3">
      <c r="A91" s="88">
        <v>5</v>
      </c>
      <c r="B91" s="91">
        <v>3</v>
      </c>
      <c r="C91" s="91">
        <v>2</v>
      </c>
      <c r="D91" s="93">
        <v>3</v>
      </c>
      <c r="E91" s="94" t="s">
        <v>387</v>
      </c>
    </row>
    <row r="92" spans="1:5" ht="18" customHeight="1" thickBot="1" x14ac:dyDescent="0.3">
      <c r="A92" s="88">
        <v>5</v>
      </c>
      <c r="B92" s="91">
        <v>3</v>
      </c>
      <c r="C92" s="91">
        <v>2</v>
      </c>
      <c r="D92" s="93">
        <v>4</v>
      </c>
      <c r="E92" s="94" t="s">
        <v>388</v>
      </c>
    </row>
    <row r="93" spans="1:5" ht="18" customHeight="1" thickBot="1" x14ac:dyDescent="0.3">
      <c r="A93" s="88">
        <v>5</v>
      </c>
      <c r="B93" s="91">
        <v>3</v>
      </c>
      <c r="C93" s="91">
        <v>2</v>
      </c>
      <c r="D93" s="93">
        <v>5</v>
      </c>
      <c r="E93" s="94" t="s">
        <v>389</v>
      </c>
    </row>
    <row r="94" spans="1:5" ht="18" customHeight="1" thickBot="1" x14ac:dyDescent="0.3">
      <c r="A94" s="88">
        <v>5</v>
      </c>
      <c r="B94" s="91">
        <v>3</v>
      </c>
      <c r="C94" s="91">
        <v>2</v>
      </c>
      <c r="D94" s="93">
        <v>6</v>
      </c>
      <c r="E94" s="94" t="s">
        <v>390</v>
      </c>
    </row>
    <row r="95" spans="1:5" ht="18" customHeight="1" thickBot="1" x14ac:dyDescent="0.3">
      <c r="A95" s="88">
        <v>5</v>
      </c>
      <c r="B95" s="91">
        <v>3</v>
      </c>
      <c r="C95" s="91">
        <v>2</v>
      </c>
      <c r="D95" s="93">
        <v>7</v>
      </c>
      <c r="E95" s="94" t="s">
        <v>391</v>
      </c>
    </row>
    <row r="96" spans="1:5" ht="18" customHeight="1" thickBot="1" x14ac:dyDescent="0.3">
      <c r="A96" s="88">
        <v>5</v>
      </c>
      <c r="B96" s="91">
        <v>3</v>
      </c>
      <c r="C96" s="91">
        <v>2</v>
      </c>
      <c r="D96" s="93">
        <v>8</v>
      </c>
      <c r="E96" s="94" t="s">
        <v>392</v>
      </c>
    </row>
    <row r="97" spans="1:5" ht="18" customHeight="1" thickBot="1" x14ac:dyDescent="0.3">
      <c r="A97" s="88">
        <v>5</v>
      </c>
      <c r="B97" s="91">
        <v>3</v>
      </c>
      <c r="C97" s="91">
        <v>2</v>
      </c>
      <c r="D97" s="93">
        <v>9</v>
      </c>
      <c r="E97" s="94" t="s">
        <v>393</v>
      </c>
    </row>
    <row r="98" spans="1:5" ht="18" customHeight="1" thickBot="1" x14ac:dyDescent="0.3">
      <c r="A98" s="88">
        <v>5</v>
      </c>
      <c r="B98" s="91">
        <v>3</v>
      </c>
      <c r="C98" s="91">
        <v>2</v>
      </c>
      <c r="D98" s="93">
        <v>10</v>
      </c>
      <c r="E98" s="94" t="s">
        <v>394</v>
      </c>
    </row>
    <row r="99" spans="1:5" ht="18" customHeight="1" thickBot="1" x14ac:dyDescent="0.3">
      <c r="A99" s="88">
        <v>5</v>
      </c>
      <c r="B99" s="91">
        <v>3</v>
      </c>
      <c r="C99" s="91">
        <v>2</v>
      </c>
      <c r="D99" s="93">
        <v>11</v>
      </c>
      <c r="E99" s="94" t="s">
        <v>395</v>
      </c>
    </row>
    <row r="100" spans="1:5" ht="18" customHeight="1" thickBot="1" x14ac:dyDescent="0.3">
      <c r="A100" s="88">
        <v>5</v>
      </c>
      <c r="B100" s="91">
        <v>3</v>
      </c>
      <c r="C100" s="91">
        <v>2</v>
      </c>
      <c r="D100" s="93" t="s">
        <v>10</v>
      </c>
      <c r="E100" s="94" t="s">
        <v>396</v>
      </c>
    </row>
    <row r="101" spans="1:5" ht="18" customHeight="1" thickBot="1" x14ac:dyDescent="0.3">
      <c r="A101" s="88">
        <v>5</v>
      </c>
      <c r="B101" s="91">
        <v>3</v>
      </c>
      <c r="C101" s="91">
        <v>3</v>
      </c>
      <c r="D101" s="89"/>
      <c r="E101" s="92" t="s">
        <v>397</v>
      </c>
    </row>
    <row r="102" spans="1:5" ht="18" customHeight="1" thickBot="1" x14ac:dyDescent="0.3">
      <c r="A102" s="88">
        <v>5</v>
      </c>
      <c r="B102" s="91">
        <v>3</v>
      </c>
      <c r="C102" s="91">
        <v>3</v>
      </c>
      <c r="D102" s="93">
        <v>1</v>
      </c>
      <c r="E102" s="94" t="s">
        <v>385</v>
      </c>
    </row>
    <row r="103" spans="1:5" ht="18" customHeight="1" thickBot="1" x14ac:dyDescent="0.3">
      <c r="A103" s="88">
        <v>5</v>
      </c>
      <c r="B103" s="91">
        <v>3</v>
      </c>
      <c r="C103" s="91">
        <v>3</v>
      </c>
      <c r="D103" s="93">
        <v>2</v>
      </c>
      <c r="E103" s="94" t="s">
        <v>398</v>
      </c>
    </row>
    <row r="104" spans="1:5" ht="18" customHeight="1" thickBot="1" x14ac:dyDescent="0.3">
      <c r="A104" s="88">
        <v>5</v>
      </c>
      <c r="B104" s="91">
        <v>3</v>
      </c>
      <c r="C104" s="91">
        <v>3</v>
      </c>
      <c r="D104" s="93">
        <v>3</v>
      </c>
      <c r="E104" s="94" t="s">
        <v>399</v>
      </c>
    </row>
    <row r="105" spans="1:5" ht="18" customHeight="1" thickBot="1" x14ac:dyDescent="0.3">
      <c r="A105" s="88">
        <v>5</v>
      </c>
      <c r="B105" s="91">
        <v>3</v>
      </c>
      <c r="C105" s="91">
        <v>3</v>
      </c>
      <c r="D105" s="93">
        <v>4</v>
      </c>
      <c r="E105" s="94" t="s">
        <v>400</v>
      </c>
    </row>
    <row r="106" spans="1:5" ht="18" customHeight="1" thickBot="1" x14ac:dyDescent="0.3">
      <c r="A106" s="88">
        <v>5</v>
      </c>
      <c r="B106" s="91">
        <v>3</v>
      </c>
      <c r="C106" s="91">
        <v>3</v>
      </c>
      <c r="D106" s="93">
        <v>5</v>
      </c>
      <c r="E106" s="94" t="s">
        <v>401</v>
      </c>
    </row>
    <row r="107" spans="1:5" ht="18" customHeight="1" thickBot="1" x14ac:dyDescent="0.3">
      <c r="A107" s="88">
        <v>5</v>
      </c>
      <c r="B107" s="91">
        <v>3</v>
      </c>
      <c r="C107" s="91">
        <v>3</v>
      </c>
      <c r="D107" s="93" t="s">
        <v>10</v>
      </c>
      <c r="E107" s="94" t="s">
        <v>402</v>
      </c>
    </row>
    <row r="108" spans="1:5" ht="18" customHeight="1" x14ac:dyDescent="0.25">
      <c r="A108" s="96">
        <v>5</v>
      </c>
      <c r="B108" s="97">
        <v>3</v>
      </c>
      <c r="C108" s="97">
        <v>4</v>
      </c>
      <c r="D108" s="99"/>
      <c r="E108" s="100" t="s">
        <v>403</v>
      </c>
    </row>
    <row r="109" spans="1:5" ht="18" customHeight="1" x14ac:dyDescent="0.25">
      <c r="A109" s="101">
        <v>5</v>
      </c>
      <c r="B109" s="101">
        <v>3</v>
      </c>
      <c r="C109" s="101">
        <v>4</v>
      </c>
      <c r="D109" s="102">
        <v>1</v>
      </c>
      <c r="E109" s="103" t="s">
        <v>385</v>
      </c>
    </row>
    <row r="110" spans="1:5" ht="18" customHeight="1" x14ac:dyDescent="0.25">
      <c r="A110" s="101">
        <v>5</v>
      </c>
      <c r="B110" s="101">
        <v>3</v>
      </c>
      <c r="C110" s="101">
        <v>4</v>
      </c>
      <c r="D110" s="102">
        <v>2</v>
      </c>
      <c r="E110" s="103" t="s">
        <v>404</v>
      </c>
    </row>
    <row r="111" spans="1:5" ht="18" customHeight="1" x14ac:dyDescent="0.25">
      <c r="A111" s="101">
        <v>5</v>
      </c>
      <c r="B111" s="101">
        <v>3</v>
      </c>
      <c r="C111" s="101">
        <v>4</v>
      </c>
      <c r="D111" s="102">
        <v>3</v>
      </c>
      <c r="E111" s="103" t="s">
        <v>405</v>
      </c>
    </row>
    <row r="112" spans="1:5" ht="18" customHeight="1" thickBot="1" x14ac:dyDescent="0.3">
      <c r="A112" s="88">
        <v>5</v>
      </c>
      <c r="B112" s="91">
        <v>3</v>
      </c>
      <c r="C112" s="91">
        <v>4</v>
      </c>
      <c r="D112" s="93">
        <v>4</v>
      </c>
      <c r="E112" s="94" t="s">
        <v>406</v>
      </c>
    </row>
    <row r="113" spans="1:5" ht="18" customHeight="1" thickBot="1" x14ac:dyDescent="0.3">
      <c r="A113" s="88">
        <v>5</v>
      </c>
      <c r="B113" s="91">
        <v>3</v>
      </c>
      <c r="C113" s="91">
        <v>5</v>
      </c>
      <c r="D113" s="89"/>
      <c r="E113" s="92" t="s">
        <v>407</v>
      </c>
    </row>
    <row r="114" spans="1:5" ht="18" customHeight="1" thickBot="1" x14ac:dyDescent="0.3">
      <c r="A114" s="88">
        <v>5</v>
      </c>
      <c r="B114" s="91">
        <v>3</v>
      </c>
      <c r="C114" s="91">
        <v>5</v>
      </c>
      <c r="D114" s="93">
        <v>1</v>
      </c>
      <c r="E114" s="94" t="s">
        <v>385</v>
      </c>
    </row>
    <row r="115" spans="1:5" ht="18" customHeight="1" thickBot="1" x14ac:dyDescent="0.3">
      <c r="A115" s="88">
        <v>5</v>
      </c>
      <c r="B115" s="91">
        <v>3</v>
      </c>
      <c r="C115" s="91">
        <v>5</v>
      </c>
      <c r="D115" s="93">
        <v>2</v>
      </c>
      <c r="E115" s="94" t="s">
        <v>404</v>
      </c>
    </row>
    <row r="116" spans="1:5" ht="18" customHeight="1" thickBot="1" x14ac:dyDescent="0.3">
      <c r="A116" s="88">
        <v>5</v>
      </c>
      <c r="B116" s="91">
        <v>3</v>
      </c>
      <c r="C116" s="91">
        <v>5</v>
      </c>
      <c r="D116" s="93">
        <v>3</v>
      </c>
      <c r="E116" s="94" t="s">
        <v>405</v>
      </c>
    </row>
    <row r="117" spans="1:5" ht="18" customHeight="1" thickBot="1" x14ac:dyDescent="0.3">
      <c r="A117" s="88">
        <v>5</v>
      </c>
      <c r="B117" s="91">
        <v>3</v>
      </c>
      <c r="C117" s="91">
        <v>5</v>
      </c>
      <c r="D117" s="93">
        <v>4</v>
      </c>
      <c r="E117" s="94" t="s">
        <v>406</v>
      </c>
    </row>
    <row r="118" spans="1:5" ht="18" customHeight="1" thickBot="1" x14ac:dyDescent="0.3">
      <c r="A118" s="88">
        <v>5</v>
      </c>
      <c r="B118" s="91">
        <v>3</v>
      </c>
      <c r="C118" s="91">
        <v>6</v>
      </c>
      <c r="D118" s="89"/>
      <c r="E118" s="92" t="s">
        <v>408</v>
      </c>
    </row>
    <row r="119" spans="1:5" ht="18" customHeight="1" thickBot="1" x14ac:dyDescent="0.3">
      <c r="A119" s="88">
        <v>5</v>
      </c>
      <c r="B119" s="91">
        <v>3</v>
      </c>
      <c r="C119" s="91">
        <v>6</v>
      </c>
      <c r="D119" s="93">
        <v>1</v>
      </c>
      <c r="E119" s="94" t="s">
        <v>385</v>
      </c>
    </row>
    <row r="120" spans="1:5" ht="18" customHeight="1" thickBot="1" x14ac:dyDescent="0.3">
      <c r="A120" s="88">
        <v>5</v>
      </c>
      <c r="B120" s="91">
        <v>3</v>
      </c>
      <c r="C120" s="91">
        <v>6</v>
      </c>
      <c r="D120" s="93">
        <v>2</v>
      </c>
      <c r="E120" s="94" t="s">
        <v>404</v>
      </c>
    </row>
    <row r="121" spans="1:5" ht="18" customHeight="1" thickBot="1" x14ac:dyDescent="0.3">
      <c r="A121" s="88">
        <v>5</v>
      </c>
      <c r="B121" s="91">
        <v>3</v>
      </c>
      <c r="C121" s="91">
        <v>6</v>
      </c>
      <c r="D121" s="93">
        <v>3</v>
      </c>
      <c r="E121" s="94" t="s">
        <v>405</v>
      </c>
    </row>
    <row r="122" spans="1:5" ht="18" customHeight="1" thickBot="1" x14ac:dyDescent="0.3">
      <c r="A122" s="88">
        <v>5</v>
      </c>
      <c r="B122" s="91">
        <v>3</v>
      </c>
      <c r="C122" s="91">
        <v>6</v>
      </c>
      <c r="D122" s="93">
        <v>4</v>
      </c>
      <c r="E122" s="94" t="s">
        <v>406</v>
      </c>
    </row>
    <row r="123" spans="1:5" ht="18" customHeight="1" thickBot="1" x14ac:dyDescent="0.3">
      <c r="A123" s="88">
        <v>5</v>
      </c>
      <c r="B123" s="91">
        <v>3</v>
      </c>
      <c r="C123" s="91">
        <v>7</v>
      </c>
      <c r="D123" s="89"/>
      <c r="E123" s="92" t="s">
        <v>409</v>
      </c>
    </row>
    <row r="124" spans="1:5" ht="18" customHeight="1" thickBot="1" x14ac:dyDescent="0.3">
      <c r="A124" s="88">
        <v>5</v>
      </c>
      <c r="B124" s="91">
        <v>3</v>
      </c>
      <c r="C124" s="91">
        <v>7</v>
      </c>
      <c r="D124" s="93">
        <v>1</v>
      </c>
      <c r="E124" s="94" t="s">
        <v>385</v>
      </c>
    </row>
    <row r="125" spans="1:5" ht="18" customHeight="1" thickBot="1" x14ac:dyDescent="0.3">
      <c r="A125" s="88">
        <v>5</v>
      </c>
      <c r="B125" s="91">
        <v>3</v>
      </c>
      <c r="C125" s="91">
        <v>7</v>
      </c>
      <c r="D125" s="93">
        <v>2</v>
      </c>
      <c r="E125" s="94" t="s">
        <v>404</v>
      </c>
    </row>
    <row r="126" spans="1:5" ht="18" customHeight="1" thickBot="1" x14ac:dyDescent="0.3">
      <c r="A126" s="88">
        <v>5</v>
      </c>
      <c r="B126" s="91">
        <v>3</v>
      </c>
      <c r="C126" s="91">
        <v>7</v>
      </c>
      <c r="D126" s="93">
        <v>3</v>
      </c>
      <c r="E126" s="94" t="s">
        <v>405</v>
      </c>
    </row>
    <row r="127" spans="1:5" ht="18" customHeight="1" thickBot="1" x14ac:dyDescent="0.3">
      <c r="A127" s="88">
        <v>5</v>
      </c>
      <c r="B127" s="91">
        <v>3</v>
      </c>
      <c r="C127" s="91">
        <v>7</v>
      </c>
      <c r="D127" s="93">
        <v>4</v>
      </c>
      <c r="E127" s="94" t="s">
        <v>406</v>
      </c>
    </row>
    <row r="128" spans="1:5" ht="18" customHeight="1" thickBot="1" x14ac:dyDescent="0.3">
      <c r="A128" s="88">
        <v>5</v>
      </c>
      <c r="B128" s="91">
        <v>3</v>
      </c>
      <c r="C128" s="91">
        <v>8</v>
      </c>
      <c r="D128" s="89"/>
      <c r="E128" s="92" t="s">
        <v>410</v>
      </c>
    </row>
    <row r="129" spans="1:5" ht="18" customHeight="1" thickBot="1" x14ac:dyDescent="0.3">
      <c r="A129" s="88">
        <v>5</v>
      </c>
      <c r="B129" s="91">
        <v>3</v>
      </c>
      <c r="C129" s="91">
        <v>8</v>
      </c>
      <c r="D129" s="93">
        <v>1</v>
      </c>
      <c r="E129" s="94" t="s">
        <v>385</v>
      </c>
    </row>
    <row r="130" spans="1:5" ht="18" customHeight="1" thickBot="1" x14ac:dyDescent="0.3">
      <c r="A130" s="88">
        <v>5</v>
      </c>
      <c r="B130" s="91">
        <v>3</v>
      </c>
      <c r="C130" s="91">
        <v>8</v>
      </c>
      <c r="D130" s="93">
        <v>2</v>
      </c>
      <c r="E130" s="94" t="s">
        <v>404</v>
      </c>
    </row>
    <row r="131" spans="1:5" ht="18" customHeight="1" thickBot="1" x14ac:dyDescent="0.3">
      <c r="A131" s="88">
        <v>5</v>
      </c>
      <c r="B131" s="91">
        <v>3</v>
      </c>
      <c r="C131" s="91">
        <v>8</v>
      </c>
      <c r="D131" s="93">
        <v>3</v>
      </c>
      <c r="E131" s="94" t="s">
        <v>405</v>
      </c>
    </row>
    <row r="132" spans="1:5" ht="18" customHeight="1" thickBot="1" x14ac:dyDescent="0.3">
      <c r="A132" s="88">
        <v>5</v>
      </c>
      <c r="B132" s="91">
        <v>3</v>
      </c>
      <c r="C132" s="91">
        <v>8</v>
      </c>
      <c r="D132" s="93">
        <v>4</v>
      </c>
      <c r="E132" s="94" t="s">
        <v>406</v>
      </c>
    </row>
    <row r="133" spans="1:5" ht="18" customHeight="1" thickBot="1" x14ac:dyDescent="0.3">
      <c r="A133" s="88">
        <v>5</v>
      </c>
      <c r="B133" s="91">
        <v>3</v>
      </c>
      <c r="C133" s="91">
        <v>9</v>
      </c>
      <c r="D133" s="89"/>
      <c r="E133" s="92" t="s">
        <v>411</v>
      </c>
    </row>
    <row r="134" spans="1:5" ht="18" customHeight="1" thickBot="1" x14ac:dyDescent="0.3">
      <c r="A134" s="88">
        <v>5</v>
      </c>
      <c r="B134" s="91">
        <v>3</v>
      </c>
      <c r="C134" s="91">
        <v>9</v>
      </c>
      <c r="D134" s="93">
        <v>1</v>
      </c>
      <c r="E134" s="94" t="s">
        <v>412</v>
      </c>
    </row>
    <row r="135" spans="1:5" ht="18" customHeight="1" thickBot="1" x14ac:dyDescent="0.3">
      <c r="A135" s="88">
        <v>5</v>
      </c>
      <c r="B135" s="91">
        <v>3</v>
      </c>
      <c r="C135" s="91">
        <v>9</v>
      </c>
      <c r="D135" s="93">
        <v>2</v>
      </c>
      <c r="E135" s="94" t="s">
        <v>413</v>
      </c>
    </row>
    <row r="136" spans="1:5" ht="18" customHeight="1" thickBot="1" x14ac:dyDescent="0.3">
      <c r="A136" s="88">
        <v>5</v>
      </c>
      <c r="B136" s="91">
        <v>3</v>
      </c>
      <c r="C136" s="91">
        <v>9</v>
      </c>
      <c r="D136" s="93">
        <v>3</v>
      </c>
      <c r="E136" s="94" t="s">
        <v>414</v>
      </c>
    </row>
    <row r="137" spans="1:5" ht="18" customHeight="1" thickBot="1" x14ac:dyDescent="0.3">
      <c r="A137" s="88">
        <v>5</v>
      </c>
      <c r="B137" s="91">
        <v>3</v>
      </c>
      <c r="C137" s="91">
        <v>9</v>
      </c>
      <c r="D137" s="93">
        <v>4</v>
      </c>
      <c r="E137" s="94" t="s">
        <v>415</v>
      </c>
    </row>
    <row r="138" spans="1:5" ht="18" customHeight="1" thickBot="1" x14ac:dyDescent="0.3">
      <c r="A138" s="88">
        <v>5</v>
      </c>
      <c r="B138" s="91">
        <v>3</v>
      </c>
      <c r="C138" s="91">
        <v>9</v>
      </c>
      <c r="D138" s="93">
        <v>5</v>
      </c>
      <c r="E138" s="94" t="s">
        <v>416</v>
      </c>
    </row>
    <row r="139" spans="1:5" ht="18" customHeight="1" thickBot="1" x14ac:dyDescent="0.3">
      <c r="A139" s="88">
        <v>5</v>
      </c>
      <c r="B139" s="91">
        <v>3</v>
      </c>
      <c r="C139" s="91">
        <v>9</v>
      </c>
      <c r="D139" s="93" t="s">
        <v>10</v>
      </c>
      <c r="E139" s="94" t="s">
        <v>417</v>
      </c>
    </row>
    <row r="140" spans="1:5" ht="18" customHeight="1" thickBot="1" x14ac:dyDescent="0.3">
      <c r="A140" s="88">
        <v>5</v>
      </c>
      <c r="B140" s="91">
        <v>4</v>
      </c>
      <c r="C140" s="89"/>
      <c r="D140" s="89"/>
      <c r="E140" s="90" t="s">
        <v>418</v>
      </c>
    </row>
    <row r="141" spans="1:5" ht="18" customHeight="1" thickBot="1" x14ac:dyDescent="0.3">
      <c r="A141" s="88">
        <v>5</v>
      </c>
      <c r="B141" s="91">
        <v>4</v>
      </c>
      <c r="C141" s="91">
        <v>1</v>
      </c>
      <c r="D141" s="89"/>
      <c r="E141" s="92" t="s">
        <v>418</v>
      </c>
    </row>
    <row r="142" spans="1:5" ht="18" customHeight="1" thickBot="1" x14ac:dyDescent="0.3">
      <c r="A142" s="88">
        <v>5</v>
      </c>
      <c r="B142" s="91">
        <v>4</v>
      </c>
      <c r="C142" s="91">
        <v>1</v>
      </c>
      <c r="D142" s="93">
        <v>1</v>
      </c>
      <c r="E142" s="94" t="s">
        <v>418</v>
      </c>
    </row>
    <row r="143" spans="1:5" ht="18" customHeight="1" thickBot="1" x14ac:dyDescent="0.3">
      <c r="A143" s="88">
        <v>6</v>
      </c>
      <c r="B143" s="89"/>
      <c r="C143" s="89"/>
      <c r="D143" s="89"/>
      <c r="E143" s="90" t="s">
        <v>419</v>
      </c>
    </row>
    <row r="144" spans="1:5" ht="18" customHeight="1" thickBot="1" x14ac:dyDescent="0.3">
      <c r="A144" s="88">
        <v>6</v>
      </c>
      <c r="B144" s="91">
        <v>1</v>
      </c>
      <c r="C144" s="89"/>
      <c r="D144" s="89"/>
      <c r="E144" s="90" t="s">
        <v>420</v>
      </c>
    </row>
    <row r="145" spans="1:5" ht="18" customHeight="1" thickBot="1" x14ac:dyDescent="0.3">
      <c r="A145" s="88">
        <v>6</v>
      </c>
      <c r="B145" s="91">
        <v>1</v>
      </c>
      <c r="C145" s="91">
        <v>1</v>
      </c>
      <c r="D145" s="89"/>
      <c r="E145" s="92" t="s">
        <v>421</v>
      </c>
    </row>
    <row r="146" spans="1:5" ht="18" customHeight="1" thickBot="1" x14ac:dyDescent="0.3">
      <c r="A146" s="88">
        <v>6</v>
      </c>
      <c r="B146" s="91">
        <v>1</v>
      </c>
      <c r="C146" s="91">
        <v>1</v>
      </c>
      <c r="D146" s="93">
        <v>1</v>
      </c>
      <c r="E146" s="94" t="s">
        <v>422</v>
      </c>
    </row>
    <row r="147" spans="1:5" ht="18" customHeight="1" thickBot="1" x14ac:dyDescent="0.3">
      <c r="A147" s="88">
        <v>6</v>
      </c>
      <c r="B147" s="89"/>
      <c r="C147" s="89"/>
      <c r="D147" s="89"/>
      <c r="E147" s="90" t="s">
        <v>419</v>
      </c>
    </row>
    <row r="148" spans="1:5" ht="18" customHeight="1" thickBot="1" x14ac:dyDescent="0.3">
      <c r="A148" s="88">
        <v>6</v>
      </c>
      <c r="B148" s="91">
        <v>1</v>
      </c>
      <c r="C148" s="89"/>
      <c r="D148" s="89"/>
      <c r="E148" s="90" t="s">
        <v>420</v>
      </c>
    </row>
    <row r="149" spans="1:5" ht="18" customHeight="1" thickBot="1" x14ac:dyDescent="0.3">
      <c r="A149" s="88">
        <v>6</v>
      </c>
      <c r="B149" s="91">
        <v>1</v>
      </c>
      <c r="C149" s="91">
        <v>1</v>
      </c>
      <c r="D149" s="89"/>
      <c r="E149" s="92" t="s">
        <v>421</v>
      </c>
    </row>
    <row r="150" spans="1:5" ht="18" customHeight="1" thickBot="1" x14ac:dyDescent="0.3">
      <c r="A150" s="88">
        <v>6</v>
      </c>
      <c r="B150" s="91">
        <v>1</v>
      </c>
      <c r="C150" s="91">
        <v>1</v>
      </c>
      <c r="D150" s="93">
        <v>1</v>
      </c>
      <c r="E150" s="94" t="s">
        <v>422</v>
      </c>
    </row>
    <row r="151" spans="1:5" ht="18" customHeight="1" thickBot="1" x14ac:dyDescent="0.3">
      <c r="A151" s="88">
        <v>6</v>
      </c>
      <c r="B151" s="91">
        <v>1</v>
      </c>
      <c r="C151" s="91">
        <v>2</v>
      </c>
      <c r="D151" s="95"/>
      <c r="E151" s="92" t="s">
        <v>423</v>
      </c>
    </row>
    <row r="152" spans="1:5" ht="18" customHeight="1" thickBot="1" x14ac:dyDescent="0.3">
      <c r="A152" s="88">
        <v>6</v>
      </c>
      <c r="B152" s="91">
        <v>1</v>
      </c>
      <c r="C152" s="91">
        <v>2</v>
      </c>
      <c r="D152" s="93">
        <v>1</v>
      </c>
      <c r="E152" s="94" t="s">
        <v>423</v>
      </c>
    </row>
    <row r="153" spans="1:5" ht="18" customHeight="1" thickBot="1" x14ac:dyDescent="0.3">
      <c r="A153" s="88">
        <v>6</v>
      </c>
      <c r="B153" s="91">
        <v>1</v>
      </c>
      <c r="C153" s="91">
        <v>3</v>
      </c>
      <c r="D153" s="89"/>
      <c r="E153" s="92" t="s">
        <v>424</v>
      </c>
    </row>
    <row r="154" spans="1:5" ht="18" customHeight="1" thickBot="1" x14ac:dyDescent="0.3">
      <c r="A154" s="88">
        <v>6</v>
      </c>
      <c r="B154" s="91">
        <v>1</v>
      </c>
      <c r="C154" s="91">
        <v>3</v>
      </c>
      <c r="D154" s="93">
        <v>1</v>
      </c>
      <c r="E154" s="94" t="s">
        <v>424</v>
      </c>
    </row>
    <row r="155" spans="1:5" ht="18" customHeight="1" thickBot="1" x14ac:dyDescent="0.3">
      <c r="A155" s="88">
        <v>6</v>
      </c>
      <c r="B155" s="91">
        <v>1</v>
      </c>
      <c r="C155" s="91">
        <v>9</v>
      </c>
      <c r="D155" s="89"/>
      <c r="E155" s="92" t="s">
        <v>425</v>
      </c>
    </row>
    <row r="156" spans="1:5" ht="18" customHeight="1" thickBot="1" x14ac:dyDescent="0.3">
      <c r="A156" s="88">
        <v>6</v>
      </c>
      <c r="B156" s="91">
        <v>1</v>
      </c>
      <c r="C156" s="91">
        <v>9</v>
      </c>
      <c r="D156" s="93" t="s">
        <v>10</v>
      </c>
      <c r="E156" s="94" t="s">
        <v>425</v>
      </c>
    </row>
    <row r="157" spans="1:5" ht="18" customHeight="1" thickBot="1" x14ac:dyDescent="0.3">
      <c r="A157" s="88">
        <v>6</v>
      </c>
      <c r="B157" s="91">
        <v>2</v>
      </c>
      <c r="C157" s="89"/>
      <c r="D157" s="89"/>
      <c r="E157" s="90" t="s">
        <v>426</v>
      </c>
    </row>
    <row r="158" spans="1:5" ht="18" customHeight="1" thickBot="1" x14ac:dyDescent="0.3">
      <c r="A158" s="88">
        <v>6</v>
      </c>
      <c r="B158" s="91">
        <v>2</v>
      </c>
      <c r="C158" s="91">
        <v>1</v>
      </c>
      <c r="D158" s="89"/>
      <c r="E158" s="92" t="s">
        <v>427</v>
      </c>
    </row>
    <row r="159" spans="1:5" ht="18" customHeight="1" thickBot="1" x14ac:dyDescent="0.3">
      <c r="A159" s="88">
        <v>6</v>
      </c>
      <c r="B159" s="91">
        <v>2</v>
      </c>
      <c r="C159" s="91">
        <v>1</v>
      </c>
      <c r="D159" s="93">
        <v>1</v>
      </c>
      <c r="E159" s="94" t="s">
        <v>427</v>
      </c>
    </row>
    <row r="160" spans="1:5" ht="18" customHeight="1" thickBot="1" x14ac:dyDescent="0.3">
      <c r="A160" s="88">
        <v>6</v>
      </c>
      <c r="B160" s="91">
        <v>2</v>
      </c>
      <c r="C160" s="91">
        <v>2</v>
      </c>
      <c r="D160" s="89"/>
      <c r="E160" s="92" t="s">
        <v>428</v>
      </c>
    </row>
    <row r="161" spans="1:5" ht="18" customHeight="1" thickBot="1" x14ac:dyDescent="0.3">
      <c r="A161" s="88">
        <v>6</v>
      </c>
      <c r="B161" s="91">
        <v>2</v>
      </c>
      <c r="C161" s="91">
        <v>2</v>
      </c>
      <c r="D161" s="93">
        <v>1</v>
      </c>
      <c r="E161" s="94" t="s">
        <v>428</v>
      </c>
    </row>
    <row r="162" spans="1:5" ht="18" customHeight="1" thickBot="1" x14ac:dyDescent="0.3">
      <c r="A162" s="88">
        <v>6</v>
      </c>
      <c r="B162" s="91">
        <v>2</v>
      </c>
      <c r="C162" s="91">
        <v>9</v>
      </c>
      <c r="D162" s="89"/>
      <c r="E162" s="92" t="s">
        <v>429</v>
      </c>
    </row>
    <row r="163" spans="1:5" ht="18" customHeight="1" thickBot="1" x14ac:dyDescent="0.3">
      <c r="A163" s="88">
        <v>6</v>
      </c>
      <c r="B163" s="91">
        <v>2</v>
      </c>
      <c r="C163" s="91">
        <v>9</v>
      </c>
      <c r="D163" s="93" t="s">
        <v>10</v>
      </c>
      <c r="E163" s="94" t="s">
        <v>429</v>
      </c>
    </row>
    <row r="164" spans="1:5" x14ac:dyDescent="0.25">
      <c r="A164" s="98"/>
    </row>
    <row r="165" spans="1:5" x14ac:dyDescent="0.25">
      <c r="A165" s="98"/>
    </row>
    <row r="166" spans="1:5" x14ac:dyDescent="0.25">
      <c r="A166" s="74"/>
    </row>
  </sheetData>
  <mergeCells count="2">
    <mergeCell ref="A1:E1"/>
    <mergeCell ref="A2:E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69"/>
  <sheetViews>
    <sheetView workbookViewId="0">
      <selection sqref="A1:D1769"/>
    </sheetView>
  </sheetViews>
  <sheetFormatPr defaultRowHeight="15" x14ac:dyDescent="0.25"/>
  <cols>
    <col min="2" max="2" width="90.42578125" customWidth="1"/>
    <col min="4" max="4" width="37.7109375" customWidth="1"/>
  </cols>
  <sheetData>
    <row r="1" spans="1:4" ht="15.75" x14ac:dyDescent="0.3">
      <c r="A1" s="109" t="s">
        <v>440</v>
      </c>
      <c r="B1" s="109" t="s">
        <v>441</v>
      </c>
      <c r="C1" s="109" t="s">
        <v>442</v>
      </c>
      <c r="D1" s="110" t="s">
        <v>443</v>
      </c>
    </row>
    <row r="2" spans="1:4" ht="15.75" x14ac:dyDescent="0.3">
      <c r="A2" s="111">
        <v>1</v>
      </c>
      <c r="B2" s="112" t="s">
        <v>444</v>
      </c>
      <c r="C2" s="109" t="s">
        <v>272</v>
      </c>
      <c r="D2" s="113">
        <v>69000</v>
      </c>
    </row>
    <row r="3" spans="1:4" ht="15.75" x14ac:dyDescent="0.3">
      <c r="A3" s="111">
        <v>2</v>
      </c>
      <c r="B3" s="112" t="s">
        <v>445</v>
      </c>
      <c r="C3" s="109" t="s">
        <v>272</v>
      </c>
      <c r="D3" s="113">
        <v>172500</v>
      </c>
    </row>
    <row r="4" spans="1:4" ht="15.75" x14ac:dyDescent="0.3">
      <c r="A4" s="111">
        <v>3</v>
      </c>
      <c r="B4" s="112" t="s">
        <v>446</v>
      </c>
      <c r="C4" s="109" t="s">
        <v>272</v>
      </c>
      <c r="D4" s="113">
        <v>229900</v>
      </c>
    </row>
    <row r="5" spans="1:4" ht="15.75" x14ac:dyDescent="0.3">
      <c r="A5" s="114">
        <v>4</v>
      </c>
      <c r="B5" s="115" t="s">
        <v>447</v>
      </c>
      <c r="C5" s="116" t="s">
        <v>273</v>
      </c>
      <c r="D5" s="117">
        <v>29400</v>
      </c>
    </row>
    <row r="6" spans="1:4" ht="15.75" x14ac:dyDescent="0.3">
      <c r="A6" s="111">
        <v>5</v>
      </c>
      <c r="B6" s="112" t="s">
        <v>448</v>
      </c>
      <c r="C6" s="109" t="s">
        <v>273</v>
      </c>
      <c r="D6" s="113">
        <v>38200</v>
      </c>
    </row>
    <row r="7" spans="1:4" ht="15.75" x14ac:dyDescent="0.3">
      <c r="A7" s="114">
        <v>6</v>
      </c>
      <c r="B7" s="115" t="s">
        <v>449</v>
      </c>
      <c r="C7" s="116" t="s">
        <v>273</v>
      </c>
      <c r="D7" s="117">
        <v>29900</v>
      </c>
    </row>
    <row r="8" spans="1:4" ht="15.75" x14ac:dyDescent="0.3">
      <c r="A8" s="111">
        <v>7</v>
      </c>
      <c r="B8" s="112" t="s">
        <v>450</v>
      </c>
      <c r="C8" s="109" t="s">
        <v>273</v>
      </c>
      <c r="D8" s="113">
        <v>13500</v>
      </c>
    </row>
    <row r="9" spans="1:4" ht="15.75" x14ac:dyDescent="0.3">
      <c r="A9" s="111">
        <v>8</v>
      </c>
      <c r="B9" s="112" t="s">
        <v>451</v>
      </c>
      <c r="C9" s="109" t="s">
        <v>273</v>
      </c>
      <c r="D9" s="113">
        <v>11000</v>
      </c>
    </row>
    <row r="10" spans="1:4" ht="15.75" x14ac:dyDescent="0.3">
      <c r="A10" s="111">
        <v>9</v>
      </c>
      <c r="B10" s="112" t="s">
        <v>452</v>
      </c>
      <c r="C10" s="109" t="s">
        <v>273</v>
      </c>
      <c r="D10" s="113">
        <v>21100</v>
      </c>
    </row>
    <row r="11" spans="1:4" ht="15.75" x14ac:dyDescent="0.3">
      <c r="A11" s="111">
        <v>10</v>
      </c>
      <c r="B11" s="112" t="s">
        <v>453</v>
      </c>
      <c r="C11" s="109" t="s">
        <v>273</v>
      </c>
      <c r="D11" s="113">
        <v>69000</v>
      </c>
    </row>
    <row r="12" spans="1:4" ht="15.75" x14ac:dyDescent="0.3">
      <c r="A12" s="114">
        <v>11</v>
      </c>
      <c r="B12" s="115" t="s">
        <v>454</v>
      </c>
      <c r="C12" s="116" t="s">
        <v>273</v>
      </c>
      <c r="D12" s="117">
        <v>23000</v>
      </c>
    </row>
    <row r="13" spans="1:4" ht="15.75" x14ac:dyDescent="0.3">
      <c r="A13" s="114">
        <v>12</v>
      </c>
      <c r="B13" s="115" t="s">
        <v>455</v>
      </c>
      <c r="C13" s="116" t="s">
        <v>273</v>
      </c>
      <c r="D13" s="117">
        <v>14400</v>
      </c>
    </row>
    <row r="14" spans="1:4" ht="15.75" x14ac:dyDescent="0.3">
      <c r="A14" s="111">
        <v>13</v>
      </c>
      <c r="B14" s="112" t="s">
        <v>456</v>
      </c>
      <c r="C14" s="109" t="s">
        <v>273</v>
      </c>
      <c r="D14" s="113">
        <v>1900</v>
      </c>
    </row>
    <row r="15" spans="1:4" ht="15.75" x14ac:dyDescent="0.3">
      <c r="A15" s="111">
        <v>14</v>
      </c>
      <c r="B15" s="112" t="s">
        <v>457</v>
      </c>
      <c r="C15" s="109" t="s">
        <v>273</v>
      </c>
      <c r="D15" s="113">
        <v>1500</v>
      </c>
    </row>
    <row r="16" spans="1:4" ht="15.75" x14ac:dyDescent="0.3">
      <c r="A16" s="111">
        <v>15</v>
      </c>
      <c r="B16" s="112" t="s">
        <v>458</v>
      </c>
      <c r="C16" s="109" t="s">
        <v>273</v>
      </c>
      <c r="D16" s="113">
        <v>1500</v>
      </c>
    </row>
    <row r="17" spans="1:4" ht="15.75" x14ac:dyDescent="0.3">
      <c r="A17" s="111">
        <v>16</v>
      </c>
      <c r="B17" s="112" t="s">
        <v>459</v>
      </c>
      <c r="C17" s="109" t="s">
        <v>273</v>
      </c>
      <c r="D17" s="113">
        <v>30700</v>
      </c>
    </row>
    <row r="18" spans="1:4" ht="15.75" x14ac:dyDescent="0.3">
      <c r="A18" s="111">
        <v>17</v>
      </c>
      <c r="B18" s="112" t="s">
        <v>460</v>
      </c>
      <c r="C18" s="109" t="s">
        <v>273</v>
      </c>
      <c r="D18" s="113">
        <v>33300</v>
      </c>
    </row>
    <row r="19" spans="1:4" ht="15.75" x14ac:dyDescent="0.3">
      <c r="A19" s="111">
        <v>18</v>
      </c>
      <c r="B19" s="112" t="s">
        <v>461</v>
      </c>
      <c r="C19" s="109" t="s">
        <v>273</v>
      </c>
      <c r="D19" s="113">
        <v>17100</v>
      </c>
    </row>
    <row r="20" spans="1:4" ht="15.75" x14ac:dyDescent="0.3">
      <c r="A20" s="111">
        <v>19</v>
      </c>
      <c r="B20" s="112" t="s">
        <v>462</v>
      </c>
      <c r="C20" s="109" t="s">
        <v>273</v>
      </c>
      <c r="D20" s="113">
        <v>32800</v>
      </c>
    </row>
    <row r="21" spans="1:4" ht="15.75" x14ac:dyDescent="0.3">
      <c r="A21" s="111">
        <v>20</v>
      </c>
      <c r="B21" s="112" t="s">
        <v>463</v>
      </c>
      <c r="C21" s="109" t="s">
        <v>273</v>
      </c>
      <c r="D21" s="113">
        <v>17300</v>
      </c>
    </row>
    <row r="22" spans="1:4" ht="15.75" x14ac:dyDescent="0.3">
      <c r="A22" s="111">
        <v>21</v>
      </c>
      <c r="B22" s="112" t="s">
        <v>464</v>
      </c>
      <c r="C22" s="109" t="s">
        <v>273</v>
      </c>
      <c r="D22" s="113">
        <v>18900</v>
      </c>
    </row>
    <row r="23" spans="1:4" ht="15.75" x14ac:dyDescent="0.3">
      <c r="A23" s="114">
        <v>22</v>
      </c>
      <c r="B23" s="115" t="s">
        <v>465</v>
      </c>
      <c r="C23" s="116" t="s">
        <v>273</v>
      </c>
      <c r="D23" s="117">
        <v>27100</v>
      </c>
    </row>
    <row r="24" spans="1:4" ht="15.75" x14ac:dyDescent="0.3">
      <c r="A24" s="114">
        <v>23</v>
      </c>
      <c r="B24" s="115" t="s">
        <v>466</v>
      </c>
      <c r="C24" s="116" t="s">
        <v>273</v>
      </c>
      <c r="D24" s="117">
        <v>20900</v>
      </c>
    </row>
    <row r="25" spans="1:4" ht="15.75" x14ac:dyDescent="0.3">
      <c r="A25" s="111">
        <v>24</v>
      </c>
      <c r="B25" s="112" t="s">
        <v>467</v>
      </c>
      <c r="C25" s="109" t="s">
        <v>273</v>
      </c>
      <c r="D25" s="113">
        <v>67600</v>
      </c>
    </row>
    <row r="26" spans="1:4" ht="15.75" x14ac:dyDescent="0.3">
      <c r="A26" s="111">
        <v>25</v>
      </c>
      <c r="B26" s="112" t="s">
        <v>468</v>
      </c>
      <c r="C26" s="109" t="s">
        <v>273</v>
      </c>
      <c r="D26" s="113">
        <v>48900</v>
      </c>
    </row>
    <row r="27" spans="1:4" ht="15.75" x14ac:dyDescent="0.3">
      <c r="A27" s="111">
        <v>26</v>
      </c>
      <c r="B27" s="112" t="s">
        <v>469</v>
      </c>
      <c r="C27" s="109" t="s">
        <v>273</v>
      </c>
      <c r="D27" s="113">
        <v>22200</v>
      </c>
    </row>
    <row r="28" spans="1:4" ht="15.75" x14ac:dyDescent="0.3">
      <c r="A28" s="111">
        <v>27</v>
      </c>
      <c r="B28" s="112" t="s">
        <v>470</v>
      </c>
      <c r="C28" s="109" t="s">
        <v>273</v>
      </c>
      <c r="D28" s="113">
        <v>31100</v>
      </c>
    </row>
    <row r="29" spans="1:4" ht="15.75" x14ac:dyDescent="0.3">
      <c r="A29" s="114">
        <v>28</v>
      </c>
      <c r="B29" s="115" t="s">
        <v>471</v>
      </c>
      <c r="C29" s="116" t="s">
        <v>272</v>
      </c>
      <c r="D29" s="117">
        <v>2300</v>
      </c>
    </row>
    <row r="30" spans="1:4" ht="15.75" x14ac:dyDescent="0.3">
      <c r="A30" s="111">
        <v>29</v>
      </c>
      <c r="B30" s="112" t="s">
        <v>472</v>
      </c>
      <c r="C30" s="109" t="s">
        <v>272</v>
      </c>
      <c r="D30" s="113">
        <v>2500</v>
      </c>
    </row>
    <row r="31" spans="1:4" ht="15.75" x14ac:dyDescent="0.3">
      <c r="A31" s="111">
        <v>30</v>
      </c>
      <c r="B31" s="112" t="s">
        <v>473</v>
      </c>
      <c r="C31" s="109" t="s">
        <v>273</v>
      </c>
      <c r="D31" s="113">
        <v>11900</v>
      </c>
    </row>
    <row r="32" spans="1:4" ht="15.75" x14ac:dyDescent="0.3">
      <c r="A32" s="114">
        <v>31</v>
      </c>
      <c r="B32" s="115" t="s">
        <v>474</v>
      </c>
      <c r="C32" s="116" t="s">
        <v>273</v>
      </c>
      <c r="D32" s="117">
        <v>22000</v>
      </c>
    </row>
    <row r="33" spans="1:4" ht="15.75" x14ac:dyDescent="0.3">
      <c r="A33" s="114">
        <v>32</v>
      </c>
      <c r="B33" s="115" t="s">
        <v>475</v>
      </c>
      <c r="C33" s="116" t="s">
        <v>273</v>
      </c>
      <c r="D33" s="117">
        <v>20200</v>
      </c>
    </row>
    <row r="34" spans="1:4" ht="15.75" x14ac:dyDescent="0.3">
      <c r="A34" s="114">
        <v>33</v>
      </c>
      <c r="B34" s="115" t="s">
        <v>476</v>
      </c>
      <c r="C34" s="116" t="s">
        <v>273</v>
      </c>
      <c r="D34" s="117">
        <v>17300</v>
      </c>
    </row>
    <row r="35" spans="1:4" ht="15.75" x14ac:dyDescent="0.3">
      <c r="A35" s="114">
        <v>34</v>
      </c>
      <c r="B35" s="115" t="s">
        <v>477</v>
      </c>
      <c r="C35" s="116" t="s">
        <v>273</v>
      </c>
      <c r="D35" s="117">
        <v>89100</v>
      </c>
    </row>
    <row r="36" spans="1:4" ht="15.75" x14ac:dyDescent="0.3">
      <c r="A36" s="114">
        <v>35</v>
      </c>
      <c r="B36" s="115" t="s">
        <v>478</v>
      </c>
      <c r="C36" s="116" t="s">
        <v>272</v>
      </c>
      <c r="D36" s="117">
        <v>1800</v>
      </c>
    </row>
    <row r="37" spans="1:4" ht="15.75" x14ac:dyDescent="0.3">
      <c r="A37" s="114">
        <v>36</v>
      </c>
      <c r="B37" s="115" t="s">
        <v>479</v>
      </c>
      <c r="C37" s="116" t="s">
        <v>272</v>
      </c>
      <c r="D37" s="117">
        <v>6100</v>
      </c>
    </row>
    <row r="38" spans="1:4" ht="15.75" x14ac:dyDescent="0.3">
      <c r="A38" s="114">
        <v>37</v>
      </c>
      <c r="B38" s="115" t="s">
        <v>480</v>
      </c>
      <c r="C38" s="116" t="s">
        <v>272</v>
      </c>
      <c r="D38" s="117">
        <v>14800</v>
      </c>
    </row>
    <row r="39" spans="1:4" ht="15.75" x14ac:dyDescent="0.3">
      <c r="A39" s="114">
        <v>38</v>
      </c>
      <c r="B39" s="115" t="s">
        <v>481</v>
      </c>
      <c r="C39" s="116" t="s">
        <v>272</v>
      </c>
      <c r="D39" s="117">
        <v>10500</v>
      </c>
    </row>
    <row r="40" spans="1:4" ht="15.75" x14ac:dyDescent="0.3">
      <c r="A40" s="114">
        <v>39</v>
      </c>
      <c r="B40" s="115" t="s">
        <v>482</v>
      </c>
      <c r="C40" s="116" t="s">
        <v>272</v>
      </c>
      <c r="D40" s="117">
        <v>9200</v>
      </c>
    </row>
    <row r="41" spans="1:4" ht="15.75" x14ac:dyDescent="0.3">
      <c r="A41" s="114">
        <v>40</v>
      </c>
      <c r="B41" s="115" t="s">
        <v>483</v>
      </c>
      <c r="C41" s="116" t="s">
        <v>272</v>
      </c>
      <c r="D41" s="117">
        <v>77600</v>
      </c>
    </row>
    <row r="42" spans="1:4" ht="15.75" x14ac:dyDescent="0.3">
      <c r="A42" s="114">
        <v>41</v>
      </c>
      <c r="B42" s="115" t="s">
        <v>484</v>
      </c>
      <c r="C42" s="116" t="s">
        <v>272</v>
      </c>
      <c r="D42" s="117">
        <v>43200</v>
      </c>
    </row>
    <row r="43" spans="1:4" ht="15.75" x14ac:dyDescent="0.3">
      <c r="A43" s="111">
        <v>42</v>
      </c>
      <c r="B43" s="112" t="s">
        <v>485</v>
      </c>
      <c r="C43" s="109" t="s">
        <v>486</v>
      </c>
      <c r="D43" s="113">
        <v>19600</v>
      </c>
    </row>
    <row r="44" spans="1:4" ht="15.75" x14ac:dyDescent="0.3">
      <c r="A44" s="111">
        <v>43</v>
      </c>
      <c r="B44" s="112" t="s">
        <v>487</v>
      </c>
      <c r="C44" s="109" t="s">
        <v>486</v>
      </c>
      <c r="D44" s="113">
        <v>15100</v>
      </c>
    </row>
    <row r="45" spans="1:4" ht="15.75" x14ac:dyDescent="0.3">
      <c r="A45" s="111">
        <v>44</v>
      </c>
      <c r="B45" s="112" t="s">
        <v>488</v>
      </c>
      <c r="C45" s="109" t="s">
        <v>272</v>
      </c>
      <c r="D45" s="113">
        <v>7300</v>
      </c>
    </row>
    <row r="46" spans="1:4" ht="15.75" x14ac:dyDescent="0.3">
      <c r="A46" s="111">
        <v>45</v>
      </c>
      <c r="B46" s="112" t="s">
        <v>489</v>
      </c>
      <c r="C46" s="109" t="s">
        <v>272</v>
      </c>
      <c r="D46" s="113">
        <v>2300</v>
      </c>
    </row>
    <row r="47" spans="1:4" ht="15.75" x14ac:dyDescent="0.3">
      <c r="A47" s="111">
        <v>46</v>
      </c>
      <c r="B47" s="112" t="s">
        <v>490</v>
      </c>
      <c r="C47" s="109" t="s">
        <v>272</v>
      </c>
      <c r="D47" s="113">
        <v>3500</v>
      </c>
    </row>
    <row r="48" spans="1:4" ht="15.75" x14ac:dyDescent="0.3">
      <c r="A48" s="111">
        <v>47</v>
      </c>
      <c r="B48" s="112" t="s">
        <v>491</v>
      </c>
      <c r="C48" s="109" t="s">
        <v>272</v>
      </c>
      <c r="D48" s="113">
        <v>31900</v>
      </c>
    </row>
    <row r="49" spans="1:4" ht="15.75" x14ac:dyDescent="0.3">
      <c r="A49" s="114">
        <v>48</v>
      </c>
      <c r="B49" s="115" t="s">
        <v>492</v>
      </c>
      <c r="C49" s="116" t="s">
        <v>272</v>
      </c>
      <c r="D49" s="117">
        <v>48900</v>
      </c>
    </row>
    <row r="50" spans="1:4" ht="15.75" x14ac:dyDescent="0.3">
      <c r="A50" s="114">
        <v>49</v>
      </c>
      <c r="B50" s="115" t="s">
        <v>493</v>
      </c>
      <c r="C50" s="116" t="s">
        <v>272</v>
      </c>
      <c r="D50" s="117">
        <v>86300</v>
      </c>
    </row>
    <row r="51" spans="1:4" ht="15.75" x14ac:dyDescent="0.3">
      <c r="A51" s="114">
        <v>50</v>
      </c>
      <c r="B51" s="115" t="s">
        <v>494</v>
      </c>
      <c r="C51" s="116" t="s">
        <v>272</v>
      </c>
      <c r="D51" s="117">
        <v>31700</v>
      </c>
    </row>
    <row r="52" spans="1:4" ht="15.75" x14ac:dyDescent="0.3">
      <c r="A52" s="114">
        <v>51</v>
      </c>
      <c r="B52" s="115" t="s">
        <v>495</v>
      </c>
      <c r="C52" s="116" t="s">
        <v>272</v>
      </c>
      <c r="D52" s="117">
        <v>43200</v>
      </c>
    </row>
    <row r="53" spans="1:4" ht="15.75" x14ac:dyDescent="0.3">
      <c r="A53" s="111">
        <v>52</v>
      </c>
      <c r="B53" s="112" t="s">
        <v>496</v>
      </c>
      <c r="C53" s="109" t="s">
        <v>272</v>
      </c>
      <c r="D53" s="113">
        <v>34500</v>
      </c>
    </row>
    <row r="54" spans="1:4" ht="15.75" x14ac:dyDescent="0.3">
      <c r="A54" s="111">
        <v>53</v>
      </c>
      <c r="B54" s="112" t="s">
        <v>497</v>
      </c>
      <c r="C54" s="109" t="s">
        <v>272</v>
      </c>
      <c r="D54" s="113">
        <v>30200</v>
      </c>
    </row>
    <row r="55" spans="1:4" ht="15.75" x14ac:dyDescent="0.3">
      <c r="A55" s="114">
        <v>54</v>
      </c>
      <c r="B55" s="115" t="s">
        <v>498</v>
      </c>
      <c r="C55" s="116" t="s">
        <v>272</v>
      </c>
      <c r="D55" s="117">
        <v>6600</v>
      </c>
    </row>
    <row r="56" spans="1:4" ht="15.75" x14ac:dyDescent="0.3">
      <c r="A56" s="114">
        <v>55</v>
      </c>
      <c r="B56" s="115" t="s">
        <v>499</v>
      </c>
      <c r="C56" s="116" t="s">
        <v>272</v>
      </c>
      <c r="D56" s="117">
        <v>3500</v>
      </c>
    </row>
    <row r="57" spans="1:4" ht="15.75" x14ac:dyDescent="0.3">
      <c r="A57" s="114">
        <v>56</v>
      </c>
      <c r="B57" s="115" t="s">
        <v>500</v>
      </c>
      <c r="C57" s="116" t="s">
        <v>272</v>
      </c>
      <c r="D57" s="117">
        <v>6900</v>
      </c>
    </row>
    <row r="58" spans="1:4" ht="15.75" x14ac:dyDescent="0.3">
      <c r="A58" s="114">
        <v>57</v>
      </c>
      <c r="B58" s="115" t="s">
        <v>501</v>
      </c>
      <c r="C58" s="116" t="s">
        <v>272</v>
      </c>
      <c r="D58" s="117">
        <v>14700</v>
      </c>
    </row>
    <row r="59" spans="1:4" ht="15.75" x14ac:dyDescent="0.3">
      <c r="A59" s="114">
        <v>58</v>
      </c>
      <c r="B59" s="115" t="s">
        <v>502</v>
      </c>
      <c r="C59" s="116" t="s">
        <v>272</v>
      </c>
      <c r="D59" s="117">
        <v>6700</v>
      </c>
    </row>
    <row r="60" spans="1:4" ht="15.75" x14ac:dyDescent="0.3">
      <c r="A60" s="114">
        <v>59</v>
      </c>
      <c r="B60" s="115" t="s">
        <v>503</v>
      </c>
      <c r="C60" s="116" t="s">
        <v>272</v>
      </c>
      <c r="D60" s="117">
        <v>27100</v>
      </c>
    </row>
    <row r="61" spans="1:4" ht="15.75" x14ac:dyDescent="0.3">
      <c r="A61" s="114">
        <v>60</v>
      </c>
      <c r="B61" s="115" t="s">
        <v>504</v>
      </c>
      <c r="C61" s="116" t="s">
        <v>272</v>
      </c>
      <c r="D61" s="117">
        <v>4200</v>
      </c>
    </row>
    <row r="62" spans="1:4" ht="15.75" x14ac:dyDescent="0.3">
      <c r="A62" s="114">
        <v>61</v>
      </c>
      <c r="B62" s="115" t="s">
        <v>505</v>
      </c>
      <c r="C62" s="116" t="s">
        <v>272</v>
      </c>
      <c r="D62" s="117">
        <v>28500</v>
      </c>
    </row>
    <row r="63" spans="1:4" ht="15.75" x14ac:dyDescent="0.3">
      <c r="A63" s="114">
        <v>62</v>
      </c>
      <c r="B63" s="115" t="s">
        <v>506</v>
      </c>
      <c r="C63" s="116" t="s">
        <v>272</v>
      </c>
      <c r="D63" s="117">
        <v>4100</v>
      </c>
    </row>
    <row r="64" spans="1:4" ht="15.75" x14ac:dyDescent="0.3">
      <c r="A64" s="114">
        <v>63</v>
      </c>
      <c r="B64" s="115" t="s">
        <v>507</v>
      </c>
      <c r="C64" s="116" t="s">
        <v>272</v>
      </c>
      <c r="D64" s="117">
        <v>62400</v>
      </c>
    </row>
    <row r="65" spans="1:4" ht="15.75" x14ac:dyDescent="0.3">
      <c r="A65" s="114">
        <v>64</v>
      </c>
      <c r="B65" s="115" t="s">
        <v>508</v>
      </c>
      <c r="C65" s="116" t="s">
        <v>272</v>
      </c>
      <c r="D65" s="117">
        <v>46300</v>
      </c>
    </row>
    <row r="66" spans="1:4" ht="15.75" x14ac:dyDescent="0.3">
      <c r="A66" s="114">
        <v>65</v>
      </c>
      <c r="B66" s="115" t="s">
        <v>509</v>
      </c>
      <c r="C66" s="116" t="s">
        <v>272</v>
      </c>
      <c r="D66" s="117">
        <v>20600</v>
      </c>
    </row>
    <row r="67" spans="1:4" ht="15.75" x14ac:dyDescent="0.3">
      <c r="A67" s="114">
        <v>66</v>
      </c>
      <c r="B67" s="115" t="s">
        <v>510</v>
      </c>
      <c r="C67" s="116" t="s">
        <v>272</v>
      </c>
      <c r="D67" s="117">
        <v>17700</v>
      </c>
    </row>
    <row r="68" spans="1:4" ht="15.75" x14ac:dyDescent="0.3">
      <c r="A68" s="114">
        <v>67</v>
      </c>
      <c r="B68" s="115" t="s">
        <v>511</v>
      </c>
      <c r="C68" s="116" t="s">
        <v>272</v>
      </c>
      <c r="D68" s="117">
        <v>24600</v>
      </c>
    </row>
    <row r="69" spans="1:4" ht="15.75" x14ac:dyDescent="0.3">
      <c r="A69" s="114">
        <v>68</v>
      </c>
      <c r="B69" s="115" t="s">
        <v>511</v>
      </c>
      <c r="C69" s="116" t="s">
        <v>272</v>
      </c>
      <c r="D69" s="117">
        <v>28200</v>
      </c>
    </row>
    <row r="70" spans="1:4" ht="15.75" x14ac:dyDescent="0.3">
      <c r="A70" s="114">
        <v>69</v>
      </c>
      <c r="B70" s="115" t="s">
        <v>512</v>
      </c>
      <c r="C70" s="116" t="s">
        <v>272</v>
      </c>
      <c r="D70" s="117">
        <v>9200</v>
      </c>
    </row>
    <row r="71" spans="1:4" ht="15.75" x14ac:dyDescent="0.3">
      <c r="A71" s="114">
        <v>70</v>
      </c>
      <c r="B71" s="115" t="s">
        <v>513</v>
      </c>
      <c r="C71" s="116" t="s">
        <v>272</v>
      </c>
      <c r="D71" s="117">
        <v>3500</v>
      </c>
    </row>
    <row r="72" spans="1:4" ht="15.75" x14ac:dyDescent="0.3">
      <c r="A72" s="114">
        <v>71</v>
      </c>
      <c r="B72" s="115" t="s">
        <v>514</v>
      </c>
      <c r="C72" s="116" t="s">
        <v>272</v>
      </c>
      <c r="D72" s="117">
        <v>15600</v>
      </c>
    </row>
    <row r="73" spans="1:4" ht="15.75" x14ac:dyDescent="0.3">
      <c r="A73" s="114">
        <v>72</v>
      </c>
      <c r="B73" s="115" t="s">
        <v>515</v>
      </c>
      <c r="C73" s="116" t="s">
        <v>272</v>
      </c>
      <c r="D73" s="117">
        <v>25200</v>
      </c>
    </row>
    <row r="74" spans="1:4" ht="15.75" x14ac:dyDescent="0.3">
      <c r="A74" s="114">
        <v>73</v>
      </c>
      <c r="B74" s="115" t="s">
        <v>516</v>
      </c>
      <c r="C74" s="116" t="s">
        <v>272</v>
      </c>
      <c r="D74" s="117">
        <v>39000</v>
      </c>
    </row>
    <row r="75" spans="1:4" ht="15.75" x14ac:dyDescent="0.3">
      <c r="A75" s="114">
        <v>74</v>
      </c>
      <c r="B75" s="115" t="s">
        <v>517</v>
      </c>
      <c r="C75" s="116" t="s">
        <v>272</v>
      </c>
      <c r="D75" s="117">
        <v>27100</v>
      </c>
    </row>
    <row r="76" spans="1:4" ht="15.75" x14ac:dyDescent="0.3">
      <c r="A76" s="114">
        <v>75</v>
      </c>
      <c r="B76" s="115" t="s">
        <v>518</v>
      </c>
      <c r="C76" s="116" t="s">
        <v>272</v>
      </c>
      <c r="D76" s="117">
        <v>16300</v>
      </c>
    </row>
    <row r="77" spans="1:4" ht="15.75" x14ac:dyDescent="0.3">
      <c r="A77" s="114">
        <v>76</v>
      </c>
      <c r="B77" s="115" t="s">
        <v>519</v>
      </c>
      <c r="C77" s="116" t="s">
        <v>272</v>
      </c>
      <c r="D77" s="117">
        <v>9000</v>
      </c>
    </row>
    <row r="78" spans="1:4" ht="15.75" x14ac:dyDescent="0.3">
      <c r="A78" s="114">
        <v>77</v>
      </c>
      <c r="B78" s="115" t="s">
        <v>520</v>
      </c>
      <c r="C78" s="116" t="s">
        <v>272</v>
      </c>
      <c r="D78" s="117">
        <v>17100</v>
      </c>
    </row>
    <row r="79" spans="1:4" ht="15.75" x14ac:dyDescent="0.3">
      <c r="A79" s="114">
        <v>78</v>
      </c>
      <c r="B79" s="115" t="s">
        <v>521</v>
      </c>
      <c r="C79" s="116" t="s">
        <v>272</v>
      </c>
      <c r="D79" s="117">
        <v>21700</v>
      </c>
    </row>
    <row r="80" spans="1:4" ht="15.75" x14ac:dyDescent="0.3">
      <c r="A80" s="114">
        <v>79</v>
      </c>
      <c r="B80" s="115" t="s">
        <v>522</v>
      </c>
      <c r="C80" s="116" t="s">
        <v>272</v>
      </c>
      <c r="D80" s="117">
        <v>9500</v>
      </c>
    </row>
    <row r="81" spans="1:4" ht="15.75" x14ac:dyDescent="0.3">
      <c r="A81" s="114">
        <v>80</v>
      </c>
      <c r="B81" s="115" t="s">
        <v>523</v>
      </c>
      <c r="C81" s="116" t="s">
        <v>272</v>
      </c>
      <c r="D81" s="117">
        <v>9100</v>
      </c>
    </row>
    <row r="82" spans="1:4" ht="15.75" x14ac:dyDescent="0.3">
      <c r="A82" s="114">
        <v>81</v>
      </c>
      <c r="B82" s="115" t="s">
        <v>524</v>
      </c>
      <c r="C82" s="116" t="s">
        <v>272</v>
      </c>
      <c r="D82" s="117">
        <v>4600</v>
      </c>
    </row>
    <row r="83" spans="1:4" ht="15.75" x14ac:dyDescent="0.3">
      <c r="A83" s="114">
        <v>82</v>
      </c>
      <c r="B83" s="115" t="s">
        <v>525</v>
      </c>
      <c r="C83" s="116" t="s">
        <v>272</v>
      </c>
      <c r="D83" s="117">
        <v>16100</v>
      </c>
    </row>
    <row r="84" spans="1:4" ht="15.75" x14ac:dyDescent="0.3">
      <c r="A84" s="114">
        <v>83</v>
      </c>
      <c r="B84" s="115" t="s">
        <v>526</v>
      </c>
      <c r="C84" s="116" t="s">
        <v>272</v>
      </c>
      <c r="D84" s="117">
        <v>27100</v>
      </c>
    </row>
    <row r="85" spans="1:4" ht="15.75" x14ac:dyDescent="0.3">
      <c r="A85" s="114">
        <v>84</v>
      </c>
      <c r="B85" s="115" t="s">
        <v>527</v>
      </c>
      <c r="C85" s="116" t="s">
        <v>272</v>
      </c>
      <c r="D85" s="117">
        <v>4900</v>
      </c>
    </row>
    <row r="86" spans="1:4" ht="15.75" x14ac:dyDescent="0.3">
      <c r="A86" s="114">
        <v>85</v>
      </c>
      <c r="B86" s="115" t="s">
        <v>528</v>
      </c>
      <c r="C86" s="116" t="s">
        <v>272</v>
      </c>
      <c r="D86" s="117">
        <v>235700</v>
      </c>
    </row>
    <row r="87" spans="1:4" ht="15.75" x14ac:dyDescent="0.3">
      <c r="A87" s="114">
        <v>86</v>
      </c>
      <c r="B87" s="115" t="s">
        <v>529</v>
      </c>
      <c r="C87" s="116" t="s">
        <v>272</v>
      </c>
      <c r="D87" s="117">
        <v>264400</v>
      </c>
    </row>
    <row r="88" spans="1:4" ht="15.75" x14ac:dyDescent="0.3">
      <c r="A88" s="111">
        <v>87</v>
      </c>
      <c r="B88" s="112" t="s">
        <v>530</v>
      </c>
      <c r="C88" s="109" t="s">
        <v>272</v>
      </c>
      <c r="D88" s="113">
        <v>15600</v>
      </c>
    </row>
    <row r="89" spans="1:4" ht="15.75" x14ac:dyDescent="0.3">
      <c r="A89" s="114">
        <v>88</v>
      </c>
      <c r="B89" s="115" t="s">
        <v>531</v>
      </c>
      <c r="C89" s="116" t="s">
        <v>272</v>
      </c>
      <c r="D89" s="117">
        <v>529000</v>
      </c>
    </row>
    <row r="90" spans="1:4" ht="15.75" x14ac:dyDescent="0.3">
      <c r="A90" s="114">
        <v>89</v>
      </c>
      <c r="B90" s="115" t="s">
        <v>532</v>
      </c>
      <c r="C90" s="116" t="s">
        <v>272</v>
      </c>
      <c r="D90" s="117">
        <v>226900</v>
      </c>
    </row>
    <row r="91" spans="1:4" ht="15.75" x14ac:dyDescent="0.3">
      <c r="A91" s="114">
        <v>90</v>
      </c>
      <c r="B91" s="115" t="s">
        <v>533</v>
      </c>
      <c r="C91" s="116" t="s">
        <v>272</v>
      </c>
      <c r="D91" s="117">
        <v>511000</v>
      </c>
    </row>
    <row r="92" spans="1:4" ht="15.75" x14ac:dyDescent="0.3">
      <c r="A92" s="114">
        <v>91</v>
      </c>
      <c r="B92" s="115" t="s">
        <v>534</v>
      </c>
      <c r="C92" s="116" t="s">
        <v>272</v>
      </c>
      <c r="D92" s="117">
        <v>258700</v>
      </c>
    </row>
    <row r="93" spans="1:4" ht="15.75" x14ac:dyDescent="0.3">
      <c r="A93" s="114">
        <v>92</v>
      </c>
      <c r="B93" s="115" t="s">
        <v>535</v>
      </c>
      <c r="C93" s="116" t="s">
        <v>272</v>
      </c>
      <c r="D93" s="117">
        <v>356400</v>
      </c>
    </row>
    <row r="94" spans="1:4" ht="15.75" x14ac:dyDescent="0.3">
      <c r="A94" s="114">
        <v>93</v>
      </c>
      <c r="B94" s="115" t="s">
        <v>536</v>
      </c>
      <c r="C94" s="116" t="s">
        <v>537</v>
      </c>
      <c r="D94" s="117">
        <v>6500</v>
      </c>
    </row>
    <row r="95" spans="1:4" ht="15.75" x14ac:dyDescent="0.3">
      <c r="A95" s="114">
        <v>94</v>
      </c>
      <c r="B95" s="115" t="s">
        <v>538</v>
      </c>
      <c r="C95" s="116" t="s">
        <v>272</v>
      </c>
      <c r="D95" s="117">
        <v>5500</v>
      </c>
    </row>
    <row r="96" spans="1:4" ht="15.75" x14ac:dyDescent="0.3">
      <c r="A96" s="114">
        <v>95</v>
      </c>
      <c r="B96" s="115" t="s">
        <v>539</v>
      </c>
      <c r="C96" s="116" t="s">
        <v>272</v>
      </c>
      <c r="D96" s="117">
        <v>20700</v>
      </c>
    </row>
    <row r="97" spans="1:4" ht="15.75" x14ac:dyDescent="0.3">
      <c r="A97" s="111">
        <v>96</v>
      </c>
      <c r="B97" s="112" t="s">
        <v>540</v>
      </c>
      <c r="C97" s="109" t="s">
        <v>541</v>
      </c>
      <c r="D97" s="113">
        <v>471300</v>
      </c>
    </row>
    <row r="98" spans="1:4" ht="15.75" x14ac:dyDescent="0.3">
      <c r="A98" s="111">
        <v>97</v>
      </c>
      <c r="B98" s="112" t="s">
        <v>542</v>
      </c>
      <c r="C98" s="109" t="s">
        <v>541</v>
      </c>
      <c r="D98" s="113">
        <v>425400</v>
      </c>
    </row>
    <row r="99" spans="1:4" ht="15.75" x14ac:dyDescent="0.3">
      <c r="A99" s="111">
        <v>98</v>
      </c>
      <c r="B99" s="112" t="s">
        <v>543</v>
      </c>
      <c r="C99" s="109" t="s">
        <v>541</v>
      </c>
      <c r="D99" s="113">
        <v>580500</v>
      </c>
    </row>
    <row r="100" spans="1:4" ht="15.75" x14ac:dyDescent="0.3">
      <c r="A100" s="111">
        <v>99</v>
      </c>
      <c r="B100" s="112" t="s">
        <v>544</v>
      </c>
      <c r="C100" s="109" t="s">
        <v>541</v>
      </c>
      <c r="D100" s="113">
        <v>652400</v>
      </c>
    </row>
    <row r="101" spans="1:4" ht="15.75" x14ac:dyDescent="0.3">
      <c r="A101" s="111">
        <v>100</v>
      </c>
      <c r="B101" s="112" t="s">
        <v>545</v>
      </c>
      <c r="C101" s="109" t="s">
        <v>541</v>
      </c>
      <c r="D101" s="113">
        <v>896700</v>
      </c>
    </row>
    <row r="102" spans="1:4" ht="15.75" x14ac:dyDescent="0.3">
      <c r="A102" s="111">
        <v>101</v>
      </c>
      <c r="B102" s="112" t="s">
        <v>546</v>
      </c>
      <c r="C102" s="109" t="s">
        <v>541</v>
      </c>
      <c r="D102" s="113">
        <v>852100</v>
      </c>
    </row>
    <row r="103" spans="1:4" ht="15.75" x14ac:dyDescent="0.3">
      <c r="A103" s="111">
        <v>102</v>
      </c>
      <c r="B103" s="112" t="s">
        <v>547</v>
      </c>
      <c r="C103" s="109" t="s">
        <v>541</v>
      </c>
      <c r="D103" s="113">
        <v>799000</v>
      </c>
    </row>
    <row r="104" spans="1:4" ht="15.75" x14ac:dyDescent="0.3">
      <c r="A104" s="111">
        <v>103</v>
      </c>
      <c r="B104" s="112" t="s">
        <v>548</v>
      </c>
      <c r="C104" s="109" t="s">
        <v>541</v>
      </c>
      <c r="D104" s="113">
        <v>776000</v>
      </c>
    </row>
    <row r="105" spans="1:4" ht="15.75" x14ac:dyDescent="0.3">
      <c r="A105" s="111">
        <v>104</v>
      </c>
      <c r="B105" s="112" t="s">
        <v>549</v>
      </c>
      <c r="C105" s="109" t="s">
        <v>541</v>
      </c>
      <c r="D105" s="113">
        <v>306100</v>
      </c>
    </row>
    <row r="106" spans="1:4" ht="15.75" x14ac:dyDescent="0.3">
      <c r="A106" s="111">
        <v>105</v>
      </c>
      <c r="B106" s="112" t="s">
        <v>550</v>
      </c>
      <c r="C106" s="109" t="s">
        <v>541</v>
      </c>
      <c r="D106" s="113">
        <v>236000</v>
      </c>
    </row>
    <row r="107" spans="1:4" ht="15.75" x14ac:dyDescent="0.3">
      <c r="A107" s="111">
        <v>106</v>
      </c>
      <c r="B107" s="112" t="s">
        <v>551</v>
      </c>
      <c r="C107" s="109" t="s">
        <v>541</v>
      </c>
      <c r="D107" s="113">
        <v>517900</v>
      </c>
    </row>
    <row r="108" spans="1:4" ht="15.75" x14ac:dyDescent="0.3">
      <c r="A108" s="111">
        <v>107</v>
      </c>
      <c r="B108" s="112" t="s">
        <v>552</v>
      </c>
      <c r="C108" s="109" t="s">
        <v>541</v>
      </c>
      <c r="D108" s="113">
        <v>387200</v>
      </c>
    </row>
    <row r="109" spans="1:4" ht="15.75" x14ac:dyDescent="0.3">
      <c r="A109" s="111">
        <v>108</v>
      </c>
      <c r="B109" s="112" t="s">
        <v>553</v>
      </c>
      <c r="C109" s="109" t="s">
        <v>541</v>
      </c>
      <c r="D109" s="113">
        <v>488600</v>
      </c>
    </row>
    <row r="110" spans="1:4" ht="15.75" x14ac:dyDescent="0.3">
      <c r="A110" s="111">
        <v>109</v>
      </c>
      <c r="B110" s="112" t="s">
        <v>554</v>
      </c>
      <c r="C110" s="109" t="s">
        <v>541</v>
      </c>
      <c r="D110" s="113">
        <v>432800</v>
      </c>
    </row>
    <row r="111" spans="1:4" ht="15.75" x14ac:dyDescent="0.3">
      <c r="A111" s="111">
        <v>110</v>
      </c>
      <c r="B111" s="112" t="s">
        <v>555</v>
      </c>
      <c r="C111" s="109" t="s">
        <v>541</v>
      </c>
      <c r="D111" s="113">
        <v>862200</v>
      </c>
    </row>
    <row r="112" spans="1:4" ht="15.75" x14ac:dyDescent="0.3">
      <c r="A112" s="111">
        <v>111</v>
      </c>
      <c r="B112" s="112" t="s">
        <v>556</v>
      </c>
      <c r="C112" s="109" t="s">
        <v>541</v>
      </c>
      <c r="D112" s="113">
        <v>689700</v>
      </c>
    </row>
    <row r="113" spans="1:4" ht="15.75" x14ac:dyDescent="0.3">
      <c r="A113" s="111">
        <v>112</v>
      </c>
      <c r="B113" s="112" t="s">
        <v>557</v>
      </c>
      <c r="C113" s="109" t="s">
        <v>541</v>
      </c>
      <c r="D113" s="113">
        <v>396600</v>
      </c>
    </row>
    <row r="114" spans="1:4" ht="15.75" x14ac:dyDescent="0.3">
      <c r="A114" s="111">
        <v>113</v>
      </c>
      <c r="B114" s="112" t="s">
        <v>558</v>
      </c>
      <c r="C114" s="109" t="s">
        <v>541</v>
      </c>
      <c r="D114" s="113">
        <v>477100</v>
      </c>
    </row>
    <row r="115" spans="1:4" ht="15.75" x14ac:dyDescent="0.3">
      <c r="A115" s="111">
        <v>114</v>
      </c>
      <c r="B115" s="112" t="s">
        <v>559</v>
      </c>
      <c r="C115" s="109" t="s">
        <v>272</v>
      </c>
      <c r="D115" s="113">
        <v>27100</v>
      </c>
    </row>
    <row r="116" spans="1:4" ht="15.75" x14ac:dyDescent="0.3">
      <c r="A116" s="111">
        <v>115</v>
      </c>
      <c r="B116" s="112" t="s">
        <v>560</v>
      </c>
      <c r="C116" s="109" t="s">
        <v>272</v>
      </c>
      <c r="D116" s="113">
        <v>20200</v>
      </c>
    </row>
    <row r="117" spans="1:4" ht="15.75" x14ac:dyDescent="0.3">
      <c r="A117" s="114">
        <v>116</v>
      </c>
      <c r="B117" s="115" t="s">
        <v>561</v>
      </c>
      <c r="C117" s="116" t="s">
        <v>272</v>
      </c>
      <c r="D117" s="117">
        <v>11000</v>
      </c>
    </row>
    <row r="118" spans="1:4" ht="15.75" x14ac:dyDescent="0.3">
      <c r="A118" s="114">
        <v>117</v>
      </c>
      <c r="B118" s="115" t="s">
        <v>562</v>
      </c>
      <c r="C118" s="116" t="s">
        <v>272</v>
      </c>
      <c r="D118" s="117">
        <v>5100</v>
      </c>
    </row>
    <row r="119" spans="1:4" ht="15.75" x14ac:dyDescent="0.3">
      <c r="A119" s="114">
        <v>118</v>
      </c>
      <c r="B119" s="115" t="s">
        <v>563</v>
      </c>
      <c r="C119" s="116" t="s">
        <v>272</v>
      </c>
      <c r="D119" s="117">
        <v>3200</v>
      </c>
    </row>
    <row r="120" spans="1:4" ht="15.75" x14ac:dyDescent="0.3">
      <c r="A120" s="114">
        <v>119</v>
      </c>
      <c r="B120" s="115" t="s">
        <v>564</v>
      </c>
      <c r="C120" s="116" t="s">
        <v>272</v>
      </c>
      <c r="D120" s="117">
        <v>15200</v>
      </c>
    </row>
    <row r="121" spans="1:4" ht="15.75" x14ac:dyDescent="0.3">
      <c r="A121" s="114">
        <v>120</v>
      </c>
      <c r="B121" s="115" t="s">
        <v>565</v>
      </c>
      <c r="C121" s="116" t="s">
        <v>272</v>
      </c>
      <c r="D121" s="117">
        <v>17300</v>
      </c>
    </row>
    <row r="122" spans="1:4" ht="15.75" x14ac:dyDescent="0.3">
      <c r="A122" s="114">
        <v>121</v>
      </c>
      <c r="B122" s="115" t="s">
        <v>566</v>
      </c>
      <c r="C122" s="116" t="s">
        <v>272</v>
      </c>
      <c r="D122" s="117">
        <v>7700</v>
      </c>
    </row>
    <row r="123" spans="1:4" ht="15.75" x14ac:dyDescent="0.3">
      <c r="A123" s="114">
        <v>122</v>
      </c>
      <c r="B123" s="115" t="s">
        <v>567</v>
      </c>
      <c r="C123" s="116" t="s">
        <v>272</v>
      </c>
      <c r="D123" s="117">
        <v>6900</v>
      </c>
    </row>
    <row r="124" spans="1:4" ht="15.75" x14ac:dyDescent="0.3">
      <c r="A124" s="114">
        <v>123</v>
      </c>
      <c r="B124" s="115" t="s">
        <v>568</v>
      </c>
      <c r="C124" s="116" t="s">
        <v>272</v>
      </c>
      <c r="D124" s="117">
        <v>1800</v>
      </c>
    </row>
    <row r="125" spans="1:4" ht="15.75" x14ac:dyDescent="0.3">
      <c r="A125" s="111">
        <v>124</v>
      </c>
      <c r="B125" s="112" t="s">
        <v>569</v>
      </c>
      <c r="C125" s="109" t="s">
        <v>272</v>
      </c>
      <c r="D125" s="113">
        <v>732900</v>
      </c>
    </row>
    <row r="126" spans="1:4" ht="15.75" x14ac:dyDescent="0.3">
      <c r="A126" s="111">
        <v>125</v>
      </c>
      <c r="B126" s="112" t="s">
        <v>570</v>
      </c>
      <c r="C126" s="109" t="s">
        <v>272</v>
      </c>
      <c r="D126" s="113">
        <v>35000</v>
      </c>
    </row>
    <row r="127" spans="1:4" ht="15.75" x14ac:dyDescent="0.3">
      <c r="A127" s="111">
        <v>126</v>
      </c>
      <c r="B127" s="112" t="s">
        <v>571</v>
      </c>
      <c r="C127" s="109" t="s">
        <v>272</v>
      </c>
      <c r="D127" s="113">
        <v>59400</v>
      </c>
    </row>
    <row r="128" spans="1:4" ht="15.75" x14ac:dyDescent="0.3">
      <c r="A128" s="111">
        <v>127</v>
      </c>
      <c r="B128" s="112" t="s">
        <v>572</v>
      </c>
      <c r="C128" s="109" t="s">
        <v>272</v>
      </c>
      <c r="D128" s="113">
        <v>65700</v>
      </c>
    </row>
    <row r="129" spans="1:4" ht="15.75" x14ac:dyDescent="0.3">
      <c r="A129" s="111">
        <v>128</v>
      </c>
      <c r="B129" s="112" t="s">
        <v>573</v>
      </c>
      <c r="C129" s="109" t="s">
        <v>272</v>
      </c>
      <c r="D129" s="113">
        <v>53500</v>
      </c>
    </row>
    <row r="130" spans="1:4" ht="15.75" x14ac:dyDescent="0.3">
      <c r="A130" s="111">
        <v>129</v>
      </c>
      <c r="B130" s="112" t="s">
        <v>574</v>
      </c>
      <c r="C130" s="109" t="s">
        <v>272</v>
      </c>
      <c r="D130" s="113">
        <v>30500</v>
      </c>
    </row>
    <row r="131" spans="1:4" ht="15.75" x14ac:dyDescent="0.3">
      <c r="A131" s="111">
        <v>130</v>
      </c>
      <c r="B131" s="112" t="s">
        <v>575</v>
      </c>
      <c r="C131" s="109" t="s">
        <v>272</v>
      </c>
      <c r="D131" s="113">
        <v>62000</v>
      </c>
    </row>
    <row r="132" spans="1:4" ht="15.75" x14ac:dyDescent="0.3">
      <c r="A132" s="111">
        <v>131</v>
      </c>
      <c r="B132" s="112" t="s">
        <v>576</v>
      </c>
      <c r="C132" s="109" t="s">
        <v>272</v>
      </c>
      <c r="D132" s="113">
        <v>58200</v>
      </c>
    </row>
    <row r="133" spans="1:4" ht="15.75" x14ac:dyDescent="0.3">
      <c r="A133" s="111">
        <v>132</v>
      </c>
      <c r="B133" s="112" t="s">
        <v>577</v>
      </c>
      <c r="C133" s="109" t="s">
        <v>272</v>
      </c>
      <c r="D133" s="113">
        <v>42500</v>
      </c>
    </row>
    <row r="134" spans="1:4" ht="15.75" x14ac:dyDescent="0.3">
      <c r="A134" s="111">
        <v>133</v>
      </c>
      <c r="B134" s="112" t="s">
        <v>578</v>
      </c>
      <c r="C134" s="109" t="s">
        <v>272</v>
      </c>
      <c r="D134" s="113">
        <v>172500</v>
      </c>
    </row>
    <row r="135" spans="1:4" ht="15.75" x14ac:dyDescent="0.3">
      <c r="A135" s="114">
        <v>134</v>
      </c>
      <c r="B135" s="115" t="s">
        <v>579</v>
      </c>
      <c r="C135" s="116" t="s">
        <v>272</v>
      </c>
      <c r="D135" s="117">
        <v>192000</v>
      </c>
    </row>
    <row r="136" spans="1:4" ht="15.75" x14ac:dyDescent="0.3">
      <c r="A136" s="114">
        <v>135</v>
      </c>
      <c r="B136" s="115" t="s">
        <v>580</v>
      </c>
      <c r="C136" s="116" t="s">
        <v>272</v>
      </c>
      <c r="D136" s="117">
        <v>185400</v>
      </c>
    </row>
    <row r="137" spans="1:4" ht="15.75" x14ac:dyDescent="0.3">
      <c r="A137" s="114">
        <v>136</v>
      </c>
      <c r="B137" s="115" t="s">
        <v>437</v>
      </c>
      <c r="C137" s="116" t="s">
        <v>277</v>
      </c>
      <c r="D137" s="117">
        <v>200</v>
      </c>
    </row>
    <row r="138" spans="1:4" ht="15.75" x14ac:dyDescent="0.3">
      <c r="A138" s="114">
        <v>137</v>
      </c>
      <c r="B138" s="115" t="s">
        <v>581</v>
      </c>
      <c r="C138" s="116" t="s">
        <v>272</v>
      </c>
      <c r="D138" s="117">
        <v>27100</v>
      </c>
    </row>
    <row r="139" spans="1:4" ht="15.75" x14ac:dyDescent="0.3">
      <c r="A139" s="114">
        <v>138</v>
      </c>
      <c r="B139" s="115" t="s">
        <v>582</v>
      </c>
      <c r="C139" s="116" t="s">
        <v>272</v>
      </c>
      <c r="D139" s="117">
        <v>2300</v>
      </c>
    </row>
    <row r="140" spans="1:4" ht="15.75" x14ac:dyDescent="0.3">
      <c r="A140" s="114">
        <v>139</v>
      </c>
      <c r="B140" s="115" t="s">
        <v>583</v>
      </c>
      <c r="C140" s="116" t="s">
        <v>272</v>
      </c>
      <c r="D140" s="117">
        <v>5200</v>
      </c>
    </row>
    <row r="141" spans="1:4" ht="15.75" x14ac:dyDescent="0.3">
      <c r="A141" s="114">
        <v>140</v>
      </c>
      <c r="B141" s="115" t="s">
        <v>584</v>
      </c>
      <c r="C141" s="116" t="s">
        <v>272</v>
      </c>
      <c r="D141" s="117">
        <v>15000</v>
      </c>
    </row>
    <row r="142" spans="1:4" ht="15.75" x14ac:dyDescent="0.3">
      <c r="A142" s="114">
        <v>141</v>
      </c>
      <c r="B142" s="115" t="s">
        <v>585</v>
      </c>
      <c r="C142" s="116" t="s">
        <v>272</v>
      </c>
      <c r="D142" s="117">
        <v>23000</v>
      </c>
    </row>
    <row r="143" spans="1:4" ht="15.75" x14ac:dyDescent="0.3">
      <c r="A143" s="114">
        <v>142</v>
      </c>
      <c r="B143" s="115" t="s">
        <v>586</v>
      </c>
      <c r="C143" s="116" t="s">
        <v>272</v>
      </c>
      <c r="D143" s="117">
        <v>15300</v>
      </c>
    </row>
    <row r="144" spans="1:4" ht="15.75" x14ac:dyDescent="0.3">
      <c r="A144" s="114">
        <v>143</v>
      </c>
      <c r="B144" s="115" t="s">
        <v>587</v>
      </c>
      <c r="C144" s="116" t="s">
        <v>272</v>
      </c>
      <c r="D144" s="117">
        <v>9000</v>
      </c>
    </row>
    <row r="145" spans="1:4" ht="15.75" x14ac:dyDescent="0.3">
      <c r="A145" s="114">
        <v>144</v>
      </c>
      <c r="B145" s="115" t="s">
        <v>588</v>
      </c>
      <c r="C145" s="116" t="s">
        <v>589</v>
      </c>
      <c r="D145" s="117">
        <v>8100</v>
      </c>
    </row>
    <row r="146" spans="1:4" ht="15.75" x14ac:dyDescent="0.3">
      <c r="A146" s="114">
        <v>145</v>
      </c>
      <c r="B146" s="115" t="s">
        <v>590</v>
      </c>
      <c r="C146" s="116" t="s">
        <v>272</v>
      </c>
      <c r="D146" s="117">
        <v>1178900</v>
      </c>
    </row>
    <row r="147" spans="1:4" ht="15.75" x14ac:dyDescent="0.3">
      <c r="A147" s="114">
        <v>146</v>
      </c>
      <c r="B147" s="115" t="s">
        <v>591</v>
      </c>
      <c r="C147" s="116" t="s">
        <v>272</v>
      </c>
      <c r="D147" s="117">
        <v>759800</v>
      </c>
    </row>
    <row r="148" spans="1:4" ht="15.75" x14ac:dyDescent="0.3">
      <c r="A148" s="114">
        <v>147</v>
      </c>
      <c r="B148" s="115" t="s">
        <v>592</v>
      </c>
      <c r="C148" s="116" t="s">
        <v>272</v>
      </c>
      <c r="D148" s="117">
        <v>759800</v>
      </c>
    </row>
    <row r="149" spans="1:4" ht="15.75" x14ac:dyDescent="0.3">
      <c r="A149" s="114">
        <v>148</v>
      </c>
      <c r="B149" s="115" t="s">
        <v>593</v>
      </c>
      <c r="C149" s="116" t="s">
        <v>272</v>
      </c>
      <c r="D149" s="117">
        <v>719100</v>
      </c>
    </row>
    <row r="150" spans="1:4" ht="15.75" x14ac:dyDescent="0.3">
      <c r="A150" s="114">
        <v>149</v>
      </c>
      <c r="B150" s="115" t="s">
        <v>594</v>
      </c>
      <c r="C150" s="116" t="s">
        <v>272</v>
      </c>
      <c r="D150" s="117">
        <v>1528900</v>
      </c>
    </row>
    <row r="151" spans="1:4" ht="15.75" x14ac:dyDescent="0.3">
      <c r="A151" s="114">
        <v>150</v>
      </c>
      <c r="B151" s="115" t="s">
        <v>595</v>
      </c>
      <c r="C151" s="116" t="s">
        <v>272</v>
      </c>
      <c r="D151" s="117">
        <v>30800</v>
      </c>
    </row>
    <row r="152" spans="1:4" ht="15.75" x14ac:dyDescent="0.3">
      <c r="A152" s="114">
        <v>151</v>
      </c>
      <c r="B152" s="115" t="s">
        <v>596</v>
      </c>
      <c r="C152" s="116" t="s">
        <v>272</v>
      </c>
      <c r="D152" s="117">
        <v>22500</v>
      </c>
    </row>
    <row r="153" spans="1:4" ht="15.75" x14ac:dyDescent="0.3">
      <c r="A153" s="114">
        <v>152</v>
      </c>
      <c r="B153" s="115" t="s">
        <v>597</v>
      </c>
      <c r="C153" s="116" t="s">
        <v>272</v>
      </c>
      <c r="D153" s="117">
        <v>12400</v>
      </c>
    </row>
    <row r="154" spans="1:4" ht="15.75" x14ac:dyDescent="0.3">
      <c r="A154" s="114">
        <v>153</v>
      </c>
      <c r="B154" s="115" t="s">
        <v>598</v>
      </c>
      <c r="C154" s="116" t="s">
        <v>272</v>
      </c>
      <c r="D154" s="117">
        <v>41700</v>
      </c>
    </row>
    <row r="155" spans="1:4" ht="15.75" x14ac:dyDescent="0.3">
      <c r="A155" s="114">
        <v>154</v>
      </c>
      <c r="B155" s="115" t="s">
        <v>599</v>
      </c>
      <c r="C155" s="116" t="s">
        <v>272</v>
      </c>
      <c r="D155" s="117">
        <v>41700</v>
      </c>
    </row>
    <row r="156" spans="1:4" ht="15.75" x14ac:dyDescent="0.3">
      <c r="A156" s="114">
        <v>155</v>
      </c>
      <c r="B156" s="115" t="s">
        <v>600</v>
      </c>
      <c r="C156" s="116" t="s">
        <v>272</v>
      </c>
      <c r="D156" s="117">
        <v>12100</v>
      </c>
    </row>
    <row r="157" spans="1:4" ht="15.75" x14ac:dyDescent="0.3">
      <c r="A157" s="114">
        <v>156</v>
      </c>
      <c r="B157" s="115" t="s">
        <v>601</v>
      </c>
      <c r="C157" s="116" t="s">
        <v>272</v>
      </c>
      <c r="D157" s="117">
        <v>30800</v>
      </c>
    </row>
    <row r="158" spans="1:4" ht="15.75" x14ac:dyDescent="0.3">
      <c r="A158" s="114">
        <v>157</v>
      </c>
      <c r="B158" s="115" t="s">
        <v>602</v>
      </c>
      <c r="C158" s="116" t="s">
        <v>272</v>
      </c>
      <c r="D158" s="117">
        <v>4000</v>
      </c>
    </row>
    <row r="159" spans="1:4" ht="15.75" x14ac:dyDescent="0.3">
      <c r="A159" s="114">
        <v>158</v>
      </c>
      <c r="B159" s="115" t="s">
        <v>603</v>
      </c>
      <c r="C159" s="116" t="s">
        <v>272</v>
      </c>
      <c r="D159" s="117">
        <v>14200</v>
      </c>
    </row>
    <row r="160" spans="1:4" ht="15.75" x14ac:dyDescent="0.3">
      <c r="A160" s="114">
        <v>159</v>
      </c>
      <c r="B160" s="115" t="s">
        <v>604</v>
      </c>
      <c r="C160" s="116" t="s">
        <v>272</v>
      </c>
      <c r="D160" s="117">
        <v>14600</v>
      </c>
    </row>
    <row r="161" spans="1:4" ht="15.75" x14ac:dyDescent="0.3">
      <c r="A161" s="114">
        <v>160</v>
      </c>
      <c r="B161" s="115" t="s">
        <v>605</v>
      </c>
      <c r="C161" s="116" t="s">
        <v>272</v>
      </c>
      <c r="D161" s="117">
        <v>7700</v>
      </c>
    </row>
    <row r="162" spans="1:4" ht="15.75" x14ac:dyDescent="0.3">
      <c r="A162" s="114">
        <v>161</v>
      </c>
      <c r="B162" s="115" t="s">
        <v>606</v>
      </c>
      <c r="C162" s="116" t="s">
        <v>272</v>
      </c>
      <c r="D162" s="117">
        <v>6600</v>
      </c>
    </row>
    <row r="163" spans="1:4" ht="15.75" x14ac:dyDescent="0.3">
      <c r="A163" s="114">
        <v>162</v>
      </c>
      <c r="B163" s="115" t="s">
        <v>607</v>
      </c>
      <c r="C163" s="116" t="s">
        <v>272</v>
      </c>
      <c r="D163" s="117">
        <v>3200</v>
      </c>
    </row>
    <row r="164" spans="1:4" ht="15.75" x14ac:dyDescent="0.3">
      <c r="A164" s="114">
        <v>163</v>
      </c>
      <c r="B164" s="115" t="s">
        <v>608</v>
      </c>
      <c r="C164" s="116" t="s">
        <v>272</v>
      </c>
      <c r="D164" s="117">
        <v>20000</v>
      </c>
    </row>
    <row r="165" spans="1:4" ht="15.75" x14ac:dyDescent="0.3">
      <c r="A165" s="114">
        <v>164</v>
      </c>
      <c r="B165" s="115" t="s">
        <v>609</v>
      </c>
      <c r="C165" s="116" t="s">
        <v>272</v>
      </c>
      <c r="D165" s="117">
        <v>16400</v>
      </c>
    </row>
    <row r="166" spans="1:4" ht="15.75" x14ac:dyDescent="0.3">
      <c r="A166" s="114">
        <v>165</v>
      </c>
      <c r="B166" s="115" t="s">
        <v>610</v>
      </c>
      <c r="C166" s="116" t="s">
        <v>272</v>
      </c>
      <c r="D166" s="117">
        <v>10700</v>
      </c>
    </row>
    <row r="167" spans="1:4" ht="15.75" x14ac:dyDescent="0.3">
      <c r="A167" s="114">
        <v>166</v>
      </c>
      <c r="B167" s="115" t="s">
        <v>611</v>
      </c>
      <c r="C167" s="116" t="s">
        <v>272</v>
      </c>
      <c r="D167" s="117">
        <v>6600</v>
      </c>
    </row>
    <row r="168" spans="1:4" ht="15.75" x14ac:dyDescent="0.3">
      <c r="A168" s="114">
        <v>167</v>
      </c>
      <c r="B168" s="115" t="s">
        <v>612</v>
      </c>
      <c r="C168" s="116" t="s">
        <v>272</v>
      </c>
      <c r="D168" s="117">
        <v>16700</v>
      </c>
    </row>
    <row r="169" spans="1:4" ht="15.75" x14ac:dyDescent="0.3">
      <c r="A169" s="114">
        <v>168</v>
      </c>
      <c r="B169" s="115" t="s">
        <v>613</v>
      </c>
      <c r="C169" s="116" t="s">
        <v>272</v>
      </c>
      <c r="D169" s="117">
        <v>15000</v>
      </c>
    </row>
    <row r="170" spans="1:4" ht="15.75" x14ac:dyDescent="0.3">
      <c r="A170" s="111">
        <v>169</v>
      </c>
      <c r="B170" s="112" t="s">
        <v>614</v>
      </c>
      <c r="C170" s="109" t="s">
        <v>272</v>
      </c>
      <c r="D170" s="113">
        <v>20200</v>
      </c>
    </row>
    <row r="171" spans="1:4" ht="15.75" x14ac:dyDescent="0.3">
      <c r="A171" s="111">
        <v>170</v>
      </c>
      <c r="B171" s="112" t="s">
        <v>615</v>
      </c>
      <c r="C171" s="109" t="s">
        <v>541</v>
      </c>
      <c r="D171" s="113">
        <v>14400</v>
      </c>
    </row>
    <row r="172" spans="1:4" ht="15.75" x14ac:dyDescent="0.3">
      <c r="A172" s="111">
        <v>171</v>
      </c>
      <c r="B172" s="112" t="s">
        <v>616</v>
      </c>
      <c r="C172" s="109" t="s">
        <v>617</v>
      </c>
      <c r="D172" s="113">
        <v>14400</v>
      </c>
    </row>
    <row r="173" spans="1:4" ht="15.75" x14ac:dyDescent="0.3">
      <c r="A173" s="111">
        <v>172</v>
      </c>
      <c r="B173" s="112" t="s">
        <v>618</v>
      </c>
      <c r="C173" s="109" t="s">
        <v>541</v>
      </c>
      <c r="D173" s="113">
        <v>251800</v>
      </c>
    </row>
    <row r="174" spans="1:4" ht="15.75" x14ac:dyDescent="0.3">
      <c r="A174" s="111">
        <v>173</v>
      </c>
      <c r="B174" s="112" t="s">
        <v>619</v>
      </c>
      <c r="C174" s="109" t="s">
        <v>617</v>
      </c>
      <c r="D174" s="113">
        <v>93700</v>
      </c>
    </row>
    <row r="175" spans="1:4" ht="15.75" x14ac:dyDescent="0.3">
      <c r="A175" s="114">
        <v>174</v>
      </c>
      <c r="B175" s="115" t="s">
        <v>620</v>
      </c>
      <c r="C175" s="116" t="s">
        <v>621</v>
      </c>
      <c r="D175" s="117">
        <v>316200</v>
      </c>
    </row>
    <row r="176" spans="1:4" ht="15.75" x14ac:dyDescent="0.3">
      <c r="A176" s="114">
        <v>175</v>
      </c>
      <c r="B176" s="115" t="s">
        <v>622</v>
      </c>
      <c r="C176" s="116" t="s">
        <v>621</v>
      </c>
      <c r="D176" s="117">
        <v>977100</v>
      </c>
    </row>
    <row r="177" spans="1:4" ht="15.75" x14ac:dyDescent="0.3">
      <c r="A177" s="114">
        <v>176</v>
      </c>
      <c r="B177" s="115" t="s">
        <v>623</v>
      </c>
      <c r="C177" s="116" t="s">
        <v>621</v>
      </c>
      <c r="D177" s="117">
        <v>258700</v>
      </c>
    </row>
    <row r="178" spans="1:4" ht="15.75" x14ac:dyDescent="0.3">
      <c r="A178" s="111">
        <v>177</v>
      </c>
      <c r="B178" s="112" t="s">
        <v>624</v>
      </c>
      <c r="C178" s="109" t="s">
        <v>273</v>
      </c>
      <c r="D178" s="113">
        <v>5800</v>
      </c>
    </row>
    <row r="179" spans="1:4" ht="15.75" x14ac:dyDescent="0.3">
      <c r="A179" s="111">
        <v>178</v>
      </c>
      <c r="B179" s="112" t="s">
        <v>625</v>
      </c>
      <c r="C179" s="109" t="s">
        <v>626</v>
      </c>
      <c r="D179" s="113">
        <v>15600</v>
      </c>
    </row>
    <row r="180" spans="1:4" ht="15.75" x14ac:dyDescent="0.3">
      <c r="A180" s="114">
        <v>179</v>
      </c>
      <c r="B180" s="115" t="s">
        <v>627</v>
      </c>
      <c r="C180" s="116" t="s">
        <v>272</v>
      </c>
      <c r="D180" s="117">
        <v>4600</v>
      </c>
    </row>
    <row r="181" spans="1:4" ht="15.75" x14ac:dyDescent="0.3">
      <c r="A181" s="111">
        <v>180</v>
      </c>
      <c r="B181" s="112" t="s">
        <v>628</v>
      </c>
      <c r="C181" s="109" t="s">
        <v>274</v>
      </c>
      <c r="D181" s="113">
        <v>30200</v>
      </c>
    </row>
    <row r="182" spans="1:4" ht="15.75" x14ac:dyDescent="0.3">
      <c r="A182" s="111">
        <v>181</v>
      </c>
      <c r="B182" s="112" t="s">
        <v>629</v>
      </c>
      <c r="C182" s="109" t="s">
        <v>292</v>
      </c>
      <c r="D182" s="113">
        <v>35700</v>
      </c>
    </row>
    <row r="183" spans="1:4" ht="15.75" x14ac:dyDescent="0.3">
      <c r="A183" s="111">
        <v>182</v>
      </c>
      <c r="B183" s="112" t="s">
        <v>629</v>
      </c>
      <c r="C183" s="109" t="s">
        <v>274</v>
      </c>
      <c r="D183" s="113">
        <v>1200</v>
      </c>
    </row>
    <row r="184" spans="1:4" ht="15.75" x14ac:dyDescent="0.3">
      <c r="A184" s="111">
        <v>183</v>
      </c>
      <c r="B184" s="112" t="s">
        <v>630</v>
      </c>
      <c r="C184" s="109" t="s">
        <v>292</v>
      </c>
      <c r="D184" s="113">
        <v>38600</v>
      </c>
    </row>
    <row r="185" spans="1:4" ht="15.75" x14ac:dyDescent="0.3">
      <c r="A185" s="111">
        <v>184</v>
      </c>
      <c r="B185" s="112" t="s">
        <v>630</v>
      </c>
      <c r="C185" s="109" t="s">
        <v>274</v>
      </c>
      <c r="D185" s="113">
        <v>1200</v>
      </c>
    </row>
    <row r="186" spans="1:4" ht="15.75" x14ac:dyDescent="0.3">
      <c r="A186" s="111">
        <v>185</v>
      </c>
      <c r="B186" s="112" t="s">
        <v>631</v>
      </c>
      <c r="C186" s="109" t="s">
        <v>274</v>
      </c>
      <c r="D186" s="113">
        <v>400</v>
      </c>
    </row>
    <row r="187" spans="1:4" ht="15.75" x14ac:dyDescent="0.3">
      <c r="A187" s="111">
        <v>186</v>
      </c>
      <c r="B187" s="112" t="s">
        <v>632</v>
      </c>
      <c r="C187" s="109" t="s">
        <v>291</v>
      </c>
      <c r="D187" s="113">
        <v>35700</v>
      </c>
    </row>
    <row r="188" spans="1:4" ht="15.75" x14ac:dyDescent="0.3">
      <c r="A188" s="111">
        <v>187</v>
      </c>
      <c r="B188" s="112" t="s">
        <v>633</v>
      </c>
      <c r="C188" s="109" t="s">
        <v>274</v>
      </c>
      <c r="D188" s="113">
        <v>2100</v>
      </c>
    </row>
    <row r="189" spans="1:4" ht="15.75" x14ac:dyDescent="0.3">
      <c r="A189" s="111">
        <v>188</v>
      </c>
      <c r="B189" s="112" t="s">
        <v>634</v>
      </c>
      <c r="C189" s="109" t="s">
        <v>274</v>
      </c>
      <c r="D189" s="113">
        <v>2300</v>
      </c>
    </row>
    <row r="190" spans="1:4" ht="15.75" x14ac:dyDescent="0.3">
      <c r="A190" s="111">
        <v>189</v>
      </c>
      <c r="B190" s="112" t="s">
        <v>635</v>
      </c>
      <c r="C190" s="109" t="s">
        <v>292</v>
      </c>
      <c r="D190" s="113">
        <v>36500</v>
      </c>
    </row>
    <row r="191" spans="1:4" ht="15.75" x14ac:dyDescent="0.3">
      <c r="A191" s="111">
        <v>190</v>
      </c>
      <c r="B191" s="112" t="s">
        <v>636</v>
      </c>
      <c r="C191" s="109" t="s">
        <v>292</v>
      </c>
      <c r="D191" s="113">
        <v>61200</v>
      </c>
    </row>
    <row r="192" spans="1:4" ht="15.75" x14ac:dyDescent="0.3">
      <c r="A192" s="111">
        <v>191</v>
      </c>
      <c r="B192" s="112" t="s">
        <v>637</v>
      </c>
      <c r="C192" s="109" t="s">
        <v>292</v>
      </c>
      <c r="D192" s="113">
        <v>103500</v>
      </c>
    </row>
    <row r="193" spans="1:4" ht="15.75" x14ac:dyDescent="0.3">
      <c r="A193" s="111">
        <v>192</v>
      </c>
      <c r="B193" s="112" t="s">
        <v>638</v>
      </c>
      <c r="C193" s="109" t="s">
        <v>292</v>
      </c>
      <c r="D193" s="113">
        <v>97800</v>
      </c>
    </row>
    <row r="194" spans="1:4" ht="15.75" x14ac:dyDescent="0.3">
      <c r="A194" s="111">
        <v>193</v>
      </c>
      <c r="B194" s="112" t="s">
        <v>639</v>
      </c>
      <c r="C194" s="109" t="s">
        <v>291</v>
      </c>
      <c r="D194" s="113">
        <v>40900</v>
      </c>
    </row>
    <row r="195" spans="1:4" ht="15.75" x14ac:dyDescent="0.3">
      <c r="A195" s="111">
        <v>194</v>
      </c>
      <c r="B195" s="112" t="s">
        <v>640</v>
      </c>
      <c r="C195" s="109" t="s">
        <v>291</v>
      </c>
      <c r="D195" s="113">
        <v>43200</v>
      </c>
    </row>
    <row r="196" spans="1:4" ht="15.75" x14ac:dyDescent="0.3">
      <c r="A196" s="111">
        <v>195</v>
      </c>
      <c r="B196" s="112" t="s">
        <v>641</v>
      </c>
      <c r="C196" s="109" t="s">
        <v>274</v>
      </c>
      <c r="D196" s="113">
        <v>3500</v>
      </c>
    </row>
    <row r="197" spans="1:4" ht="15.75" x14ac:dyDescent="0.3">
      <c r="A197" s="111">
        <v>196</v>
      </c>
      <c r="B197" s="112" t="s">
        <v>642</v>
      </c>
      <c r="C197" s="109" t="s">
        <v>274</v>
      </c>
      <c r="D197" s="113">
        <v>4100</v>
      </c>
    </row>
    <row r="198" spans="1:4" ht="15.75" x14ac:dyDescent="0.3">
      <c r="A198" s="111">
        <v>197</v>
      </c>
      <c r="B198" s="112" t="s">
        <v>643</v>
      </c>
      <c r="C198" s="109" t="s">
        <v>291</v>
      </c>
      <c r="D198" s="113">
        <v>51800</v>
      </c>
    </row>
    <row r="199" spans="1:4" ht="15.75" x14ac:dyDescent="0.3">
      <c r="A199" s="111">
        <v>198</v>
      </c>
      <c r="B199" s="112" t="s">
        <v>644</v>
      </c>
      <c r="C199" s="109" t="s">
        <v>645</v>
      </c>
      <c r="D199" s="113">
        <v>75700</v>
      </c>
    </row>
    <row r="200" spans="1:4" ht="15.75" x14ac:dyDescent="0.3">
      <c r="A200" s="111">
        <v>199</v>
      </c>
      <c r="B200" s="112" t="s">
        <v>646</v>
      </c>
      <c r="C200" s="109" t="s">
        <v>645</v>
      </c>
      <c r="D200" s="113">
        <v>31100</v>
      </c>
    </row>
    <row r="201" spans="1:4" ht="15.75" x14ac:dyDescent="0.3">
      <c r="A201" s="111">
        <v>200</v>
      </c>
      <c r="B201" s="112" t="s">
        <v>647</v>
      </c>
      <c r="C201" s="109" t="s">
        <v>645</v>
      </c>
      <c r="D201" s="113">
        <v>46300</v>
      </c>
    </row>
    <row r="202" spans="1:4" ht="15.75" x14ac:dyDescent="0.3">
      <c r="A202" s="111">
        <v>201</v>
      </c>
      <c r="B202" s="112" t="s">
        <v>648</v>
      </c>
      <c r="C202" s="109" t="s">
        <v>645</v>
      </c>
      <c r="D202" s="113">
        <v>30500</v>
      </c>
    </row>
    <row r="203" spans="1:4" ht="15.75" x14ac:dyDescent="0.3">
      <c r="A203" s="111">
        <v>202</v>
      </c>
      <c r="B203" s="112" t="s">
        <v>649</v>
      </c>
      <c r="C203" s="109" t="s">
        <v>645</v>
      </c>
      <c r="D203" s="113">
        <v>109300</v>
      </c>
    </row>
    <row r="204" spans="1:4" ht="15.75" x14ac:dyDescent="0.3">
      <c r="A204" s="111">
        <v>203</v>
      </c>
      <c r="B204" s="112" t="s">
        <v>650</v>
      </c>
      <c r="C204" s="109" t="s">
        <v>645</v>
      </c>
      <c r="D204" s="113">
        <v>144300</v>
      </c>
    </row>
    <row r="205" spans="1:4" ht="15.75" x14ac:dyDescent="0.3">
      <c r="A205" s="111">
        <v>204</v>
      </c>
      <c r="B205" s="112" t="s">
        <v>651</v>
      </c>
      <c r="C205" s="109" t="s">
        <v>272</v>
      </c>
      <c r="D205" s="113">
        <v>30500</v>
      </c>
    </row>
    <row r="206" spans="1:4" ht="15.75" x14ac:dyDescent="0.3">
      <c r="A206" s="111">
        <v>205</v>
      </c>
      <c r="B206" s="112" t="s">
        <v>652</v>
      </c>
      <c r="C206" s="109" t="s">
        <v>272</v>
      </c>
      <c r="D206" s="113">
        <v>57500</v>
      </c>
    </row>
    <row r="207" spans="1:4" ht="15.75" x14ac:dyDescent="0.3">
      <c r="A207" s="111">
        <v>206</v>
      </c>
      <c r="B207" s="112" t="s">
        <v>653</v>
      </c>
      <c r="C207" s="109" t="s">
        <v>291</v>
      </c>
      <c r="D207" s="113">
        <v>121300</v>
      </c>
    </row>
    <row r="208" spans="1:4" ht="15.75" x14ac:dyDescent="0.3">
      <c r="A208" s="111">
        <v>207</v>
      </c>
      <c r="B208" s="112" t="s">
        <v>654</v>
      </c>
      <c r="C208" s="109" t="s">
        <v>291</v>
      </c>
      <c r="D208" s="113">
        <v>59900</v>
      </c>
    </row>
    <row r="209" spans="1:4" ht="15.75" x14ac:dyDescent="0.3">
      <c r="A209" s="111">
        <v>208</v>
      </c>
      <c r="B209" s="112" t="s">
        <v>655</v>
      </c>
      <c r="C209" s="109" t="s">
        <v>291</v>
      </c>
      <c r="D209" s="113">
        <v>115000</v>
      </c>
    </row>
    <row r="210" spans="1:4" ht="15.75" x14ac:dyDescent="0.3">
      <c r="A210" s="111">
        <v>209</v>
      </c>
      <c r="B210" s="112" t="s">
        <v>656</v>
      </c>
      <c r="C210" s="109" t="s">
        <v>291</v>
      </c>
      <c r="D210" s="113">
        <v>124500</v>
      </c>
    </row>
    <row r="211" spans="1:4" ht="15.75" x14ac:dyDescent="0.3">
      <c r="A211" s="111">
        <v>210</v>
      </c>
      <c r="B211" s="112" t="s">
        <v>657</v>
      </c>
      <c r="C211" s="109" t="s">
        <v>291</v>
      </c>
      <c r="D211" s="113">
        <v>57200</v>
      </c>
    </row>
    <row r="212" spans="1:4" ht="15.75" x14ac:dyDescent="0.3">
      <c r="A212" s="111">
        <v>211</v>
      </c>
      <c r="B212" s="112" t="s">
        <v>658</v>
      </c>
      <c r="C212" s="109" t="s">
        <v>291</v>
      </c>
      <c r="D212" s="113">
        <v>69600</v>
      </c>
    </row>
    <row r="213" spans="1:4" ht="15.75" x14ac:dyDescent="0.3">
      <c r="A213" s="111">
        <v>212</v>
      </c>
      <c r="B213" s="112" t="s">
        <v>659</v>
      </c>
      <c r="C213" s="109" t="s">
        <v>291</v>
      </c>
      <c r="D213" s="113">
        <v>54700</v>
      </c>
    </row>
    <row r="214" spans="1:4" ht="15.75" x14ac:dyDescent="0.3">
      <c r="A214" s="111">
        <v>213</v>
      </c>
      <c r="B214" s="112" t="s">
        <v>660</v>
      </c>
      <c r="C214" s="109" t="s">
        <v>291</v>
      </c>
      <c r="D214" s="113">
        <v>45200</v>
      </c>
    </row>
    <row r="215" spans="1:4" ht="15.75" x14ac:dyDescent="0.3">
      <c r="A215" s="111">
        <v>214</v>
      </c>
      <c r="B215" s="112" t="s">
        <v>661</v>
      </c>
      <c r="C215" s="109" t="s">
        <v>291</v>
      </c>
      <c r="D215" s="113">
        <v>136600</v>
      </c>
    </row>
    <row r="216" spans="1:4" ht="15.75" x14ac:dyDescent="0.3">
      <c r="A216" s="111">
        <v>215</v>
      </c>
      <c r="B216" s="112" t="s">
        <v>662</v>
      </c>
      <c r="C216" s="109" t="s">
        <v>291</v>
      </c>
      <c r="D216" s="113">
        <v>95700</v>
      </c>
    </row>
    <row r="217" spans="1:4" ht="15.75" x14ac:dyDescent="0.3">
      <c r="A217" s="114">
        <v>216</v>
      </c>
      <c r="B217" s="115" t="s">
        <v>663</v>
      </c>
      <c r="C217" s="116" t="s">
        <v>291</v>
      </c>
      <c r="D217" s="117">
        <v>57400</v>
      </c>
    </row>
    <row r="218" spans="1:4" ht="15.75" x14ac:dyDescent="0.3">
      <c r="A218" s="111">
        <v>217</v>
      </c>
      <c r="B218" s="112" t="s">
        <v>664</v>
      </c>
      <c r="C218" s="109" t="s">
        <v>291</v>
      </c>
      <c r="D218" s="113">
        <v>56100</v>
      </c>
    </row>
    <row r="219" spans="1:4" ht="15.75" x14ac:dyDescent="0.3">
      <c r="A219" s="111">
        <v>218</v>
      </c>
      <c r="B219" s="112" t="s">
        <v>665</v>
      </c>
      <c r="C219" s="109" t="s">
        <v>291</v>
      </c>
      <c r="D219" s="113">
        <v>166700</v>
      </c>
    </row>
    <row r="220" spans="1:4" ht="15.75" x14ac:dyDescent="0.3">
      <c r="A220" s="111">
        <v>219</v>
      </c>
      <c r="B220" s="112" t="s">
        <v>666</v>
      </c>
      <c r="C220" s="109" t="s">
        <v>291</v>
      </c>
      <c r="D220" s="113">
        <v>138600</v>
      </c>
    </row>
    <row r="221" spans="1:4" ht="15.75" x14ac:dyDescent="0.3">
      <c r="A221" s="111">
        <v>220</v>
      </c>
      <c r="B221" s="112" t="s">
        <v>667</v>
      </c>
      <c r="C221" s="109" t="s">
        <v>291</v>
      </c>
      <c r="D221" s="113">
        <v>74200</v>
      </c>
    </row>
    <row r="222" spans="1:4" ht="15.75" x14ac:dyDescent="0.3">
      <c r="A222" s="111">
        <v>221</v>
      </c>
      <c r="B222" s="112" t="s">
        <v>668</v>
      </c>
      <c r="C222" s="109" t="s">
        <v>291</v>
      </c>
      <c r="D222" s="113">
        <v>66700</v>
      </c>
    </row>
    <row r="223" spans="1:4" ht="15.75" x14ac:dyDescent="0.3">
      <c r="A223" s="114">
        <v>222</v>
      </c>
      <c r="B223" s="115" t="s">
        <v>669</v>
      </c>
      <c r="C223" s="116" t="s">
        <v>291</v>
      </c>
      <c r="D223" s="117">
        <v>59800</v>
      </c>
    </row>
    <row r="224" spans="1:4" ht="15.75" x14ac:dyDescent="0.3">
      <c r="A224" s="111">
        <v>223</v>
      </c>
      <c r="B224" s="112" t="s">
        <v>670</v>
      </c>
      <c r="C224" s="109" t="s">
        <v>291</v>
      </c>
      <c r="D224" s="113">
        <v>51800</v>
      </c>
    </row>
    <row r="225" spans="1:4" ht="15.75" x14ac:dyDescent="0.3">
      <c r="A225" s="114">
        <v>224</v>
      </c>
      <c r="B225" s="115" t="s">
        <v>671</v>
      </c>
      <c r="C225" s="116" t="s">
        <v>291</v>
      </c>
      <c r="D225" s="117">
        <v>74800</v>
      </c>
    </row>
    <row r="226" spans="1:4" ht="15.75" x14ac:dyDescent="0.3">
      <c r="A226" s="111">
        <v>225</v>
      </c>
      <c r="B226" s="112" t="s">
        <v>672</v>
      </c>
      <c r="C226" s="109" t="s">
        <v>291</v>
      </c>
      <c r="D226" s="113">
        <v>59200</v>
      </c>
    </row>
    <row r="227" spans="1:4" ht="15.75" x14ac:dyDescent="0.3">
      <c r="A227" s="111">
        <v>226</v>
      </c>
      <c r="B227" s="112" t="s">
        <v>673</v>
      </c>
      <c r="C227" s="109" t="s">
        <v>274</v>
      </c>
      <c r="D227" s="113">
        <v>2100</v>
      </c>
    </row>
    <row r="228" spans="1:4" ht="15.75" x14ac:dyDescent="0.3">
      <c r="A228" s="111">
        <v>227</v>
      </c>
      <c r="B228" s="112" t="s">
        <v>674</v>
      </c>
      <c r="C228" s="109" t="s">
        <v>274</v>
      </c>
      <c r="D228" s="113">
        <v>1700</v>
      </c>
    </row>
    <row r="229" spans="1:4" ht="15.75" x14ac:dyDescent="0.3">
      <c r="A229" s="111">
        <v>228</v>
      </c>
      <c r="B229" s="112" t="s">
        <v>675</v>
      </c>
      <c r="C229" s="109" t="s">
        <v>292</v>
      </c>
      <c r="D229" s="113">
        <v>129400</v>
      </c>
    </row>
    <row r="230" spans="1:4" ht="15.75" x14ac:dyDescent="0.3">
      <c r="A230" s="111">
        <v>229</v>
      </c>
      <c r="B230" s="112" t="s">
        <v>676</v>
      </c>
      <c r="C230" s="109" t="s">
        <v>292</v>
      </c>
      <c r="D230" s="113">
        <v>64100</v>
      </c>
    </row>
    <row r="231" spans="1:4" ht="15.75" x14ac:dyDescent="0.3">
      <c r="A231" s="111">
        <v>230</v>
      </c>
      <c r="B231" s="112" t="s">
        <v>677</v>
      </c>
      <c r="C231" s="109" t="s">
        <v>274</v>
      </c>
      <c r="D231" s="113">
        <v>7500</v>
      </c>
    </row>
    <row r="232" spans="1:4" ht="15.75" x14ac:dyDescent="0.3">
      <c r="A232" s="111">
        <v>231</v>
      </c>
      <c r="B232" s="112" t="s">
        <v>678</v>
      </c>
      <c r="C232" s="109" t="s">
        <v>274</v>
      </c>
      <c r="D232" s="113">
        <v>4100</v>
      </c>
    </row>
    <row r="233" spans="1:4" ht="15.75" x14ac:dyDescent="0.3">
      <c r="A233" s="111">
        <v>232</v>
      </c>
      <c r="B233" s="112" t="s">
        <v>679</v>
      </c>
      <c r="C233" s="109" t="s">
        <v>274</v>
      </c>
      <c r="D233" s="113">
        <v>1300</v>
      </c>
    </row>
    <row r="234" spans="1:4" ht="15.75" x14ac:dyDescent="0.3">
      <c r="A234" s="111">
        <v>233</v>
      </c>
      <c r="B234" s="112" t="s">
        <v>680</v>
      </c>
      <c r="C234" s="109" t="s">
        <v>274</v>
      </c>
      <c r="D234" s="113">
        <v>1800</v>
      </c>
    </row>
    <row r="235" spans="1:4" ht="15.75" x14ac:dyDescent="0.3">
      <c r="A235" s="111">
        <v>234</v>
      </c>
      <c r="B235" s="112" t="s">
        <v>681</v>
      </c>
      <c r="C235" s="109" t="s">
        <v>272</v>
      </c>
      <c r="D235" s="113">
        <v>63300</v>
      </c>
    </row>
    <row r="236" spans="1:4" ht="15.75" x14ac:dyDescent="0.3">
      <c r="A236" s="111">
        <v>235</v>
      </c>
      <c r="B236" s="112" t="s">
        <v>682</v>
      </c>
      <c r="C236" s="109" t="s">
        <v>272</v>
      </c>
      <c r="D236" s="113">
        <v>31700</v>
      </c>
    </row>
    <row r="237" spans="1:4" ht="15.75" x14ac:dyDescent="0.3">
      <c r="A237" s="111">
        <v>236</v>
      </c>
      <c r="B237" s="112" t="s">
        <v>683</v>
      </c>
      <c r="C237" s="109" t="s">
        <v>272</v>
      </c>
      <c r="D237" s="113">
        <v>35700</v>
      </c>
    </row>
    <row r="238" spans="1:4" ht="15.75" x14ac:dyDescent="0.3">
      <c r="A238" s="111">
        <v>237</v>
      </c>
      <c r="B238" s="112" t="s">
        <v>684</v>
      </c>
      <c r="C238" s="109" t="s">
        <v>272</v>
      </c>
      <c r="D238" s="113">
        <v>63300</v>
      </c>
    </row>
    <row r="239" spans="1:4" ht="15.75" x14ac:dyDescent="0.3">
      <c r="A239" s="111">
        <v>238</v>
      </c>
      <c r="B239" s="112" t="s">
        <v>685</v>
      </c>
      <c r="C239" s="109" t="s">
        <v>272</v>
      </c>
      <c r="D239" s="113">
        <v>36300</v>
      </c>
    </row>
    <row r="240" spans="1:4" ht="15.75" x14ac:dyDescent="0.3">
      <c r="A240" s="111">
        <v>239</v>
      </c>
      <c r="B240" s="112" t="s">
        <v>686</v>
      </c>
      <c r="C240" s="109" t="s">
        <v>272</v>
      </c>
      <c r="D240" s="113">
        <v>35100</v>
      </c>
    </row>
    <row r="241" spans="1:4" ht="15.75" x14ac:dyDescent="0.3">
      <c r="A241" s="111">
        <v>240</v>
      </c>
      <c r="B241" s="112" t="s">
        <v>687</v>
      </c>
      <c r="C241" s="109" t="s">
        <v>274</v>
      </c>
      <c r="D241" s="113">
        <v>5800</v>
      </c>
    </row>
    <row r="242" spans="1:4" ht="15.75" x14ac:dyDescent="0.3">
      <c r="A242" s="111">
        <v>241</v>
      </c>
      <c r="B242" s="112" t="s">
        <v>688</v>
      </c>
      <c r="C242" s="109" t="s">
        <v>274</v>
      </c>
      <c r="D242" s="113">
        <v>1800</v>
      </c>
    </row>
    <row r="243" spans="1:4" ht="15.75" x14ac:dyDescent="0.3">
      <c r="A243" s="111">
        <v>242</v>
      </c>
      <c r="B243" s="112" t="s">
        <v>689</v>
      </c>
      <c r="C243" s="109" t="s">
        <v>274</v>
      </c>
      <c r="D243" s="113">
        <v>1800</v>
      </c>
    </row>
    <row r="244" spans="1:4" ht="15.75" x14ac:dyDescent="0.3">
      <c r="A244" s="111">
        <v>243</v>
      </c>
      <c r="B244" s="112" t="s">
        <v>690</v>
      </c>
      <c r="C244" s="109" t="s">
        <v>274</v>
      </c>
      <c r="D244" s="113">
        <v>2200</v>
      </c>
    </row>
    <row r="245" spans="1:4" ht="15.75" x14ac:dyDescent="0.3">
      <c r="A245" s="111">
        <v>244</v>
      </c>
      <c r="B245" s="112" t="s">
        <v>691</v>
      </c>
      <c r="C245" s="109" t="s">
        <v>274</v>
      </c>
      <c r="D245" s="113">
        <v>3000</v>
      </c>
    </row>
    <row r="246" spans="1:4" ht="15.75" x14ac:dyDescent="0.3">
      <c r="A246" s="111">
        <v>245</v>
      </c>
      <c r="B246" s="112" t="s">
        <v>692</v>
      </c>
      <c r="C246" s="109" t="s">
        <v>292</v>
      </c>
      <c r="D246" s="113">
        <v>129400</v>
      </c>
    </row>
    <row r="247" spans="1:4" ht="15.75" x14ac:dyDescent="0.3">
      <c r="A247" s="114">
        <v>246</v>
      </c>
      <c r="B247" s="115" t="s">
        <v>693</v>
      </c>
      <c r="C247" s="116" t="s">
        <v>272</v>
      </c>
      <c r="D247" s="117">
        <v>3300</v>
      </c>
    </row>
    <row r="248" spans="1:4" ht="15.75" x14ac:dyDescent="0.3">
      <c r="A248" s="114">
        <v>247</v>
      </c>
      <c r="B248" s="115" t="s">
        <v>694</v>
      </c>
      <c r="C248" s="116" t="s">
        <v>272</v>
      </c>
      <c r="D248" s="117">
        <v>4100</v>
      </c>
    </row>
    <row r="249" spans="1:4" ht="15.75" x14ac:dyDescent="0.3">
      <c r="A249" s="114">
        <v>248</v>
      </c>
      <c r="B249" s="115" t="s">
        <v>695</v>
      </c>
      <c r="C249" s="116" t="s">
        <v>272</v>
      </c>
      <c r="D249" s="117">
        <v>2200</v>
      </c>
    </row>
    <row r="250" spans="1:4" ht="15.75" x14ac:dyDescent="0.3">
      <c r="A250" s="114">
        <v>249</v>
      </c>
      <c r="B250" s="115" t="s">
        <v>696</v>
      </c>
      <c r="C250" s="116" t="s">
        <v>697</v>
      </c>
      <c r="D250" s="117">
        <v>3300</v>
      </c>
    </row>
    <row r="251" spans="1:4" ht="15.75" x14ac:dyDescent="0.3">
      <c r="A251" s="114">
        <v>250</v>
      </c>
      <c r="B251" s="115" t="s">
        <v>698</v>
      </c>
      <c r="C251" s="116" t="s">
        <v>697</v>
      </c>
      <c r="D251" s="117">
        <v>3500</v>
      </c>
    </row>
    <row r="252" spans="1:4" ht="15.75" x14ac:dyDescent="0.3">
      <c r="A252" s="114">
        <v>251</v>
      </c>
      <c r="B252" s="115" t="s">
        <v>699</v>
      </c>
      <c r="C252" s="116" t="s">
        <v>697</v>
      </c>
      <c r="D252" s="117">
        <v>3500</v>
      </c>
    </row>
    <row r="253" spans="1:4" ht="15.75" x14ac:dyDescent="0.3">
      <c r="A253" s="114">
        <v>252</v>
      </c>
      <c r="B253" s="115" t="s">
        <v>700</v>
      </c>
      <c r="C253" s="116" t="s">
        <v>697</v>
      </c>
      <c r="D253" s="117">
        <v>3500</v>
      </c>
    </row>
    <row r="254" spans="1:4" ht="15.75" x14ac:dyDescent="0.3">
      <c r="A254" s="114">
        <v>253</v>
      </c>
      <c r="B254" s="115" t="s">
        <v>701</v>
      </c>
      <c r="C254" s="116" t="s">
        <v>697</v>
      </c>
      <c r="D254" s="117">
        <v>3500</v>
      </c>
    </row>
    <row r="255" spans="1:4" ht="15.75" x14ac:dyDescent="0.3">
      <c r="A255" s="114">
        <v>254</v>
      </c>
      <c r="B255" s="115" t="s">
        <v>702</v>
      </c>
      <c r="C255" s="116" t="s">
        <v>703</v>
      </c>
      <c r="D255" s="117">
        <v>7800</v>
      </c>
    </row>
    <row r="256" spans="1:4" ht="15.75" x14ac:dyDescent="0.3">
      <c r="A256" s="114">
        <v>255</v>
      </c>
      <c r="B256" s="115" t="s">
        <v>704</v>
      </c>
      <c r="C256" s="116" t="s">
        <v>703</v>
      </c>
      <c r="D256" s="117">
        <v>14000</v>
      </c>
    </row>
    <row r="257" spans="1:4" ht="15.75" x14ac:dyDescent="0.3">
      <c r="A257" s="114">
        <v>256</v>
      </c>
      <c r="B257" s="115" t="s">
        <v>705</v>
      </c>
      <c r="C257" s="116" t="s">
        <v>703</v>
      </c>
      <c r="D257" s="117">
        <v>8800</v>
      </c>
    </row>
    <row r="258" spans="1:4" ht="15.75" x14ac:dyDescent="0.3">
      <c r="A258" s="114">
        <v>257</v>
      </c>
      <c r="B258" s="115" t="s">
        <v>706</v>
      </c>
      <c r="C258" s="116" t="s">
        <v>703</v>
      </c>
      <c r="D258" s="117">
        <v>7100</v>
      </c>
    </row>
    <row r="259" spans="1:4" ht="15.75" x14ac:dyDescent="0.3">
      <c r="A259" s="114">
        <v>258</v>
      </c>
      <c r="B259" s="115" t="s">
        <v>707</v>
      </c>
      <c r="C259" s="116" t="s">
        <v>703</v>
      </c>
      <c r="D259" s="117">
        <v>1900</v>
      </c>
    </row>
    <row r="260" spans="1:4" ht="15.75" x14ac:dyDescent="0.3">
      <c r="A260" s="114">
        <v>259</v>
      </c>
      <c r="B260" s="115" t="s">
        <v>708</v>
      </c>
      <c r="C260" s="116" t="s">
        <v>703</v>
      </c>
      <c r="D260" s="117">
        <v>2800</v>
      </c>
    </row>
    <row r="261" spans="1:4" ht="15.75" x14ac:dyDescent="0.3">
      <c r="A261" s="114">
        <v>260</v>
      </c>
      <c r="B261" s="115" t="s">
        <v>709</v>
      </c>
      <c r="C261" s="116" t="s">
        <v>710</v>
      </c>
      <c r="D261" s="117">
        <v>24200</v>
      </c>
    </row>
    <row r="262" spans="1:4" ht="15.75" x14ac:dyDescent="0.3">
      <c r="A262" s="114">
        <v>261</v>
      </c>
      <c r="B262" s="115" t="s">
        <v>711</v>
      </c>
      <c r="C262" s="116" t="s">
        <v>703</v>
      </c>
      <c r="D262" s="117">
        <v>45500</v>
      </c>
    </row>
    <row r="263" spans="1:4" ht="15.75" x14ac:dyDescent="0.3">
      <c r="A263" s="114">
        <v>262</v>
      </c>
      <c r="B263" s="115" t="s">
        <v>712</v>
      </c>
      <c r="C263" s="116" t="s">
        <v>703</v>
      </c>
      <c r="D263" s="117">
        <v>24200</v>
      </c>
    </row>
    <row r="264" spans="1:4" ht="15.75" x14ac:dyDescent="0.3">
      <c r="A264" s="114">
        <v>263</v>
      </c>
      <c r="B264" s="115" t="s">
        <v>713</v>
      </c>
      <c r="C264" s="116" t="s">
        <v>714</v>
      </c>
      <c r="D264" s="117">
        <v>13300</v>
      </c>
    </row>
    <row r="265" spans="1:4" ht="15.75" x14ac:dyDescent="0.3">
      <c r="A265" s="114">
        <v>264</v>
      </c>
      <c r="B265" s="115" t="s">
        <v>715</v>
      </c>
      <c r="C265" s="116" t="s">
        <v>273</v>
      </c>
      <c r="D265" s="117">
        <v>33400</v>
      </c>
    </row>
    <row r="266" spans="1:4" ht="15.75" x14ac:dyDescent="0.3">
      <c r="A266" s="114">
        <v>265</v>
      </c>
      <c r="B266" s="115" t="s">
        <v>716</v>
      </c>
      <c r="C266" s="116" t="s">
        <v>273</v>
      </c>
      <c r="D266" s="117">
        <v>23000</v>
      </c>
    </row>
    <row r="267" spans="1:4" ht="15.75" x14ac:dyDescent="0.3">
      <c r="A267" s="114">
        <v>266</v>
      </c>
      <c r="B267" s="115" t="s">
        <v>717</v>
      </c>
      <c r="C267" s="116" t="s">
        <v>273</v>
      </c>
      <c r="D267" s="117">
        <v>24500</v>
      </c>
    </row>
    <row r="268" spans="1:4" ht="15.75" x14ac:dyDescent="0.3">
      <c r="A268" s="114">
        <v>267</v>
      </c>
      <c r="B268" s="115" t="s">
        <v>718</v>
      </c>
      <c r="C268" s="116" t="s">
        <v>703</v>
      </c>
      <c r="D268" s="117">
        <v>7500</v>
      </c>
    </row>
    <row r="269" spans="1:4" ht="15.75" x14ac:dyDescent="0.3">
      <c r="A269" s="114">
        <v>268</v>
      </c>
      <c r="B269" s="115" t="s">
        <v>719</v>
      </c>
      <c r="C269" s="116" t="s">
        <v>703</v>
      </c>
      <c r="D269" s="117">
        <v>13800</v>
      </c>
    </row>
    <row r="270" spans="1:4" ht="15.75" x14ac:dyDescent="0.3">
      <c r="A270" s="114">
        <v>269</v>
      </c>
      <c r="B270" s="115" t="s">
        <v>720</v>
      </c>
      <c r="C270" s="116" t="s">
        <v>703</v>
      </c>
      <c r="D270" s="117">
        <v>26800</v>
      </c>
    </row>
    <row r="271" spans="1:4" ht="15.75" x14ac:dyDescent="0.3">
      <c r="A271" s="114">
        <v>270</v>
      </c>
      <c r="B271" s="115" t="s">
        <v>721</v>
      </c>
      <c r="C271" s="116" t="s">
        <v>703</v>
      </c>
      <c r="D271" s="117">
        <v>3500</v>
      </c>
    </row>
    <row r="272" spans="1:4" ht="15.75" x14ac:dyDescent="0.3">
      <c r="A272" s="114">
        <v>271</v>
      </c>
      <c r="B272" s="115" t="s">
        <v>722</v>
      </c>
      <c r="C272" s="116" t="s">
        <v>703</v>
      </c>
      <c r="D272" s="117">
        <v>6400</v>
      </c>
    </row>
    <row r="273" spans="1:4" ht="15.75" x14ac:dyDescent="0.3">
      <c r="A273" s="111">
        <v>272</v>
      </c>
      <c r="B273" s="112" t="s">
        <v>723</v>
      </c>
      <c r="C273" s="109" t="s">
        <v>272</v>
      </c>
      <c r="D273" s="113">
        <v>9500</v>
      </c>
    </row>
    <row r="274" spans="1:4" ht="15.75" x14ac:dyDescent="0.3">
      <c r="A274" s="111">
        <v>273</v>
      </c>
      <c r="B274" s="112" t="s">
        <v>724</v>
      </c>
      <c r="C274" s="109" t="s">
        <v>272</v>
      </c>
      <c r="D274" s="113">
        <v>19300</v>
      </c>
    </row>
    <row r="275" spans="1:4" ht="15.75" x14ac:dyDescent="0.3">
      <c r="A275" s="111">
        <v>274</v>
      </c>
      <c r="B275" s="112" t="s">
        <v>725</v>
      </c>
      <c r="C275" s="109" t="s">
        <v>272</v>
      </c>
      <c r="D275" s="113">
        <v>28800</v>
      </c>
    </row>
    <row r="276" spans="1:4" ht="15.75" x14ac:dyDescent="0.3">
      <c r="A276" s="111">
        <v>275</v>
      </c>
      <c r="B276" s="112" t="s">
        <v>726</v>
      </c>
      <c r="C276" s="109" t="s">
        <v>272</v>
      </c>
      <c r="D276" s="113">
        <v>39000</v>
      </c>
    </row>
    <row r="277" spans="1:4" ht="15.75" x14ac:dyDescent="0.3">
      <c r="A277" s="111">
        <v>276</v>
      </c>
      <c r="B277" s="112" t="s">
        <v>727</v>
      </c>
      <c r="C277" s="109" t="s">
        <v>272</v>
      </c>
      <c r="D277" s="113">
        <v>67300</v>
      </c>
    </row>
    <row r="278" spans="1:4" ht="15.75" x14ac:dyDescent="0.3">
      <c r="A278" s="111">
        <v>277</v>
      </c>
      <c r="B278" s="112" t="s">
        <v>728</v>
      </c>
      <c r="C278" s="109" t="s">
        <v>272</v>
      </c>
      <c r="D278" s="113">
        <v>25900</v>
      </c>
    </row>
    <row r="279" spans="1:4" ht="15.75" x14ac:dyDescent="0.3">
      <c r="A279" s="111">
        <v>278</v>
      </c>
      <c r="B279" s="112" t="s">
        <v>729</v>
      </c>
      <c r="C279" s="109" t="s">
        <v>272</v>
      </c>
      <c r="D279" s="113">
        <v>41700</v>
      </c>
    </row>
    <row r="280" spans="1:4" ht="15.75" x14ac:dyDescent="0.3">
      <c r="A280" s="111">
        <v>279</v>
      </c>
      <c r="B280" s="112" t="s">
        <v>730</v>
      </c>
      <c r="C280" s="109" t="s">
        <v>272</v>
      </c>
      <c r="D280" s="113">
        <v>73700</v>
      </c>
    </row>
    <row r="281" spans="1:4" ht="15.75" x14ac:dyDescent="0.3">
      <c r="A281" s="111">
        <v>280</v>
      </c>
      <c r="B281" s="112" t="s">
        <v>731</v>
      </c>
      <c r="C281" s="109" t="s">
        <v>272</v>
      </c>
      <c r="D281" s="113">
        <v>69200</v>
      </c>
    </row>
    <row r="282" spans="1:4" ht="15.75" x14ac:dyDescent="0.3">
      <c r="A282" s="111">
        <v>281</v>
      </c>
      <c r="B282" s="112" t="s">
        <v>732</v>
      </c>
      <c r="C282" s="109" t="s">
        <v>272</v>
      </c>
      <c r="D282" s="113">
        <v>99500</v>
      </c>
    </row>
    <row r="283" spans="1:4" ht="15.75" x14ac:dyDescent="0.3">
      <c r="A283" s="111">
        <v>282</v>
      </c>
      <c r="B283" s="112" t="s">
        <v>733</v>
      </c>
      <c r="C283" s="109" t="s">
        <v>272</v>
      </c>
      <c r="D283" s="113">
        <v>100100</v>
      </c>
    </row>
    <row r="284" spans="1:4" ht="15.75" x14ac:dyDescent="0.3">
      <c r="A284" s="111">
        <v>283</v>
      </c>
      <c r="B284" s="112" t="s">
        <v>734</v>
      </c>
      <c r="C284" s="109" t="s">
        <v>272</v>
      </c>
      <c r="D284" s="113">
        <v>9700</v>
      </c>
    </row>
    <row r="285" spans="1:4" ht="15.75" x14ac:dyDescent="0.3">
      <c r="A285" s="111">
        <v>284</v>
      </c>
      <c r="B285" s="112" t="s">
        <v>735</v>
      </c>
      <c r="C285" s="109" t="s">
        <v>292</v>
      </c>
      <c r="D285" s="113">
        <v>43200</v>
      </c>
    </row>
    <row r="286" spans="1:4" ht="15.75" x14ac:dyDescent="0.3">
      <c r="A286" s="111">
        <v>285</v>
      </c>
      <c r="B286" s="112" t="s">
        <v>736</v>
      </c>
      <c r="C286" s="109" t="s">
        <v>272</v>
      </c>
      <c r="D286" s="113">
        <v>13800</v>
      </c>
    </row>
    <row r="287" spans="1:4" ht="15.75" x14ac:dyDescent="0.3">
      <c r="A287" s="111">
        <v>286</v>
      </c>
      <c r="B287" s="112" t="s">
        <v>737</v>
      </c>
      <c r="C287" s="109" t="s">
        <v>272</v>
      </c>
      <c r="D287" s="113">
        <v>25600</v>
      </c>
    </row>
    <row r="288" spans="1:4" ht="15.75" x14ac:dyDescent="0.3">
      <c r="A288" s="111">
        <v>287</v>
      </c>
      <c r="B288" s="112" t="s">
        <v>738</v>
      </c>
      <c r="C288" s="109" t="s">
        <v>272</v>
      </c>
      <c r="D288" s="113">
        <v>20400</v>
      </c>
    </row>
    <row r="289" spans="1:4" ht="15.75" x14ac:dyDescent="0.3">
      <c r="A289" s="111">
        <v>288</v>
      </c>
      <c r="B289" s="112" t="s">
        <v>739</v>
      </c>
      <c r="C289" s="109" t="s">
        <v>272</v>
      </c>
      <c r="D289" s="113">
        <v>4100</v>
      </c>
    </row>
    <row r="290" spans="1:4" ht="15.75" x14ac:dyDescent="0.3">
      <c r="A290" s="114">
        <v>289</v>
      </c>
      <c r="B290" s="115" t="s">
        <v>740</v>
      </c>
      <c r="C290" s="116" t="s">
        <v>272</v>
      </c>
      <c r="D290" s="117">
        <v>2600</v>
      </c>
    </row>
    <row r="291" spans="1:4" ht="15.75" x14ac:dyDescent="0.3">
      <c r="A291" s="111">
        <v>290</v>
      </c>
      <c r="B291" s="112" t="s">
        <v>741</v>
      </c>
      <c r="C291" s="109" t="s">
        <v>272</v>
      </c>
      <c r="D291" s="113">
        <v>28800</v>
      </c>
    </row>
    <row r="292" spans="1:4" ht="15.75" x14ac:dyDescent="0.3">
      <c r="A292" s="111">
        <v>291</v>
      </c>
      <c r="B292" s="112" t="s">
        <v>742</v>
      </c>
      <c r="C292" s="109" t="s">
        <v>272</v>
      </c>
      <c r="D292" s="113">
        <v>22800</v>
      </c>
    </row>
    <row r="293" spans="1:4" ht="15.75" x14ac:dyDescent="0.3">
      <c r="A293" s="114">
        <v>292</v>
      </c>
      <c r="B293" s="115" t="s">
        <v>743</v>
      </c>
      <c r="C293" s="116" t="s">
        <v>272</v>
      </c>
      <c r="D293" s="117">
        <v>25900</v>
      </c>
    </row>
    <row r="294" spans="1:4" ht="15.75" x14ac:dyDescent="0.3">
      <c r="A294" s="111">
        <v>293</v>
      </c>
      <c r="B294" s="112" t="s">
        <v>744</v>
      </c>
      <c r="C294" s="109" t="s">
        <v>272</v>
      </c>
      <c r="D294" s="113">
        <v>12400</v>
      </c>
    </row>
    <row r="295" spans="1:4" ht="15.75" x14ac:dyDescent="0.3">
      <c r="A295" s="111">
        <v>294</v>
      </c>
      <c r="B295" s="112" t="s">
        <v>745</v>
      </c>
      <c r="C295" s="109" t="s">
        <v>272</v>
      </c>
      <c r="D295" s="113">
        <v>16400</v>
      </c>
    </row>
    <row r="296" spans="1:4" ht="15.75" x14ac:dyDescent="0.3">
      <c r="A296" s="111">
        <v>295</v>
      </c>
      <c r="B296" s="112" t="s">
        <v>746</v>
      </c>
      <c r="C296" s="109" t="s">
        <v>272</v>
      </c>
      <c r="D296" s="113">
        <v>3100</v>
      </c>
    </row>
    <row r="297" spans="1:4" ht="15.75" x14ac:dyDescent="0.3">
      <c r="A297" s="111">
        <v>296</v>
      </c>
      <c r="B297" s="112" t="s">
        <v>747</v>
      </c>
      <c r="C297" s="109" t="s">
        <v>272</v>
      </c>
      <c r="D297" s="113">
        <v>5200</v>
      </c>
    </row>
    <row r="298" spans="1:4" ht="15.75" x14ac:dyDescent="0.3">
      <c r="A298" s="114">
        <v>297</v>
      </c>
      <c r="B298" s="115" t="s">
        <v>748</v>
      </c>
      <c r="C298" s="116" t="s">
        <v>274</v>
      </c>
      <c r="D298" s="117">
        <v>4100</v>
      </c>
    </row>
    <row r="299" spans="1:4" ht="15.75" x14ac:dyDescent="0.3">
      <c r="A299" s="114">
        <v>298</v>
      </c>
      <c r="B299" s="115" t="s">
        <v>749</v>
      </c>
      <c r="C299" s="116" t="s">
        <v>274</v>
      </c>
      <c r="D299" s="117">
        <v>7500</v>
      </c>
    </row>
    <row r="300" spans="1:4" ht="15.75" x14ac:dyDescent="0.3">
      <c r="A300" s="111">
        <v>299</v>
      </c>
      <c r="B300" s="112" t="s">
        <v>750</v>
      </c>
      <c r="C300" s="109" t="s">
        <v>272</v>
      </c>
      <c r="D300" s="113">
        <v>2900</v>
      </c>
    </row>
    <row r="301" spans="1:4" ht="15.75" x14ac:dyDescent="0.3">
      <c r="A301" s="111">
        <v>300</v>
      </c>
      <c r="B301" s="112" t="s">
        <v>751</v>
      </c>
      <c r="C301" s="109" t="s">
        <v>272</v>
      </c>
      <c r="D301" s="113">
        <v>6100</v>
      </c>
    </row>
    <row r="302" spans="1:4" ht="15.75" x14ac:dyDescent="0.3">
      <c r="A302" s="111">
        <v>301</v>
      </c>
      <c r="B302" s="112" t="s">
        <v>752</v>
      </c>
      <c r="C302" s="109" t="s">
        <v>272</v>
      </c>
      <c r="D302" s="113">
        <v>17700</v>
      </c>
    </row>
    <row r="303" spans="1:4" ht="15.75" x14ac:dyDescent="0.3">
      <c r="A303" s="111">
        <v>302</v>
      </c>
      <c r="B303" s="112" t="s">
        <v>753</v>
      </c>
      <c r="C303" s="109" t="s">
        <v>272</v>
      </c>
      <c r="D303" s="113">
        <v>17000</v>
      </c>
    </row>
    <row r="304" spans="1:4" ht="15.75" x14ac:dyDescent="0.3">
      <c r="A304" s="111">
        <v>303</v>
      </c>
      <c r="B304" s="112" t="s">
        <v>754</v>
      </c>
      <c r="C304" s="109" t="s">
        <v>272</v>
      </c>
      <c r="D304" s="113">
        <v>9800</v>
      </c>
    </row>
    <row r="305" spans="1:4" ht="15.75" x14ac:dyDescent="0.3">
      <c r="A305" s="111">
        <v>304</v>
      </c>
      <c r="B305" s="112" t="s">
        <v>755</v>
      </c>
      <c r="C305" s="109" t="s">
        <v>272</v>
      </c>
      <c r="D305" s="113">
        <v>4600</v>
      </c>
    </row>
    <row r="306" spans="1:4" ht="15.75" x14ac:dyDescent="0.3">
      <c r="A306" s="111">
        <v>305</v>
      </c>
      <c r="B306" s="112" t="s">
        <v>756</v>
      </c>
      <c r="C306" s="109" t="s">
        <v>272</v>
      </c>
      <c r="D306" s="113">
        <v>1400</v>
      </c>
    </row>
    <row r="307" spans="1:4" ht="15.75" x14ac:dyDescent="0.3">
      <c r="A307" s="111">
        <v>306</v>
      </c>
      <c r="B307" s="112" t="s">
        <v>757</v>
      </c>
      <c r="C307" s="109" t="s">
        <v>272</v>
      </c>
      <c r="D307" s="113">
        <v>4600</v>
      </c>
    </row>
    <row r="308" spans="1:4" ht="15.75" x14ac:dyDescent="0.3">
      <c r="A308" s="111">
        <v>307</v>
      </c>
      <c r="B308" s="112" t="s">
        <v>758</v>
      </c>
      <c r="C308" s="109" t="s">
        <v>272</v>
      </c>
      <c r="D308" s="113">
        <v>40300</v>
      </c>
    </row>
    <row r="309" spans="1:4" ht="15.75" x14ac:dyDescent="0.3">
      <c r="A309" s="111">
        <v>308</v>
      </c>
      <c r="B309" s="112" t="s">
        <v>759</v>
      </c>
      <c r="C309" s="109" t="s">
        <v>272</v>
      </c>
      <c r="D309" s="113">
        <v>61800</v>
      </c>
    </row>
    <row r="310" spans="1:4" ht="15.75" x14ac:dyDescent="0.3">
      <c r="A310" s="111">
        <v>309</v>
      </c>
      <c r="B310" s="112" t="s">
        <v>760</v>
      </c>
      <c r="C310" s="109" t="s">
        <v>272</v>
      </c>
      <c r="D310" s="113">
        <v>13600</v>
      </c>
    </row>
    <row r="311" spans="1:4" ht="15.75" x14ac:dyDescent="0.3">
      <c r="A311" s="111">
        <v>310</v>
      </c>
      <c r="B311" s="112" t="s">
        <v>761</v>
      </c>
      <c r="C311" s="109" t="s">
        <v>272</v>
      </c>
      <c r="D311" s="113">
        <v>344900</v>
      </c>
    </row>
    <row r="312" spans="1:4" ht="15.75" x14ac:dyDescent="0.3">
      <c r="A312" s="111">
        <v>311</v>
      </c>
      <c r="B312" s="112" t="s">
        <v>762</v>
      </c>
      <c r="C312" s="109" t="s">
        <v>272</v>
      </c>
      <c r="D312" s="113">
        <v>21900</v>
      </c>
    </row>
    <row r="313" spans="1:4" ht="15.75" x14ac:dyDescent="0.3">
      <c r="A313" s="111">
        <v>312</v>
      </c>
      <c r="B313" s="112" t="s">
        <v>763</v>
      </c>
      <c r="C313" s="109" t="s">
        <v>272</v>
      </c>
      <c r="D313" s="113">
        <v>40300</v>
      </c>
    </row>
    <row r="314" spans="1:4" ht="15.75" x14ac:dyDescent="0.3">
      <c r="A314" s="111">
        <v>313</v>
      </c>
      <c r="B314" s="112" t="s">
        <v>764</v>
      </c>
      <c r="C314" s="109" t="s">
        <v>272</v>
      </c>
      <c r="D314" s="113">
        <v>4500</v>
      </c>
    </row>
    <row r="315" spans="1:4" ht="15.75" x14ac:dyDescent="0.3">
      <c r="A315" s="111">
        <v>314</v>
      </c>
      <c r="B315" s="112" t="s">
        <v>765</v>
      </c>
      <c r="C315" s="109" t="s">
        <v>272</v>
      </c>
      <c r="D315" s="113">
        <v>8500</v>
      </c>
    </row>
    <row r="316" spans="1:4" ht="15.75" x14ac:dyDescent="0.3">
      <c r="A316" s="111">
        <v>315</v>
      </c>
      <c r="B316" s="112" t="s">
        <v>766</v>
      </c>
      <c r="C316" s="109" t="s">
        <v>272</v>
      </c>
      <c r="D316" s="113">
        <v>14900</v>
      </c>
    </row>
    <row r="317" spans="1:4" ht="15.75" x14ac:dyDescent="0.3">
      <c r="A317" s="111">
        <v>316</v>
      </c>
      <c r="B317" s="112" t="s">
        <v>767</v>
      </c>
      <c r="C317" s="109" t="s">
        <v>272</v>
      </c>
      <c r="D317" s="113">
        <v>39300</v>
      </c>
    </row>
    <row r="318" spans="1:4" ht="15.75" x14ac:dyDescent="0.3">
      <c r="A318" s="111">
        <v>317</v>
      </c>
      <c r="B318" s="112" t="s">
        <v>768</v>
      </c>
      <c r="C318" s="109" t="s">
        <v>272</v>
      </c>
      <c r="D318" s="113">
        <v>8700</v>
      </c>
    </row>
    <row r="319" spans="1:4" ht="15.75" x14ac:dyDescent="0.3">
      <c r="A319" s="111">
        <v>318</v>
      </c>
      <c r="B319" s="112" t="s">
        <v>769</v>
      </c>
      <c r="C319" s="109" t="s">
        <v>272</v>
      </c>
      <c r="D319" s="113">
        <v>16000</v>
      </c>
    </row>
    <row r="320" spans="1:4" ht="15.75" x14ac:dyDescent="0.3">
      <c r="A320" s="111">
        <v>319</v>
      </c>
      <c r="B320" s="112" t="s">
        <v>770</v>
      </c>
      <c r="C320" s="109" t="s">
        <v>272</v>
      </c>
      <c r="D320" s="113">
        <v>13000</v>
      </c>
    </row>
    <row r="321" spans="1:4" ht="15.75" x14ac:dyDescent="0.3">
      <c r="A321" s="111">
        <v>320</v>
      </c>
      <c r="B321" s="112" t="s">
        <v>771</v>
      </c>
      <c r="C321" s="109" t="s">
        <v>272</v>
      </c>
      <c r="D321" s="113">
        <v>19600</v>
      </c>
    </row>
    <row r="322" spans="1:4" ht="15.75" x14ac:dyDescent="0.3">
      <c r="A322" s="111">
        <v>321</v>
      </c>
      <c r="B322" s="112" t="s">
        <v>772</v>
      </c>
      <c r="C322" s="109" t="s">
        <v>272</v>
      </c>
      <c r="D322" s="113">
        <v>8300</v>
      </c>
    </row>
    <row r="323" spans="1:4" ht="15.75" x14ac:dyDescent="0.3">
      <c r="A323" s="111">
        <v>322</v>
      </c>
      <c r="B323" s="112" t="s">
        <v>773</v>
      </c>
      <c r="C323" s="109" t="s">
        <v>272</v>
      </c>
      <c r="D323" s="113">
        <v>14200</v>
      </c>
    </row>
    <row r="324" spans="1:4" ht="15.75" x14ac:dyDescent="0.3">
      <c r="A324" s="111">
        <v>323</v>
      </c>
      <c r="B324" s="112" t="s">
        <v>774</v>
      </c>
      <c r="C324" s="109" t="s">
        <v>272</v>
      </c>
      <c r="D324" s="113">
        <v>21000</v>
      </c>
    </row>
    <row r="325" spans="1:4" ht="15.75" x14ac:dyDescent="0.3">
      <c r="A325" s="111">
        <v>324</v>
      </c>
      <c r="B325" s="112" t="s">
        <v>775</v>
      </c>
      <c r="C325" s="109" t="s">
        <v>272</v>
      </c>
      <c r="D325" s="113">
        <v>25900</v>
      </c>
    </row>
    <row r="326" spans="1:4" ht="15.75" x14ac:dyDescent="0.3">
      <c r="A326" s="111">
        <v>325</v>
      </c>
      <c r="B326" s="112" t="s">
        <v>776</v>
      </c>
      <c r="C326" s="109" t="s">
        <v>272</v>
      </c>
      <c r="D326" s="113">
        <v>5800</v>
      </c>
    </row>
    <row r="327" spans="1:4" ht="15.75" x14ac:dyDescent="0.3">
      <c r="A327" s="111">
        <v>326</v>
      </c>
      <c r="B327" s="112" t="s">
        <v>777</v>
      </c>
      <c r="C327" s="109" t="s">
        <v>272</v>
      </c>
      <c r="D327" s="113">
        <v>8400</v>
      </c>
    </row>
    <row r="328" spans="1:4" ht="15.75" x14ac:dyDescent="0.3">
      <c r="A328" s="111">
        <v>327</v>
      </c>
      <c r="B328" s="112" t="s">
        <v>778</v>
      </c>
      <c r="C328" s="109" t="s">
        <v>272</v>
      </c>
      <c r="D328" s="113">
        <v>4900</v>
      </c>
    </row>
    <row r="329" spans="1:4" ht="15.75" x14ac:dyDescent="0.3">
      <c r="A329" s="111">
        <v>328</v>
      </c>
      <c r="B329" s="112" t="s">
        <v>779</v>
      </c>
      <c r="C329" s="109" t="s">
        <v>272</v>
      </c>
      <c r="D329" s="113">
        <v>7500</v>
      </c>
    </row>
    <row r="330" spans="1:4" ht="15.75" x14ac:dyDescent="0.3">
      <c r="A330" s="111">
        <v>329</v>
      </c>
      <c r="B330" s="112" t="s">
        <v>780</v>
      </c>
      <c r="C330" s="109" t="s">
        <v>272</v>
      </c>
      <c r="D330" s="113">
        <v>15900</v>
      </c>
    </row>
    <row r="331" spans="1:4" ht="15.75" x14ac:dyDescent="0.3">
      <c r="A331" s="111">
        <v>330</v>
      </c>
      <c r="B331" s="112" t="s">
        <v>781</v>
      </c>
      <c r="C331" s="109" t="s">
        <v>272</v>
      </c>
      <c r="D331" s="113">
        <v>11400</v>
      </c>
    </row>
    <row r="332" spans="1:4" ht="15.75" x14ac:dyDescent="0.3">
      <c r="A332" s="111">
        <v>331</v>
      </c>
      <c r="B332" s="112" t="s">
        <v>782</v>
      </c>
      <c r="C332" s="109" t="s">
        <v>272</v>
      </c>
      <c r="D332" s="113">
        <v>25100</v>
      </c>
    </row>
    <row r="333" spans="1:4" ht="15.75" x14ac:dyDescent="0.3">
      <c r="A333" s="111">
        <v>332</v>
      </c>
      <c r="B333" s="112" t="s">
        <v>782</v>
      </c>
      <c r="C333" s="109" t="s">
        <v>272</v>
      </c>
      <c r="D333" s="113">
        <v>5200</v>
      </c>
    </row>
    <row r="334" spans="1:4" ht="15.75" x14ac:dyDescent="0.3">
      <c r="A334" s="111">
        <v>333</v>
      </c>
      <c r="B334" s="112" t="s">
        <v>783</v>
      </c>
      <c r="C334" s="109" t="s">
        <v>272</v>
      </c>
      <c r="D334" s="113">
        <v>3800</v>
      </c>
    </row>
    <row r="335" spans="1:4" ht="15.75" x14ac:dyDescent="0.3">
      <c r="A335" s="111">
        <v>334</v>
      </c>
      <c r="B335" s="112" t="s">
        <v>784</v>
      </c>
      <c r="C335" s="109" t="s">
        <v>272</v>
      </c>
      <c r="D335" s="113">
        <v>2300</v>
      </c>
    </row>
    <row r="336" spans="1:4" ht="15.75" x14ac:dyDescent="0.3">
      <c r="A336" s="111">
        <v>335</v>
      </c>
      <c r="B336" s="112" t="s">
        <v>785</v>
      </c>
      <c r="C336" s="109" t="s">
        <v>272</v>
      </c>
      <c r="D336" s="113">
        <v>2900</v>
      </c>
    </row>
    <row r="337" spans="1:4" ht="15.75" x14ac:dyDescent="0.3">
      <c r="A337" s="111">
        <v>336</v>
      </c>
      <c r="B337" s="112" t="s">
        <v>786</v>
      </c>
      <c r="C337" s="109" t="s">
        <v>272</v>
      </c>
      <c r="D337" s="113">
        <v>5000</v>
      </c>
    </row>
    <row r="338" spans="1:4" ht="15.75" x14ac:dyDescent="0.3">
      <c r="A338" s="114">
        <v>337</v>
      </c>
      <c r="B338" s="115" t="s">
        <v>787</v>
      </c>
      <c r="C338" s="116" t="s">
        <v>272</v>
      </c>
      <c r="D338" s="117">
        <v>5500</v>
      </c>
    </row>
    <row r="339" spans="1:4" ht="15.75" x14ac:dyDescent="0.3">
      <c r="A339" s="111">
        <v>338</v>
      </c>
      <c r="B339" s="112" t="s">
        <v>788</v>
      </c>
      <c r="C339" s="109" t="s">
        <v>272</v>
      </c>
      <c r="D339" s="113">
        <v>3200</v>
      </c>
    </row>
    <row r="340" spans="1:4" ht="15.75" x14ac:dyDescent="0.3">
      <c r="A340" s="111">
        <v>339</v>
      </c>
      <c r="B340" s="112" t="s">
        <v>789</v>
      </c>
      <c r="C340" s="109" t="s">
        <v>272</v>
      </c>
      <c r="D340" s="113">
        <v>19900</v>
      </c>
    </row>
    <row r="341" spans="1:4" ht="15.75" x14ac:dyDescent="0.3">
      <c r="A341" s="111">
        <v>340</v>
      </c>
      <c r="B341" s="112" t="s">
        <v>790</v>
      </c>
      <c r="C341" s="109" t="s">
        <v>272</v>
      </c>
      <c r="D341" s="113">
        <v>58400</v>
      </c>
    </row>
    <row r="342" spans="1:4" ht="15.75" x14ac:dyDescent="0.3">
      <c r="A342" s="111">
        <v>341</v>
      </c>
      <c r="B342" s="112" t="s">
        <v>791</v>
      </c>
      <c r="C342" s="109" t="s">
        <v>272</v>
      </c>
      <c r="D342" s="113">
        <v>119800</v>
      </c>
    </row>
    <row r="343" spans="1:4" ht="15.75" x14ac:dyDescent="0.3">
      <c r="A343" s="111">
        <v>342</v>
      </c>
      <c r="B343" s="112" t="s">
        <v>792</v>
      </c>
      <c r="C343" s="109" t="s">
        <v>272</v>
      </c>
      <c r="D343" s="113">
        <v>58400</v>
      </c>
    </row>
    <row r="344" spans="1:4" ht="15.75" x14ac:dyDescent="0.3">
      <c r="A344" s="111">
        <v>343</v>
      </c>
      <c r="B344" s="112" t="s">
        <v>793</v>
      </c>
      <c r="C344" s="109" t="s">
        <v>272</v>
      </c>
      <c r="D344" s="113">
        <v>120900</v>
      </c>
    </row>
    <row r="345" spans="1:4" ht="15.75" x14ac:dyDescent="0.3">
      <c r="A345" s="111">
        <v>344</v>
      </c>
      <c r="B345" s="112" t="s">
        <v>794</v>
      </c>
      <c r="C345" s="109" t="s">
        <v>272</v>
      </c>
      <c r="D345" s="113">
        <v>21900</v>
      </c>
    </row>
    <row r="346" spans="1:4" ht="15.75" x14ac:dyDescent="0.3">
      <c r="A346" s="111">
        <v>345</v>
      </c>
      <c r="B346" s="112" t="s">
        <v>795</v>
      </c>
      <c r="C346" s="109" t="s">
        <v>272</v>
      </c>
      <c r="D346" s="113">
        <v>14400</v>
      </c>
    </row>
    <row r="347" spans="1:4" ht="15.75" x14ac:dyDescent="0.3">
      <c r="A347" s="111">
        <v>346</v>
      </c>
      <c r="B347" s="112" t="s">
        <v>796</v>
      </c>
      <c r="C347" s="109" t="s">
        <v>272</v>
      </c>
      <c r="D347" s="113">
        <v>14400</v>
      </c>
    </row>
    <row r="348" spans="1:4" ht="15.75" x14ac:dyDescent="0.3">
      <c r="A348" s="111">
        <v>347</v>
      </c>
      <c r="B348" s="112" t="s">
        <v>797</v>
      </c>
      <c r="C348" s="109" t="s">
        <v>272</v>
      </c>
      <c r="D348" s="113">
        <v>18700</v>
      </c>
    </row>
    <row r="349" spans="1:4" ht="15.75" x14ac:dyDescent="0.3">
      <c r="A349" s="111">
        <v>348</v>
      </c>
      <c r="B349" s="112" t="s">
        <v>798</v>
      </c>
      <c r="C349" s="109" t="s">
        <v>272</v>
      </c>
      <c r="D349" s="113">
        <v>71900</v>
      </c>
    </row>
    <row r="350" spans="1:4" ht="15.75" x14ac:dyDescent="0.3">
      <c r="A350" s="111">
        <v>349</v>
      </c>
      <c r="B350" s="112" t="s">
        <v>799</v>
      </c>
      <c r="C350" s="109" t="s">
        <v>272</v>
      </c>
      <c r="D350" s="113">
        <v>11300</v>
      </c>
    </row>
    <row r="351" spans="1:4" ht="15.75" x14ac:dyDescent="0.3">
      <c r="A351" s="111">
        <v>350</v>
      </c>
      <c r="B351" s="112" t="s">
        <v>799</v>
      </c>
      <c r="C351" s="109" t="s">
        <v>272</v>
      </c>
      <c r="D351" s="113">
        <v>11300</v>
      </c>
    </row>
    <row r="352" spans="1:4" ht="15.75" x14ac:dyDescent="0.3">
      <c r="A352" s="111">
        <v>351</v>
      </c>
      <c r="B352" s="112" t="s">
        <v>800</v>
      </c>
      <c r="C352" s="109" t="s">
        <v>272</v>
      </c>
      <c r="D352" s="113">
        <v>23000</v>
      </c>
    </row>
    <row r="353" spans="1:4" ht="15.75" x14ac:dyDescent="0.3">
      <c r="A353" s="111">
        <v>352</v>
      </c>
      <c r="B353" s="112" t="s">
        <v>801</v>
      </c>
      <c r="C353" s="109" t="s">
        <v>272</v>
      </c>
      <c r="D353" s="113">
        <v>32200</v>
      </c>
    </row>
    <row r="354" spans="1:4" ht="15.75" x14ac:dyDescent="0.3">
      <c r="A354" s="111">
        <v>353</v>
      </c>
      <c r="B354" s="112" t="s">
        <v>802</v>
      </c>
      <c r="C354" s="109" t="s">
        <v>803</v>
      </c>
      <c r="D354" s="113">
        <v>36300</v>
      </c>
    </row>
    <row r="355" spans="1:4" ht="15.75" x14ac:dyDescent="0.3">
      <c r="A355" s="111">
        <v>354</v>
      </c>
      <c r="B355" s="112" t="s">
        <v>804</v>
      </c>
      <c r="C355" s="109" t="s">
        <v>273</v>
      </c>
      <c r="D355" s="113">
        <v>93400</v>
      </c>
    </row>
    <row r="356" spans="1:4" ht="15.75" x14ac:dyDescent="0.3">
      <c r="A356" s="111">
        <v>355</v>
      </c>
      <c r="B356" s="112" t="s">
        <v>805</v>
      </c>
      <c r="C356" s="109" t="s">
        <v>272</v>
      </c>
      <c r="D356" s="113">
        <v>31700</v>
      </c>
    </row>
    <row r="357" spans="1:4" ht="15.75" x14ac:dyDescent="0.3">
      <c r="A357" s="111">
        <v>356</v>
      </c>
      <c r="B357" s="112" t="s">
        <v>806</v>
      </c>
      <c r="C357" s="109" t="s">
        <v>272</v>
      </c>
      <c r="D357" s="113">
        <v>18300</v>
      </c>
    </row>
    <row r="358" spans="1:4" ht="15.75" x14ac:dyDescent="0.3">
      <c r="A358" s="114">
        <v>357</v>
      </c>
      <c r="B358" s="115" t="s">
        <v>807</v>
      </c>
      <c r="C358" s="116" t="s">
        <v>272</v>
      </c>
      <c r="D358" s="117">
        <v>18300</v>
      </c>
    </row>
    <row r="359" spans="1:4" ht="15.75" x14ac:dyDescent="0.3">
      <c r="A359" s="111">
        <v>358</v>
      </c>
      <c r="B359" s="112" t="s">
        <v>808</v>
      </c>
      <c r="C359" s="109" t="s">
        <v>272</v>
      </c>
      <c r="D359" s="113">
        <v>16500</v>
      </c>
    </row>
    <row r="360" spans="1:4" ht="15.75" x14ac:dyDescent="0.3">
      <c r="A360" s="111">
        <v>359</v>
      </c>
      <c r="B360" s="112" t="s">
        <v>809</v>
      </c>
      <c r="C360" s="109" t="s">
        <v>272</v>
      </c>
      <c r="D360" s="113">
        <v>13400</v>
      </c>
    </row>
    <row r="361" spans="1:4" ht="15.75" x14ac:dyDescent="0.3">
      <c r="A361" s="111">
        <v>360</v>
      </c>
      <c r="B361" s="112" t="s">
        <v>810</v>
      </c>
      <c r="C361" s="109" t="s">
        <v>272</v>
      </c>
      <c r="D361" s="113">
        <v>17900</v>
      </c>
    </row>
    <row r="362" spans="1:4" ht="15.75" x14ac:dyDescent="0.3">
      <c r="A362" s="111">
        <v>361</v>
      </c>
      <c r="B362" s="112" t="s">
        <v>811</v>
      </c>
      <c r="C362" s="109" t="s">
        <v>272</v>
      </c>
      <c r="D362" s="113">
        <v>15000</v>
      </c>
    </row>
    <row r="363" spans="1:4" ht="15.75" x14ac:dyDescent="0.3">
      <c r="A363" s="111">
        <v>362</v>
      </c>
      <c r="B363" s="112" t="s">
        <v>812</v>
      </c>
      <c r="C363" s="109" t="s">
        <v>272</v>
      </c>
      <c r="D363" s="113">
        <v>14400</v>
      </c>
    </row>
    <row r="364" spans="1:4" ht="15.75" x14ac:dyDescent="0.3">
      <c r="A364" s="111">
        <v>363</v>
      </c>
      <c r="B364" s="112" t="s">
        <v>813</v>
      </c>
      <c r="C364" s="109" t="s">
        <v>272</v>
      </c>
      <c r="D364" s="113">
        <v>18200</v>
      </c>
    </row>
    <row r="365" spans="1:4" ht="15.75" x14ac:dyDescent="0.3">
      <c r="A365" s="111">
        <v>364</v>
      </c>
      <c r="B365" s="112" t="s">
        <v>814</v>
      </c>
      <c r="C365" s="109" t="s">
        <v>272</v>
      </c>
      <c r="D365" s="113">
        <v>20100</v>
      </c>
    </row>
    <row r="366" spans="1:4" ht="15.75" x14ac:dyDescent="0.3">
      <c r="A366" s="111">
        <v>365</v>
      </c>
      <c r="B366" s="112" t="s">
        <v>815</v>
      </c>
      <c r="C366" s="109" t="s">
        <v>272</v>
      </c>
      <c r="D366" s="113">
        <v>20400</v>
      </c>
    </row>
    <row r="367" spans="1:4" ht="15.75" x14ac:dyDescent="0.3">
      <c r="A367" s="111">
        <v>366</v>
      </c>
      <c r="B367" s="112" t="s">
        <v>816</v>
      </c>
      <c r="C367" s="109" t="s">
        <v>272</v>
      </c>
      <c r="D367" s="113">
        <v>23800</v>
      </c>
    </row>
    <row r="368" spans="1:4" ht="15.75" x14ac:dyDescent="0.3">
      <c r="A368" s="114">
        <v>367</v>
      </c>
      <c r="B368" s="115" t="s">
        <v>817</v>
      </c>
      <c r="C368" s="116" t="s">
        <v>272</v>
      </c>
      <c r="D368" s="117">
        <v>25900</v>
      </c>
    </row>
    <row r="369" spans="1:4" ht="15.75" x14ac:dyDescent="0.3">
      <c r="A369" s="111">
        <v>368</v>
      </c>
      <c r="B369" s="112" t="s">
        <v>818</v>
      </c>
      <c r="C369" s="109" t="s">
        <v>272</v>
      </c>
      <c r="D369" s="113">
        <v>18200</v>
      </c>
    </row>
    <row r="370" spans="1:4" ht="15.75" x14ac:dyDescent="0.3">
      <c r="A370" s="111">
        <v>369</v>
      </c>
      <c r="B370" s="112" t="s">
        <v>819</v>
      </c>
      <c r="C370" s="109" t="s">
        <v>272</v>
      </c>
      <c r="D370" s="113">
        <v>17200</v>
      </c>
    </row>
    <row r="371" spans="1:4" ht="15.75" x14ac:dyDescent="0.3">
      <c r="A371" s="111">
        <v>370</v>
      </c>
      <c r="B371" s="112" t="s">
        <v>820</v>
      </c>
      <c r="C371" s="109" t="s">
        <v>272</v>
      </c>
      <c r="D371" s="113">
        <v>16700</v>
      </c>
    </row>
    <row r="372" spans="1:4" ht="15.75" x14ac:dyDescent="0.3">
      <c r="A372" s="111">
        <v>371</v>
      </c>
      <c r="B372" s="112" t="s">
        <v>821</v>
      </c>
      <c r="C372" s="109" t="s">
        <v>272</v>
      </c>
      <c r="D372" s="113">
        <v>20200</v>
      </c>
    </row>
    <row r="373" spans="1:4" ht="15.75" x14ac:dyDescent="0.3">
      <c r="A373" s="111">
        <v>372</v>
      </c>
      <c r="B373" s="112" t="s">
        <v>822</v>
      </c>
      <c r="C373" s="109" t="s">
        <v>272</v>
      </c>
      <c r="D373" s="113">
        <v>12700</v>
      </c>
    </row>
    <row r="374" spans="1:4" ht="15.75" x14ac:dyDescent="0.3">
      <c r="A374" s="111">
        <v>373</v>
      </c>
      <c r="B374" s="112" t="s">
        <v>823</v>
      </c>
      <c r="C374" s="109" t="s">
        <v>292</v>
      </c>
      <c r="D374" s="113">
        <v>48900</v>
      </c>
    </row>
    <row r="375" spans="1:4" ht="15.75" x14ac:dyDescent="0.3">
      <c r="A375" s="111">
        <v>374</v>
      </c>
      <c r="B375" s="112" t="s">
        <v>823</v>
      </c>
      <c r="C375" s="109" t="s">
        <v>274</v>
      </c>
      <c r="D375" s="113">
        <v>1800</v>
      </c>
    </row>
    <row r="376" spans="1:4" ht="15.75" x14ac:dyDescent="0.3">
      <c r="A376" s="111">
        <v>375</v>
      </c>
      <c r="B376" s="112" t="s">
        <v>824</v>
      </c>
      <c r="C376" s="109" t="s">
        <v>292</v>
      </c>
      <c r="D376" s="113">
        <v>48900</v>
      </c>
    </row>
    <row r="377" spans="1:4" ht="15.75" x14ac:dyDescent="0.3">
      <c r="A377" s="111">
        <v>376</v>
      </c>
      <c r="B377" s="112" t="s">
        <v>824</v>
      </c>
      <c r="C377" s="109" t="s">
        <v>274</v>
      </c>
      <c r="D377" s="113">
        <v>1800</v>
      </c>
    </row>
    <row r="378" spans="1:4" ht="15.75" x14ac:dyDescent="0.3">
      <c r="A378" s="111">
        <v>377</v>
      </c>
      <c r="B378" s="112" t="s">
        <v>825</v>
      </c>
      <c r="C378" s="109" t="s">
        <v>292</v>
      </c>
      <c r="D378" s="113">
        <v>41700</v>
      </c>
    </row>
    <row r="379" spans="1:4" ht="15.75" x14ac:dyDescent="0.3">
      <c r="A379" s="114">
        <v>378</v>
      </c>
      <c r="B379" s="115" t="s">
        <v>825</v>
      </c>
      <c r="C379" s="116" t="s">
        <v>274</v>
      </c>
      <c r="D379" s="117">
        <v>1500</v>
      </c>
    </row>
    <row r="380" spans="1:4" ht="15.75" x14ac:dyDescent="0.3">
      <c r="A380" s="111">
        <v>379</v>
      </c>
      <c r="B380" s="112" t="s">
        <v>826</v>
      </c>
      <c r="C380" s="109" t="s">
        <v>272</v>
      </c>
      <c r="D380" s="113">
        <v>40300</v>
      </c>
    </row>
    <row r="381" spans="1:4" ht="15.75" x14ac:dyDescent="0.3">
      <c r="A381" s="111">
        <v>380</v>
      </c>
      <c r="B381" s="112" t="s">
        <v>827</v>
      </c>
      <c r="C381" s="109" t="s">
        <v>272</v>
      </c>
      <c r="D381" s="113">
        <v>56100</v>
      </c>
    </row>
    <row r="382" spans="1:4" ht="15.75" x14ac:dyDescent="0.3">
      <c r="A382" s="111">
        <v>381</v>
      </c>
      <c r="B382" s="112" t="s">
        <v>828</v>
      </c>
      <c r="C382" s="109" t="s">
        <v>272</v>
      </c>
      <c r="D382" s="113">
        <v>21300</v>
      </c>
    </row>
    <row r="383" spans="1:4" ht="15.75" x14ac:dyDescent="0.3">
      <c r="A383" s="111">
        <v>382</v>
      </c>
      <c r="B383" s="112" t="s">
        <v>829</v>
      </c>
      <c r="C383" s="109" t="s">
        <v>272</v>
      </c>
      <c r="D383" s="113">
        <v>258700</v>
      </c>
    </row>
    <row r="384" spans="1:4" ht="15.75" x14ac:dyDescent="0.3">
      <c r="A384" s="111">
        <v>383</v>
      </c>
      <c r="B384" s="112" t="s">
        <v>830</v>
      </c>
      <c r="C384" s="109" t="s">
        <v>272</v>
      </c>
      <c r="D384" s="113">
        <v>12000</v>
      </c>
    </row>
    <row r="385" spans="1:4" ht="15.75" x14ac:dyDescent="0.3">
      <c r="A385" s="111">
        <v>384</v>
      </c>
      <c r="B385" s="112" t="s">
        <v>831</v>
      </c>
      <c r="C385" s="109" t="s">
        <v>272</v>
      </c>
      <c r="D385" s="113">
        <v>64700</v>
      </c>
    </row>
    <row r="386" spans="1:4" ht="15.75" x14ac:dyDescent="0.3">
      <c r="A386" s="111">
        <v>385</v>
      </c>
      <c r="B386" s="112" t="s">
        <v>832</v>
      </c>
      <c r="C386" s="109" t="s">
        <v>272</v>
      </c>
      <c r="D386" s="113">
        <v>34500</v>
      </c>
    </row>
    <row r="387" spans="1:4" ht="15.75" x14ac:dyDescent="0.3">
      <c r="A387" s="111">
        <v>386</v>
      </c>
      <c r="B387" s="112" t="s">
        <v>833</v>
      </c>
      <c r="C387" s="109" t="s">
        <v>834</v>
      </c>
      <c r="D387" s="113">
        <v>22500</v>
      </c>
    </row>
    <row r="388" spans="1:4" ht="15.75" x14ac:dyDescent="0.3">
      <c r="A388" s="111">
        <v>387</v>
      </c>
      <c r="B388" s="112" t="s">
        <v>835</v>
      </c>
      <c r="C388" s="109" t="s">
        <v>486</v>
      </c>
      <c r="D388" s="113">
        <v>17500</v>
      </c>
    </row>
    <row r="389" spans="1:4" ht="15.75" x14ac:dyDescent="0.3">
      <c r="A389" s="111">
        <v>388</v>
      </c>
      <c r="B389" s="112" t="s">
        <v>836</v>
      </c>
      <c r="C389" s="109" t="s">
        <v>272</v>
      </c>
      <c r="D389" s="113">
        <v>25900</v>
      </c>
    </row>
    <row r="390" spans="1:4" ht="15.75" x14ac:dyDescent="0.3">
      <c r="A390" s="111">
        <v>389</v>
      </c>
      <c r="B390" s="112" t="s">
        <v>837</v>
      </c>
      <c r="C390" s="109" t="s">
        <v>272</v>
      </c>
      <c r="D390" s="113">
        <v>13000</v>
      </c>
    </row>
    <row r="391" spans="1:4" ht="15.75" x14ac:dyDescent="0.3">
      <c r="A391" s="111">
        <v>390</v>
      </c>
      <c r="B391" s="112" t="s">
        <v>838</v>
      </c>
      <c r="C391" s="109" t="s">
        <v>272</v>
      </c>
      <c r="D391" s="113">
        <v>21600</v>
      </c>
    </row>
    <row r="392" spans="1:4" ht="15.75" x14ac:dyDescent="0.3">
      <c r="A392" s="111">
        <v>391</v>
      </c>
      <c r="B392" s="112" t="s">
        <v>839</v>
      </c>
      <c r="C392" s="109" t="s">
        <v>272</v>
      </c>
      <c r="D392" s="113">
        <v>1800</v>
      </c>
    </row>
    <row r="393" spans="1:4" ht="15.75" x14ac:dyDescent="0.3">
      <c r="A393" s="111">
        <v>392</v>
      </c>
      <c r="B393" s="112" t="s">
        <v>840</v>
      </c>
      <c r="C393" s="109" t="s">
        <v>486</v>
      </c>
      <c r="D393" s="113">
        <v>48900</v>
      </c>
    </row>
    <row r="394" spans="1:4" ht="15.75" x14ac:dyDescent="0.3">
      <c r="A394" s="111">
        <v>393</v>
      </c>
      <c r="B394" s="112" t="s">
        <v>841</v>
      </c>
      <c r="C394" s="109" t="s">
        <v>486</v>
      </c>
      <c r="D394" s="113">
        <v>86300</v>
      </c>
    </row>
    <row r="395" spans="1:4" ht="15.75" x14ac:dyDescent="0.3">
      <c r="A395" s="111">
        <v>394</v>
      </c>
      <c r="B395" s="112" t="s">
        <v>842</v>
      </c>
      <c r="C395" s="109" t="s">
        <v>272</v>
      </c>
      <c r="D395" s="113">
        <v>13000</v>
      </c>
    </row>
    <row r="396" spans="1:4" ht="15.75" x14ac:dyDescent="0.3">
      <c r="A396" s="111">
        <v>395</v>
      </c>
      <c r="B396" s="112" t="s">
        <v>843</v>
      </c>
      <c r="C396" s="109" t="s">
        <v>272</v>
      </c>
      <c r="D396" s="113">
        <v>8700</v>
      </c>
    </row>
    <row r="397" spans="1:4" ht="15.75" x14ac:dyDescent="0.3">
      <c r="A397" s="111">
        <v>396</v>
      </c>
      <c r="B397" s="112" t="s">
        <v>844</v>
      </c>
      <c r="C397" s="109" t="s">
        <v>272</v>
      </c>
      <c r="D397" s="113">
        <v>20200</v>
      </c>
    </row>
    <row r="398" spans="1:4" ht="15.75" x14ac:dyDescent="0.3">
      <c r="A398" s="111">
        <v>397</v>
      </c>
      <c r="B398" s="112" t="s">
        <v>845</v>
      </c>
      <c r="C398" s="109" t="s">
        <v>272</v>
      </c>
      <c r="D398" s="113">
        <v>21600</v>
      </c>
    </row>
    <row r="399" spans="1:4" ht="15.75" x14ac:dyDescent="0.3">
      <c r="A399" s="111">
        <v>398</v>
      </c>
      <c r="B399" s="112" t="s">
        <v>846</v>
      </c>
      <c r="C399" s="109" t="s">
        <v>272</v>
      </c>
      <c r="D399" s="113">
        <v>20200</v>
      </c>
    </row>
    <row r="400" spans="1:4" ht="15.75" x14ac:dyDescent="0.3">
      <c r="A400" s="111">
        <v>399</v>
      </c>
      <c r="B400" s="112" t="s">
        <v>846</v>
      </c>
      <c r="C400" s="109" t="s">
        <v>272</v>
      </c>
      <c r="D400" s="113">
        <v>21600</v>
      </c>
    </row>
    <row r="401" spans="1:4" ht="15.75" x14ac:dyDescent="0.3">
      <c r="A401" s="114">
        <v>400</v>
      </c>
      <c r="B401" s="115" t="s">
        <v>847</v>
      </c>
      <c r="C401" s="116" t="s">
        <v>272</v>
      </c>
      <c r="D401" s="117">
        <v>16100</v>
      </c>
    </row>
    <row r="402" spans="1:4" ht="15.75" x14ac:dyDescent="0.3">
      <c r="A402" s="114">
        <v>401</v>
      </c>
      <c r="B402" s="115" t="s">
        <v>848</v>
      </c>
      <c r="C402" s="116" t="s">
        <v>272</v>
      </c>
      <c r="D402" s="117">
        <v>11700</v>
      </c>
    </row>
    <row r="403" spans="1:4" ht="15.75" x14ac:dyDescent="0.3">
      <c r="A403" s="111">
        <v>402</v>
      </c>
      <c r="B403" s="112" t="s">
        <v>849</v>
      </c>
      <c r="C403" s="109" t="s">
        <v>272</v>
      </c>
      <c r="D403" s="113">
        <v>16700</v>
      </c>
    </row>
    <row r="404" spans="1:4" ht="15.75" x14ac:dyDescent="0.3">
      <c r="A404" s="111">
        <v>403</v>
      </c>
      <c r="B404" s="112" t="s">
        <v>850</v>
      </c>
      <c r="C404" s="109" t="s">
        <v>272</v>
      </c>
      <c r="D404" s="113">
        <v>20200</v>
      </c>
    </row>
    <row r="405" spans="1:4" ht="15.75" x14ac:dyDescent="0.3">
      <c r="A405" s="111">
        <v>404</v>
      </c>
      <c r="B405" s="112" t="s">
        <v>851</v>
      </c>
      <c r="C405" s="109" t="s">
        <v>272</v>
      </c>
      <c r="D405" s="113">
        <v>1436900</v>
      </c>
    </row>
    <row r="406" spans="1:4" ht="15.75" x14ac:dyDescent="0.3">
      <c r="A406" s="111">
        <v>405</v>
      </c>
      <c r="B406" s="112" t="s">
        <v>852</v>
      </c>
      <c r="C406" s="109" t="s">
        <v>272</v>
      </c>
      <c r="D406" s="113">
        <v>20300</v>
      </c>
    </row>
    <row r="407" spans="1:4" ht="15.75" x14ac:dyDescent="0.3">
      <c r="A407" s="111">
        <v>406</v>
      </c>
      <c r="B407" s="112" t="s">
        <v>853</v>
      </c>
      <c r="C407" s="109" t="s">
        <v>272</v>
      </c>
      <c r="D407" s="113">
        <v>73800</v>
      </c>
    </row>
    <row r="408" spans="1:4" ht="15.75" x14ac:dyDescent="0.3">
      <c r="A408" s="111">
        <v>407</v>
      </c>
      <c r="B408" s="112" t="s">
        <v>854</v>
      </c>
      <c r="C408" s="109" t="s">
        <v>272</v>
      </c>
      <c r="D408" s="113">
        <v>23300</v>
      </c>
    </row>
    <row r="409" spans="1:4" ht="15.75" x14ac:dyDescent="0.3">
      <c r="A409" s="111">
        <v>408</v>
      </c>
      <c r="B409" s="112" t="s">
        <v>855</v>
      </c>
      <c r="C409" s="109" t="s">
        <v>272</v>
      </c>
      <c r="D409" s="113">
        <v>36400</v>
      </c>
    </row>
    <row r="410" spans="1:4" ht="15.75" x14ac:dyDescent="0.3">
      <c r="A410" s="114">
        <v>409</v>
      </c>
      <c r="B410" s="115" t="s">
        <v>856</v>
      </c>
      <c r="C410" s="116" t="s">
        <v>272</v>
      </c>
      <c r="D410" s="117">
        <v>44900</v>
      </c>
    </row>
    <row r="411" spans="1:4" ht="15.75" x14ac:dyDescent="0.3">
      <c r="A411" s="111">
        <v>410</v>
      </c>
      <c r="B411" s="112" t="s">
        <v>857</v>
      </c>
      <c r="C411" s="109" t="s">
        <v>272</v>
      </c>
      <c r="D411" s="113">
        <v>1200</v>
      </c>
    </row>
    <row r="412" spans="1:4" ht="15.75" x14ac:dyDescent="0.3">
      <c r="A412" s="111">
        <v>411</v>
      </c>
      <c r="B412" s="112" t="s">
        <v>858</v>
      </c>
      <c r="C412" s="109" t="s">
        <v>272</v>
      </c>
      <c r="D412" s="113">
        <v>4100</v>
      </c>
    </row>
    <row r="413" spans="1:4" ht="15.75" x14ac:dyDescent="0.3">
      <c r="A413" s="111">
        <v>412</v>
      </c>
      <c r="B413" s="112" t="s">
        <v>859</v>
      </c>
      <c r="C413" s="109" t="s">
        <v>272</v>
      </c>
      <c r="D413" s="113">
        <v>5500</v>
      </c>
    </row>
    <row r="414" spans="1:4" ht="15.75" x14ac:dyDescent="0.3">
      <c r="A414" s="111">
        <v>413</v>
      </c>
      <c r="B414" s="112" t="s">
        <v>860</v>
      </c>
      <c r="C414" s="109" t="s">
        <v>272</v>
      </c>
      <c r="D414" s="113">
        <v>4600</v>
      </c>
    </row>
    <row r="415" spans="1:4" ht="15.75" x14ac:dyDescent="0.3">
      <c r="A415" s="111">
        <v>414</v>
      </c>
      <c r="B415" s="112" t="s">
        <v>861</v>
      </c>
      <c r="C415" s="109" t="s">
        <v>272</v>
      </c>
      <c r="D415" s="113">
        <v>21600</v>
      </c>
    </row>
    <row r="416" spans="1:4" ht="15.75" x14ac:dyDescent="0.3">
      <c r="A416" s="111">
        <v>415</v>
      </c>
      <c r="B416" s="112" t="s">
        <v>862</v>
      </c>
      <c r="C416" s="109" t="s">
        <v>272</v>
      </c>
      <c r="D416" s="113">
        <v>17600</v>
      </c>
    </row>
    <row r="417" spans="1:4" ht="15.75" x14ac:dyDescent="0.3">
      <c r="A417" s="111">
        <v>416</v>
      </c>
      <c r="B417" s="112" t="s">
        <v>863</v>
      </c>
      <c r="C417" s="109" t="s">
        <v>272</v>
      </c>
      <c r="D417" s="113">
        <v>23900</v>
      </c>
    </row>
    <row r="418" spans="1:4" ht="15.75" x14ac:dyDescent="0.3">
      <c r="A418" s="111">
        <v>417</v>
      </c>
      <c r="B418" s="112" t="s">
        <v>864</v>
      </c>
      <c r="C418" s="109" t="s">
        <v>272</v>
      </c>
      <c r="D418" s="113">
        <v>25600</v>
      </c>
    </row>
    <row r="419" spans="1:4" ht="15.75" x14ac:dyDescent="0.3">
      <c r="A419" s="111">
        <v>418</v>
      </c>
      <c r="B419" s="112" t="s">
        <v>865</v>
      </c>
      <c r="C419" s="109" t="s">
        <v>272</v>
      </c>
      <c r="D419" s="113">
        <v>11300</v>
      </c>
    </row>
    <row r="420" spans="1:4" ht="15.75" x14ac:dyDescent="0.3">
      <c r="A420" s="111">
        <v>419</v>
      </c>
      <c r="B420" s="112" t="s">
        <v>866</v>
      </c>
      <c r="C420" s="109" t="s">
        <v>272</v>
      </c>
      <c r="D420" s="113">
        <v>38300</v>
      </c>
    </row>
    <row r="421" spans="1:4" ht="15.75" x14ac:dyDescent="0.3">
      <c r="A421" s="111">
        <v>420</v>
      </c>
      <c r="B421" s="112" t="s">
        <v>867</v>
      </c>
      <c r="C421" s="109" t="s">
        <v>272</v>
      </c>
      <c r="D421" s="113">
        <v>29400</v>
      </c>
    </row>
    <row r="422" spans="1:4" ht="15.75" x14ac:dyDescent="0.3">
      <c r="A422" s="111">
        <v>421</v>
      </c>
      <c r="B422" s="112" t="s">
        <v>868</v>
      </c>
      <c r="C422" s="109" t="s">
        <v>272</v>
      </c>
      <c r="D422" s="113">
        <v>40100</v>
      </c>
    </row>
    <row r="423" spans="1:4" ht="15.75" x14ac:dyDescent="0.3">
      <c r="A423" s="111">
        <v>422</v>
      </c>
      <c r="B423" s="112" t="s">
        <v>869</v>
      </c>
      <c r="C423" s="109" t="s">
        <v>272</v>
      </c>
      <c r="D423" s="113">
        <v>34000</v>
      </c>
    </row>
    <row r="424" spans="1:4" ht="15.75" x14ac:dyDescent="0.3">
      <c r="A424" s="111">
        <v>423</v>
      </c>
      <c r="B424" s="112" t="s">
        <v>870</v>
      </c>
      <c r="C424" s="109" t="s">
        <v>871</v>
      </c>
      <c r="D424" s="113">
        <v>3900</v>
      </c>
    </row>
    <row r="425" spans="1:4" ht="15.75" x14ac:dyDescent="0.3">
      <c r="A425" s="111">
        <v>424</v>
      </c>
      <c r="B425" s="112" t="s">
        <v>872</v>
      </c>
      <c r="C425" s="109" t="s">
        <v>272</v>
      </c>
      <c r="D425" s="113">
        <v>6200</v>
      </c>
    </row>
    <row r="426" spans="1:4" ht="15.75" x14ac:dyDescent="0.3">
      <c r="A426" s="111">
        <v>425</v>
      </c>
      <c r="B426" s="112" t="s">
        <v>873</v>
      </c>
      <c r="C426" s="109" t="s">
        <v>272</v>
      </c>
      <c r="D426" s="113">
        <v>3500</v>
      </c>
    </row>
    <row r="427" spans="1:4" ht="15.75" x14ac:dyDescent="0.3">
      <c r="A427" s="111">
        <v>426</v>
      </c>
      <c r="B427" s="112" t="s">
        <v>874</v>
      </c>
      <c r="C427" s="109" t="s">
        <v>272</v>
      </c>
      <c r="D427" s="113">
        <v>4600</v>
      </c>
    </row>
    <row r="428" spans="1:4" ht="15.75" x14ac:dyDescent="0.3">
      <c r="A428" s="111">
        <v>427</v>
      </c>
      <c r="B428" s="112" t="s">
        <v>875</v>
      </c>
      <c r="C428" s="109" t="s">
        <v>272</v>
      </c>
      <c r="D428" s="113">
        <v>23200</v>
      </c>
    </row>
    <row r="429" spans="1:4" ht="15.75" x14ac:dyDescent="0.3">
      <c r="A429" s="111">
        <v>428</v>
      </c>
      <c r="B429" s="112" t="s">
        <v>876</v>
      </c>
      <c r="C429" s="109" t="s">
        <v>710</v>
      </c>
      <c r="D429" s="113">
        <v>17000</v>
      </c>
    </row>
    <row r="430" spans="1:4" ht="15.75" x14ac:dyDescent="0.3">
      <c r="A430" s="111">
        <v>429</v>
      </c>
      <c r="B430" s="112" t="s">
        <v>876</v>
      </c>
      <c r="C430" s="109" t="s">
        <v>714</v>
      </c>
      <c r="D430" s="113">
        <v>30400</v>
      </c>
    </row>
    <row r="431" spans="1:4" ht="15.75" x14ac:dyDescent="0.3">
      <c r="A431" s="111">
        <v>430</v>
      </c>
      <c r="B431" s="112" t="s">
        <v>877</v>
      </c>
      <c r="C431" s="109" t="s">
        <v>272</v>
      </c>
      <c r="D431" s="113">
        <v>45200</v>
      </c>
    </row>
    <row r="432" spans="1:4" ht="15.75" x14ac:dyDescent="0.3">
      <c r="A432" s="111">
        <v>431</v>
      </c>
      <c r="B432" s="112" t="s">
        <v>878</v>
      </c>
      <c r="C432" s="109" t="s">
        <v>879</v>
      </c>
      <c r="D432" s="113">
        <v>43900</v>
      </c>
    </row>
    <row r="433" spans="1:4" ht="15.75" x14ac:dyDescent="0.3">
      <c r="A433" s="111">
        <v>432</v>
      </c>
      <c r="B433" s="112" t="s">
        <v>880</v>
      </c>
      <c r="C433" s="109" t="s">
        <v>272</v>
      </c>
      <c r="D433" s="113">
        <v>42000</v>
      </c>
    </row>
    <row r="434" spans="1:4" ht="15.75" x14ac:dyDescent="0.3">
      <c r="A434" s="111">
        <v>433</v>
      </c>
      <c r="B434" s="112" t="s">
        <v>881</v>
      </c>
      <c r="C434" s="109" t="s">
        <v>272</v>
      </c>
      <c r="D434" s="113">
        <v>61000</v>
      </c>
    </row>
    <row r="435" spans="1:4" ht="15.75" x14ac:dyDescent="0.3">
      <c r="A435" s="111">
        <v>434</v>
      </c>
      <c r="B435" s="112" t="s">
        <v>882</v>
      </c>
      <c r="C435" s="109" t="s">
        <v>272</v>
      </c>
      <c r="D435" s="113">
        <v>14000</v>
      </c>
    </row>
    <row r="436" spans="1:4" ht="15.75" x14ac:dyDescent="0.3">
      <c r="A436" s="111">
        <v>435</v>
      </c>
      <c r="B436" s="112" t="s">
        <v>883</v>
      </c>
      <c r="C436" s="109" t="s">
        <v>272</v>
      </c>
      <c r="D436" s="113">
        <v>1379400</v>
      </c>
    </row>
    <row r="437" spans="1:4" ht="15.75" x14ac:dyDescent="0.3">
      <c r="A437" s="114">
        <v>436</v>
      </c>
      <c r="B437" s="115" t="s">
        <v>884</v>
      </c>
      <c r="C437" s="116" t="s">
        <v>703</v>
      </c>
      <c r="D437" s="117">
        <v>520200</v>
      </c>
    </row>
    <row r="438" spans="1:4" ht="15.75" x14ac:dyDescent="0.3">
      <c r="A438" s="114">
        <v>437</v>
      </c>
      <c r="B438" s="115" t="s">
        <v>885</v>
      </c>
      <c r="C438" s="116" t="s">
        <v>703</v>
      </c>
      <c r="D438" s="117">
        <v>259300</v>
      </c>
    </row>
    <row r="439" spans="1:4" ht="15.75" x14ac:dyDescent="0.3">
      <c r="A439" s="114">
        <v>438</v>
      </c>
      <c r="B439" s="115" t="s">
        <v>886</v>
      </c>
      <c r="C439" s="116" t="s">
        <v>703</v>
      </c>
      <c r="D439" s="117">
        <v>638600</v>
      </c>
    </row>
    <row r="440" spans="1:4" ht="15.75" x14ac:dyDescent="0.3">
      <c r="A440" s="114">
        <v>439</v>
      </c>
      <c r="B440" s="115" t="s">
        <v>887</v>
      </c>
      <c r="C440" s="116" t="s">
        <v>703</v>
      </c>
      <c r="D440" s="117">
        <v>86800</v>
      </c>
    </row>
    <row r="441" spans="1:4" ht="15.75" x14ac:dyDescent="0.3">
      <c r="A441" s="114">
        <v>440</v>
      </c>
      <c r="B441" s="115" t="s">
        <v>888</v>
      </c>
      <c r="C441" s="116" t="s">
        <v>703</v>
      </c>
      <c r="D441" s="117">
        <v>196000</v>
      </c>
    </row>
    <row r="442" spans="1:4" ht="15.75" x14ac:dyDescent="0.3">
      <c r="A442" s="114">
        <v>441</v>
      </c>
      <c r="B442" s="115" t="s">
        <v>889</v>
      </c>
      <c r="C442" s="116" t="s">
        <v>703</v>
      </c>
      <c r="D442" s="117">
        <v>137400</v>
      </c>
    </row>
    <row r="443" spans="1:4" ht="15.75" x14ac:dyDescent="0.3">
      <c r="A443" s="114">
        <v>442</v>
      </c>
      <c r="B443" s="115" t="s">
        <v>890</v>
      </c>
      <c r="C443" s="116" t="s">
        <v>703</v>
      </c>
      <c r="D443" s="117">
        <v>167300</v>
      </c>
    </row>
    <row r="444" spans="1:4" ht="15.75" x14ac:dyDescent="0.3">
      <c r="A444" s="118">
        <v>443</v>
      </c>
      <c r="B444" s="115" t="s">
        <v>891</v>
      </c>
      <c r="C444" s="116" t="s">
        <v>621</v>
      </c>
      <c r="D444" s="117">
        <v>186300</v>
      </c>
    </row>
    <row r="445" spans="1:4" ht="15.75" x14ac:dyDescent="0.3">
      <c r="A445" s="114">
        <v>444</v>
      </c>
      <c r="B445" s="115" t="s">
        <v>892</v>
      </c>
      <c r="C445" s="116" t="s">
        <v>621</v>
      </c>
      <c r="D445" s="117">
        <v>208700</v>
      </c>
    </row>
    <row r="446" spans="1:4" ht="15.75" x14ac:dyDescent="0.3">
      <c r="A446" s="118">
        <v>445</v>
      </c>
      <c r="B446" s="115" t="s">
        <v>893</v>
      </c>
      <c r="C446" s="116" t="s">
        <v>621</v>
      </c>
      <c r="D446" s="117">
        <v>169000</v>
      </c>
    </row>
    <row r="447" spans="1:4" ht="15.75" x14ac:dyDescent="0.3">
      <c r="A447" s="118">
        <v>446</v>
      </c>
      <c r="B447" s="115" t="s">
        <v>894</v>
      </c>
      <c r="C447" s="116" t="s">
        <v>621</v>
      </c>
      <c r="D447" s="117">
        <v>197800</v>
      </c>
    </row>
    <row r="448" spans="1:4" ht="15.75" x14ac:dyDescent="0.3">
      <c r="A448" s="114">
        <v>447</v>
      </c>
      <c r="B448" s="115" t="s">
        <v>895</v>
      </c>
      <c r="C448" s="116" t="s">
        <v>621</v>
      </c>
      <c r="D448" s="117">
        <v>208700</v>
      </c>
    </row>
    <row r="449" spans="1:4" ht="15.75" x14ac:dyDescent="0.3">
      <c r="A449" s="118">
        <v>448</v>
      </c>
      <c r="B449" s="115" t="s">
        <v>896</v>
      </c>
      <c r="C449" s="116" t="s">
        <v>621</v>
      </c>
      <c r="D449" s="117">
        <v>226500</v>
      </c>
    </row>
    <row r="450" spans="1:4" ht="15.75" x14ac:dyDescent="0.3">
      <c r="A450" s="114">
        <v>449</v>
      </c>
      <c r="B450" s="115" t="s">
        <v>897</v>
      </c>
      <c r="C450" s="116" t="s">
        <v>621</v>
      </c>
      <c r="D450" s="117">
        <v>208700</v>
      </c>
    </row>
    <row r="451" spans="1:4" ht="15.75" x14ac:dyDescent="0.3">
      <c r="A451" s="114">
        <v>450</v>
      </c>
      <c r="B451" s="115" t="s">
        <v>898</v>
      </c>
      <c r="C451" s="116" t="s">
        <v>621</v>
      </c>
      <c r="D451" s="117">
        <v>189700</v>
      </c>
    </row>
    <row r="452" spans="1:4" ht="15.75" x14ac:dyDescent="0.3">
      <c r="A452" s="114">
        <v>451</v>
      </c>
      <c r="B452" s="115" t="s">
        <v>899</v>
      </c>
      <c r="C452" s="116" t="s">
        <v>621</v>
      </c>
      <c r="D452" s="117">
        <v>1224000</v>
      </c>
    </row>
    <row r="453" spans="1:4" ht="15.75" x14ac:dyDescent="0.3">
      <c r="A453" s="114">
        <v>452</v>
      </c>
      <c r="B453" s="115" t="s">
        <v>900</v>
      </c>
      <c r="C453" s="116" t="s">
        <v>621</v>
      </c>
      <c r="D453" s="117">
        <v>1071000</v>
      </c>
    </row>
    <row r="454" spans="1:4" ht="15.75" x14ac:dyDescent="0.3">
      <c r="A454" s="114">
        <v>453</v>
      </c>
      <c r="B454" s="115" t="s">
        <v>901</v>
      </c>
      <c r="C454" s="116" t="s">
        <v>621</v>
      </c>
      <c r="D454" s="117">
        <v>1071000</v>
      </c>
    </row>
    <row r="455" spans="1:4" ht="15.75" x14ac:dyDescent="0.3">
      <c r="A455" s="114">
        <v>454</v>
      </c>
      <c r="B455" s="115" t="s">
        <v>902</v>
      </c>
      <c r="C455" s="116" t="s">
        <v>621</v>
      </c>
      <c r="D455" s="117">
        <v>1071000</v>
      </c>
    </row>
    <row r="456" spans="1:4" ht="15.75" x14ac:dyDescent="0.3">
      <c r="A456" s="111">
        <v>455</v>
      </c>
      <c r="B456" s="112" t="s">
        <v>903</v>
      </c>
      <c r="C456" s="109" t="s">
        <v>273</v>
      </c>
      <c r="D456" s="113">
        <v>46000</v>
      </c>
    </row>
    <row r="457" spans="1:4" ht="15.75" x14ac:dyDescent="0.3">
      <c r="A457" s="111">
        <v>456</v>
      </c>
      <c r="B457" s="112" t="s">
        <v>904</v>
      </c>
      <c r="C457" s="109" t="s">
        <v>272</v>
      </c>
      <c r="D457" s="113">
        <v>1283900</v>
      </c>
    </row>
    <row r="458" spans="1:4" ht="15.75" x14ac:dyDescent="0.3">
      <c r="A458" s="111">
        <v>457</v>
      </c>
      <c r="B458" s="112" t="s">
        <v>905</v>
      </c>
      <c r="C458" s="109" t="s">
        <v>272</v>
      </c>
      <c r="D458" s="113">
        <v>17900</v>
      </c>
    </row>
    <row r="459" spans="1:4" ht="15.75" x14ac:dyDescent="0.3">
      <c r="A459" s="111">
        <v>458</v>
      </c>
      <c r="B459" s="112" t="s">
        <v>906</v>
      </c>
      <c r="C459" s="109" t="s">
        <v>272</v>
      </c>
      <c r="D459" s="113">
        <v>23000</v>
      </c>
    </row>
    <row r="460" spans="1:4" ht="15.75" x14ac:dyDescent="0.3">
      <c r="A460" s="114">
        <v>459</v>
      </c>
      <c r="B460" s="115" t="s">
        <v>907</v>
      </c>
      <c r="C460" s="116" t="s">
        <v>272</v>
      </c>
      <c r="D460" s="117">
        <v>12400</v>
      </c>
    </row>
    <row r="461" spans="1:4" ht="15.75" x14ac:dyDescent="0.3">
      <c r="A461" s="111">
        <v>460</v>
      </c>
      <c r="B461" s="112" t="s">
        <v>908</v>
      </c>
      <c r="C461" s="109" t="s">
        <v>272</v>
      </c>
      <c r="D461" s="113">
        <v>21700</v>
      </c>
    </row>
    <row r="462" spans="1:4" ht="15.75" x14ac:dyDescent="0.3">
      <c r="A462" s="111">
        <v>461</v>
      </c>
      <c r="B462" s="112" t="s">
        <v>909</v>
      </c>
      <c r="C462" s="109" t="s">
        <v>272</v>
      </c>
      <c r="D462" s="113">
        <v>16700</v>
      </c>
    </row>
    <row r="463" spans="1:4" ht="15.75" x14ac:dyDescent="0.3">
      <c r="A463" s="111">
        <v>462</v>
      </c>
      <c r="B463" s="112" t="s">
        <v>910</v>
      </c>
      <c r="C463" s="109" t="s">
        <v>272</v>
      </c>
      <c r="D463" s="113">
        <v>573400</v>
      </c>
    </row>
    <row r="464" spans="1:4" ht="15.75" x14ac:dyDescent="0.3">
      <c r="A464" s="111">
        <v>463</v>
      </c>
      <c r="B464" s="112" t="s">
        <v>911</v>
      </c>
      <c r="C464" s="109" t="s">
        <v>272</v>
      </c>
      <c r="D464" s="113">
        <v>765900</v>
      </c>
    </row>
    <row r="465" spans="1:4" ht="15.75" x14ac:dyDescent="0.3">
      <c r="A465" s="111">
        <v>464</v>
      </c>
      <c r="B465" s="112" t="s">
        <v>912</v>
      </c>
      <c r="C465" s="109" t="s">
        <v>272</v>
      </c>
      <c r="D465" s="113">
        <v>14400</v>
      </c>
    </row>
    <row r="466" spans="1:4" ht="15.75" x14ac:dyDescent="0.3">
      <c r="A466" s="111">
        <v>465</v>
      </c>
      <c r="B466" s="112" t="s">
        <v>913</v>
      </c>
      <c r="C466" s="109" t="s">
        <v>703</v>
      </c>
      <c r="D466" s="113">
        <v>10400</v>
      </c>
    </row>
    <row r="467" spans="1:4" ht="15.75" x14ac:dyDescent="0.3">
      <c r="A467" s="111">
        <v>466</v>
      </c>
      <c r="B467" s="112" t="s">
        <v>914</v>
      </c>
      <c r="C467" s="109" t="s">
        <v>703</v>
      </c>
      <c r="D467" s="113">
        <v>12900</v>
      </c>
    </row>
    <row r="468" spans="1:4" ht="15.75" x14ac:dyDescent="0.3">
      <c r="A468" s="111">
        <v>467</v>
      </c>
      <c r="B468" s="112" t="s">
        <v>915</v>
      </c>
      <c r="C468" s="109" t="s">
        <v>703</v>
      </c>
      <c r="D468" s="113">
        <v>20500</v>
      </c>
    </row>
    <row r="469" spans="1:4" ht="15.75" x14ac:dyDescent="0.3">
      <c r="A469" s="111">
        <v>468</v>
      </c>
      <c r="B469" s="112" t="s">
        <v>916</v>
      </c>
      <c r="C469" s="109" t="s">
        <v>703</v>
      </c>
      <c r="D469" s="113">
        <v>48900</v>
      </c>
    </row>
    <row r="470" spans="1:4" ht="15.75" x14ac:dyDescent="0.3">
      <c r="A470" s="111">
        <v>469</v>
      </c>
      <c r="B470" s="112" t="s">
        <v>917</v>
      </c>
      <c r="C470" s="109" t="s">
        <v>703</v>
      </c>
      <c r="D470" s="113">
        <v>51800</v>
      </c>
    </row>
    <row r="471" spans="1:4" ht="15.75" x14ac:dyDescent="0.3">
      <c r="A471" s="111">
        <v>470</v>
      </c>
      <c r="B471" s="112" t="s">
        <v>918</v>
      </c>
      <c r="C471" s="109" t="s">
        <v>272</v>
      </c>
      <c r="D471" s="113">
        <v>1418500</v>
      </c>
    </row>
    <row r="472" spans="1:4" ht="15.75" x14ac:dyDescent="0.3">
      <c r="A472" s="111">
        <v>471</v>
      </c>
      <c r="B472" s="112" t="s">
        <v>919</v>
      </c>
      <c r="C472" s="109" t="s">
        <v>272</v>
      </c>
      <c r="D472" s="113">
        <v>1232900</v>
      </c>
    </row>
    <row r="473" spans="1:4" ht="15.75" x14ac:dyDescent="0.3">
      <c r="A473" s="111">
        <v>472</v>
      </c>
      <c r="B473" s="112" t="s">
        <v>920</v>
      </c>
      <c r="C473" s="109" t="s">
        <v>272</v>
      </c>
      <c r="D473" s="113">
        <v>1269200</v>
      </c>
    </row>
    <row r="474" spans="1:4" ht="15.75" x14ac:dyDescent="0.3">
      <c r="A474" s="111">
        <v>473</v>
      </c>
      <c r="B474" s="112" t="s">
        <v>921</v>
      </c>
      <c r="C474" s="109" t="s">
        <v>272</v>
      </c>
      <c r="D474" s="113">
        <v>1661700</v>
      </c>
    </row>
    <row r="475" spans="1:4" ht="15.75" x14ac:dyDescent="0.3">
      <c r="A475" s="111">
        <v>474</v>
      </c>
      <c r="B475" s="112" t="s">
        <v>922</v>
      </c>
      <c r="C475" s="109" t="s">
        <v>272</v>
      </c>
      <c r="D475" s="113">
        <v>1921400</v>
      </c>
    </row>
    <row r="476" spans="1:4" ht="15.75" x14ac:dyDescent="0.3">
      <c r="A476" s="111">
        <v>475</v>
      </c>
      <c r="B476" s="112" t="s">
        <v>923</v>
      </c>
      <c r="C476" s="109" t="s">
        <v>273</v>
      </c>
      <c r="D476" s="113">
        <v>14400</v>
      </c>
    </row>
    <row r="477" spans="1:4" ht="15.75" x14ac:dyDescent="0.3">
      <c r="A477" s="111">
        <v>476</v>
      </c>
      <c r="B477" s="112" t="s">
        <v>924</v>
      </c>
      <c r="C477" s="109" t="s">
        <v>272</v>
      </c>
      <c r="D477" s="113">
        <v>4600</v>
      </c>
    </row>
    <row r="478" spans="1:4" ht="15.75" x14ac:dyDescent="0.3">
      <c r="A478" s="111">
        <v>477</v>
      </c>
      <c r="B478" s="112" t="s">
        <v>924</v>
      </c>
      <c r="C478" s="109" t="s">
        <v>272</v>
      </c>
      <c r="D478" s="113">
        <v>3500</v>
      </c>
    </row>
    <row r="479" spans="1:4" ht="15.75" x14ac:dyDescent="0.3">
      <c r="A479" s="111">
        <v>478</v>
      </c>
      <c r="B479" s="112" t="s">
        <v>925</v>
      </c>
      <c r="C479" s="109" t="s">
        <v>272</v>
      </c>
      <c r="D479" s="113">
        <v>8700</v>
      </c>
    </row>
    <row r="480" spans="1:4" ht="15.75" x14ac:dyDescent="0.3">
      <c r="A480" s="111">
        <v>479</v>
      </c>
      <c r="B480" s="112" t="s">
        <v>925</v>
      </c>
      <c r="C480" s="109" t="s">
        <v>272</v>
      </c>
      <c r="D480" s="113">
        <v>23000</v>
      </c>
    </row>
    <row r="481" spans="1:4" ht="15.75" x14ac:dyDescent="0.3">
      <c r="A481" s="111">
        <v>480</v>
      </c>
      <c r="B481" s="119" t="s">
        <v>926</v>
      </c>
      <c r="C481" s="120" t="s">
        <v>272</v>
      </c>
      <c r="D481" s="121">
        <v>1724300</v>
      </c>
    </row>
    <row r="482" spans="1:4" ht="15.75" x14ac:dyDescent="0.3">
      <c r="A482" s="111">
        <v>481</v>
      </c>
      <c r="B482" s="119" t="s">
        <v>927</v>
      </c>
      <c r="C482" s="120" t="s">
        <v>272</v>
      </c>
      <c r="D482" s="121">
        <v>1449700</v>
      </c>
    </row>
    <row r="483" spans="1:4" ht="15.75" x14ac:dyDescent="0.3">
      <c r="A483" s="111">
        <v>482</v>
      </c>
      <c r="B483" s="119" t="s">
        <v>928</v>
      </c>
      <c r="C483" s="120" t="s">
        <v>272</v>
      </c>
      <c r="D483" s="121">
        <v>4100</v>
      </c>
    </row>
    <row r="484" spans="1:4" ht="15.75" x14ac:dyDescent="0.3">
      <c r="A484" s="114">
        <v>483</v>
      </c>
      <c r="B484" s="115" t="s">
        <v>929</v>
      </c>
      <c r="C484" s="116" t="s">
        <v>272</v>
      </c>
      <c r="D484" s="117">
        <v>212800</v>
      </c>
    </row>
    <row r="485" spans="1:4" ht="15.75" x14ac:dyDescent="0.3">
      <c r="A485" s="114">
        <v>484</v>
      </c>
      <c r="B485" s="115" t="s">
        <v>930</v>
      </c>
      <c r="C485" s="116" t="s">
        <v>272</v>
      </c>
      <c r="D485" s="117">
        <v>212800</v>
      </c>
    </row>
    <row r="486" spans="1:4" ht="15.75" x14ac:dyDescent="0.3">
      <c r="A486" s="114">
        <v>485</v>
      </c>
      <c r="B486" s="115" t="s">
        <v>931</v>
      </c>
      <c r="C486" s="116" t="s">
        <v>272</v>
      </c>
      <c r="D486" s="117">
        <v>212800</v>
      </c>
    </row>
    <row r="487" spans="1:4" ht="15.75" x14ac:dyDescent="0.3">
      <c r="A487" s="114">
        <v>486</v>
      </c>
      <c r="B487" s="115" t="s">
        <v>932</v>
      </c>
      <c r="C487" s="116" t="s">
        <v>272</v>
      </c>
      <c r="D487" s="117">
        <v>212800</v>
      </c>
    </row>
    <row r="488" spans="1:4" ht="15.75" x14ac:dyDescent="0.3">
      <c r="A488" s="114">
        <v>487</v>
      </c>
      <c r="B488" s="122" t="s">
        <v>898</v>
      </c>
      <c r="C488" s="123" t="s">
        <v>272</v>
      </c>
      <c r="D488" s="117">
        <v>172500</v>
      </c>
    </row>
    <row r="489" spans="1:4" ht="15.75" x14ac:dyDescent="0.3">
      <c r="A489" s="114">
        <v>488</v>
      </c>
      <c r="B489" s="122" t="s">
        <v>933</v>
      </c>
      <c r="C489" s="123" t="s">
        <v>272</v>
      </c>
      <c r="D489" s="117">
        <v>1112800</v>
      </c>
    </row>
    <row r="490" spans="1:4" ht="15.75" x14ac:dyDescent="0.3">
      <c r="A490" s="114">
        <v>489</v>
      </c>
      <c r="B490" s="122" t="s">
        <v>934</v>
      </c>
      <c r="C490" s="123" t="s">
        <v>272</v>
      </c>
      <c r="D490" s="117">
        <v>973700</v>
      </c>
    </row>
    <row r="491" spans="1:4" ht="15.75" x14ac:dyDescent="0.3">
      <c r="A491" s="114">
        <v>490</v>
      </c>
      <c r="B491" s="122" t="s">
        <v>935</v>
      </c>
      <c r="C491" s="123" t="s">
        <v>272</v>
      </c>
      <c r="D491" s="117">
        <v>973700</v>
      </c>
    </row>
    <row r="492" spans="1:4" ht="15.75" x14ac:dyDescent="0.3">
      <c r="A492" s="114">
        <v>491</v>
      </c>
      <c r="B492" s="122" t="s">
        <v>936</v>
      </c>
      <c r="C492" s="123" t="s">
        <v>272</v>
      </c>
      <c r="D492" s="117">
        <v>973700</v>
      </c>
    </row>
    <row r="493" spans="1:4" ht="15.75" x14ac:dyDescent="0.3">
      <c r="A493" s="111">
        <v>492</v>
      </c>
      <c r="B493" s="124" t="s">
        <v>937</v>
      </c>
      <c r="C493" s="109" t="s">
        <v>617</v>
      </c>
      <c r="D493" s="113">
        <v>311500</v>
      </c>
    </row>
    <row r="494" spans="1:4" ht="15.75" x14ac:dyDescent="0.3">
      <c r="A494" s="111">
        <v>493</v>
      </c>
      <c r="B494" s="119" t="s">
        <v>938</v>
      </c>
      <c r="C494" s="120" t="s">
        <v>274</v>
      </c>
      <c r="D494" s="121">
        <v>2100</v>
      </c>
    </row>
    <row r="495" spans="1:4" ht="15.75" x14ac:dyDescent="0.3">
      <c r="A495" s="111">
        <v>494</v>
      </c>
      <c r="B495" s="119" t="s">
        <v>939</v>
      </c>
      <c r="C495" s="120" t="s">
        <v>274</v>
      </c>
      <c r="D495" s="121">
        <v>2100</v>
      </c>
    </row>
    <row r="496" spans="1:4" ht="15.75" x14ac:dyDescent="0.3">
      <c r="A496" s="111">
        <v>495</v>
      </c>
      <c r="B496" s="119" t="s">
        <v>940</v>
      </c>
      <c r="C496" s="120" t="s">
        <v>274</v>
      </c>
      <c r="D496" s="121">
        <v>2700</v>
      </c>
    </row>
    <row r="497" spans="1:4" ht="15.75" x14ac:dyDescent="0.3">
      <c r="A497" s="111">
        <v>496</v>
      </c>
      <c r="B497" s="119" t="s">
        <v>941</v>
      </c>
      <c r="C497" s="120" t="s">
        <v>274</v>
      </c>
      <c r="D497" s="121">
        <v>2100</v>
      </c>
    </row>
    <row r="498" spans="1:4" ht="15.75" x14ac:dyDescent="0.3">
      <c r="A498" s="111">
        <v>497</v>
      </c>
      <c r="B498" s="119" t="s">
        <v>942</v>
      </c>
      <c r="C498" s="120" t="s">
        <v>274</v>
      </c>
      <c r="D498" s="121">
        <v>2100</v>
      </c>
    </row>
    <row r="499" spans="1:4" ht="15.75" x14ac:dyDescent="0.3">
      <c r="A499" s="111">
        <v>498</v>
      </c>
      <c r="B499" s="119" t="s">
        <v>943</v>
      </c>
      <c r="C499" s="120" t="s">
        <v>274</v>
      </c>
      <c r="D499" s="121">
        <v>2700</v>
      </c>
    </row>
    <row r="500" spans="1:4" ht="15.75" x14ac:dyDescent="0.3">
      <c r="A500" s="111">
        <v>499</v>
      </c>
      <c r="B500" s="119" t="s">
        <v>944</v>
      </c>
      <c r="C500" s="120" t="s">
        <v>277</v>
      </c>
      <c r="D500" s="121">
        <v>1400</v>
      </c>
    </row>
    <row r="501" spans="1:4" ht="15.75" x14ac:dyDescent="0.3">
      <c r="A501" s="111">
        <v>500</v>
      </c>
      <c r="B501" s="119" t="s">
        <v>945</v>
      </c>
      <c r="C501" s="120" t="s">
        <v>277</v>
      </c>
      <c r="D501" s="121">
        <v>1100</v>
      </c>
    </row>
    <row r="502" spans="1:4" ht="15.75" x14ac:dyDescent="0.3">
      <c r="A502" s="111">
        <v>501</v>
      </c>
      <c r="B502" s="119" t="s">
        <v>946</v>
      </c>
      <c r="C502" s="120" t="s">
        <v>879</v>
      </c>
      <c r="D502" s="121">
        <v>32700</v>
      </c>
    </row>
    <row r="503" spans="1:4" ht="15.75" x14ac:dyDescent="0.3">
      <c r="A503" s="114">
        <v>502</v>
      </c>
      <c r="B503" s="115" t="s">
        <v>947</v>
      </c>
      <c r="C503" s="116" t="s">
        <v>948</v>
      </c>
      <c r="D503" s="117">
        <v>52100</v>
      </c>
    </row>
    <row r="504" spans="1:4" ht="15.75" x14ac:dyDescent="0.3">
      <c r="A504" s="111">
        <v>503</v>
      </c>
      <c r="B504" s="119" t="s">
        <v>949</v>
      </c>
      <c r="C504" s="120" t="s">
        <v>948</v>
      </c>
      <c r="D504" s="121">
        <v>32700</v>
      </c>
    </row>
    <row r="505" spans="1:4" ht="15.75" x14ac:dyDescent="0.3">
      <c r="A505" s="111">
        <v>504</v>
      </c>
      <c r="B505" s="119" t="s">
        <v>950</v>
      </c>
      <c r="C505" s="120" t="s">
        <v>948</v>
      </c>
      <c r="D505" s="121">
        <v>32700</v>
      </c>
    </row>
    <row r="506" spans="1:4" ht="15.75" x14ac:dyDescent="0.3">
      <c r="A506" s="111">
        <v>505</v>
      </c>
      <c r="B506" s="119" t="s">
        <v>946</v>
      </c>
      <c r="C506" s="120" t="s">
        <v>879</v>
      </c>
      <c r="D506" s="121">
        <v>32700</v>
      </c>
    </row>
    <row r="507" spans="1:4" ht="15.75" x14ac:dyDescent="0.3">
      <c r="A507" s="111">
        <v>506</v>
      </c>
      <c r="B507" s="119" t="s">
        <v>951</v>
      </c>
      <c r="C507" s="120" t="s">
        <v>952</v>
      </c>
      <c r="D507" s="121">
        <v>6600</v>
      </c>
    </row>
    <row r="508" spans="1:4" ht="15.75" x14ac:dyDescent="0.3">
      <c r="A508" s="111">
        <v>507</v>
      </c>
      <c r="B508" s="119" t="s">
        <v>953</v>
      </c>
      <c r="C508" s="120" t="s">
        <v>952</v>
      </c>
      <c r="D508" s="121">
        <v>3400</v>
      </c>
    </row>
    <row r="509" spans="1:4" ht="15.75" x14ac:dyDescent="0.3">
      <c r="A509" s="111">
        <v>508</v>
      </c>
      <c r="B509" s="119" t="s">
        <v>954</v>
      </c>
      <c r="C509" s="120" t="s">
        <v>274</v>
      </c>
      <c r="D509" s="121">
        <v>6600</v>
      </c>
    </row>
    <row r="510" spans="1:4" ht="15.75" x14ac:dyDescent="0.3">
      <c r="A510" s="114">
        <v>509</v>
      </c>
      <c r="B510" s="125" t="s">
        <v>955</v>
      </c>
      <c r="C510" s="126" t="s">
        <v>948</v>
      </c>
      <c r="D510" s="117">
        <v>65200</v>
      </c>
    </row>
    <row r="511" spans="1:4" ht="15.75" x14ac:dyDescent="0.3">
      <c r="A511" s="111">
        <v>510</v>
      </c>
      <c r="B511" s="127" t="s">
        <v>956</v>
      </c>
      <c r="C511" s="128" t="s">
        <v>277</v>
      </c>
      <c r="D511" s="121">
        <v>6600</v>
      </c>
    </row>
    <row r="512" spans="1:4" ht="15.75" x14ac:dyDescent="0.3">
      <c r="A512" s="114">
        <v>511</v>
      </c>
      <c r="B512" s="125" t="s">
        <v>957</v>
      </c>
      <c r="C512" s="126" t="s">
        <v>958</v>
      </c>
      <c r="D512" s="117">
        <v>58700</v>
      </c>
    </row>
    <row r="513" spans="1:4" ht="15.75" x14ac:dyDescent="0.3">
      <c r="A513" s="111">
        <v>512</v>
      </c>
      <c r="B513" s="127" t="s">
        <v>959</v>
      </c>
      <c r="C513" s="128" t="s">
        <v>958</v>
      </c>
      <c r="D513" s="121">
        <v>58700</v>
      </c>
    </row>
    <row r="514" spans="1:4" ht="15.75" x14ac:dyDescent="0.3">
      <c r="A514" s="111">
        <v>513</v>
      </c>
      <c r="B514" s="127" t="s">
        <v>960</v>
      </c>
      <c r="C514" s="128" t="s">
        <v>274</v>
      </c>
      <c r="D514" s="121">
        <v>2100</v>
      </c>
    </row>
    <row r="515" spans="1:4" ht="15.75" x14ac:dyDescent="0.3">
      <c r="A515" s="114">
        <v>514</v>
      </c>
      <c r="B515" s="125" t="s">
        <v>961</v>
      </c>
      <c r="C515" s="126" t="s">
        <v>948</v>
      </c>
      <c r="D515" s="117">
        <v>455600</v>
      </c>
    </row>
    <row r="516" spans="1:4" ht="15.75" x14ac:dyDescent="0.3">
      <c r="A516" s="114">
        <v>515</v>
      </c>
      <c r="B516" s="125" t="s">
        <v>962</v>
      </c>
      <c r="C516" s="126" t="s">
        <v>948</v>
      </c>
      <c r="D516" s="117">
        <v>49500</v>
      </c>
    </row>
    <row r="517" spans="1:4" ht="15.75" x14ac:dyDescent="0.3">
      <c r="A517" s="111">
        <v>516</v>
      </c>
      <c r="B517" s="127" t="s">
        <v>963</v>
      </c>
      <c r="C517" s="128" t="s">
        <v>964</v>
      </c>
      <c r="D517" s="121">
        <v>4100</v>
      </c>
    </row>
    <row r="518" spans="1:4" ht="15.75" x14ac:dyDescent="0.3">
      <c r="A518" s="111">
        <v>517</v>
      </c>
      <c r="B518" s="119" t="s">
        <v>965</v>
      </c>
      <c r="C518" s="120" t="s">
        <v>966</v>
      </c>
      <c r="D518" s="121">
        <v>5800</v>
      </c>
    </row>
    <row r="519" spans="1:4" ht="15.75" x14ac:dyDescent="0.3">
      <c r="A519" s="111">
        <v>518</v>
      </c>
      <c r="B519" s="119" t="s">
        <v>967</v>
      </c>
      <c r="C519" s="120" t="s">
        <v>966</v>
      </c>
      <c r="D519" s="121">
        <v>9200</v>
      </c>
    </row>
    <row r="520" spans="1:4" ht="15.75" x14ac:dyDescent="0.3">
      <c r="A520" s="111">
        <v>519</v>
      </c>
      <c r="B520" s="119" t="s">
        <v>968</v>
      </c>
      <c r="C520" s="120" t="s">
        <v>966</v>
      </c>
      <c r="D520" s="121">
        <v>9200</v>
      </c>
    </row>
    <row r="521" spans="1:4" ht="15.75" x14ac:dyDescent="0.3">
      <c r="A521" s="111">
        <v>520</v>
      </c>
      <c r="B521" s="119" t="s">
        <v>969</v>
      </c>
      <c r="C521" s="120" t="s">
        <v>276</v>
      </c>
      <c r="D521" s="121">
        <v>154600</v>
      </c>
    </row>
    <row r="522" spans="1:4" ht="15.75" x14ac:dyDescent="0.3">
      <c r="A522" s="111">
        <v>521</v>
      </c>
      <c r="B522" s="119" t="s">
        <v>970</v>
      </c>
      <c r="C522" s="120" t="s">
        <v>541</v>
      </c>
      <c r="D522" s="121">
        <v>744300</v>
      </c>
    </row>
    <row r="523" spans="1:4" ht="15.75" x14ac:dyDescent="0.3">
      <c r="A523" s="111">
        <v>522</v>
      </c>
      <c r="B523" s="119" t="s">
        <v>971</v>
      </c>
      <c r="C523" s="120" t="s">
        <v>541</v>
      </c>
      <c r="D523" s="121">
        <v>515300</v>
      </c>
    </row>
    <row r="524" spans="1:4" ht="15.75" x14ac:dyDescent="0.3">
      <c r="A524" s="111">
        <v>523</v>
      </c>
      <c r="B524" s="119" t="s">
        <v>972</v>
      </c>
      <c r="C524" s="120" t="s">
        <v>541</v>
      </c>
      <c r="D524" s="121">
        <v>687000</v>
      </c>
    </row>
    <row r="525" spans="1:4" ht="15.75" x14ac:dyDescent="0.3">
      <c r="A525" s="111">
        <v>524</v>
      </c>
      <c r="B525" s="119" t="s">
        <v>973</v>
      </c>
      <c r="C525" s="120" t="s">
        <v>276</v>
      </c>
      <c r="D525" s="121">
        <v>84800</v>
      </c>
    </row>
    <row r="526" spans="1:4" ht="15.75" x14ac:dyDescent="0.3">
      <c r="A526" s="111">
        <v>525</v>
      </c>
      <c r="B526" s="119" t="s">
        <v>974</v>
      </c>
      <c r="C526" s="120" t="s">
        <v>276</v>
      </c>
      <c r="D526" s="121">
        <v>57300</v>
      </c>
    </row>
    <row r="527" spans="1:4" ht="15.75" x14ac:dyDescent="0.3">
      <c r="A527" s="111">
        <v>526</v>
      </c>
      <c r="B527" s="119" t="s">
        <v>975</v>
      </c>
      <c r="C527" s="120" t="s">
        <v>276</v>
      </c>
      <c r="D527" s="121">
        <v>57300</v>
      </c>
    </row>
    <row r="528" spans="1:4" ht="15.75" x14ac:dyDescent="0.3">
      <c r="A528" s="111">
        <v>527</v>
      </c>
      <c r="B528" s="119" t="s">
        <v>976</v>
      </c>
      <c r="C528" s="120" t="s">
        <v>291</v>
      </c>
      <c r="D528" s="121">
        <v>114500</v>
      </c>
    </row>
    <row r="529" spans="1:4" ht="15.75" x14ac:dyDescent="0.3">
      <c r="A529" s="111">
        <v>528</v>
      </c>
      <c r="B529" s="119" t="s">
        <v>977</v>
      </c>
      <c r="C529" s="120" t="s">
        <v>291</v>
      </c>
      <c r="D529" s="121">
        <v>114500</v>
      </c>
    </row>
    <row r="530" spans="1:4" ht="15.75" x14ac:dyDescent="0.3">
      <c r="A530" s="111">
        <v>529</v>
      </c>
      <c r="B530" s="119" t="s">
        <v>978</v>
      </c>
      <c r="C530" s="120" t="s">
        <v>291</v>
      </c>
      <c r="D530" s="121">
        <v>114500</v>
      </c>
    </row>
    <row r="531" spans="1:4" ht="15.75" x14ac:dyDescent="0.3">
      <c r="A531" s="111">
        <v>530</v>
      </c>
      <c r="B531" s="119" t="s">
        <v>979</v>
      </c>
      <c r="C531" s="120" t="s">
        <v>291</v>
      </c>
      <c r="D531" s="121">
        <v>114500</v>
      </c>
    </row>
    <row r="532" spans="1:4" ht="15.75" x14ac:dyDescent="0.3">
      <c r="A532" s="111">
        <v>531</v>
      </c>
      <c r="B532" s="119" t="s">
        <v>980</v>
      </c>
      <c r="C532" s="120" t="s">
        <v>291</v>
      </c>
      <c r="D532" s="121">
        <v>114500</v>
      </c>
    </row>
    <row r="533" spans="1:4" ht="15.75" x14ac:dyDescent="0.3">
      <c r="A533" s="111">
        <v>532</v>
      </c>
      <c r="B533" s="119" t="s">
        <v>981</v>
      </c>
      <c r="C533" s="120" t="s">
        <v>291</v>
      </c>
      <c r="D533" s="121">
        <v>114500</v>
      </c>
    </row>
    <row r="534" spans="1:4" ht="15.75" x14ac:dyDescent="0.3">
      <c r="A534" s="111">
        <v>533</v>
      </c>
      <c r="B534" s="119" t="s">
        <v>982</v>
      </c>
      <c r="C534" s="120" t="s">
        <v>291</v>
      </c>
      <c r="D534" s="121">
        <v>114500</v>
      </c>
    </row>
    <row r="535" spans="1:4" ht="15.75" x14ac:dyDescent="0.3">
      <c r="A535" s="111">
        <v>534</v>
      </c>
      <c r="B535" s="119" t="s">
        <v>983</v>
      </c>
      <c r="C535" s="120" t="s">
        <v>291</v>
      </c>
      <c r="D535" s="121">
        <v>114500</v>
      </c>
    </row>
    <row r="536" spans="1:4" ht="15.75" x14ac:dyDescent="0.3">
      <c r="A536" s="111">
        <v>535</v>
      </c>
      <c r="B536" s="119" t="s">
        <v>984</v>
      </c>
      <c r="C536" s="120" t="s">
        <v>291</v>
      </c>
      <c r="D536" s="121">
        <v>114500</v>
      </c>
    </row>
    <row r="537" spans="1:4" ht="15.75" x14ac:dyDescent="0.3">
      <c r="A537" s="111">
        <v>536</v>
      </c>
      <c r="B537" s="119" t="s">
        <v>985</v>
      </c>
      <c r="C537" s="120" t="s">
        <v>291</v>
      </c>
      <c r="D537" s="121">
        <v>114500</v>
      </c>
    </row>
    <row r="538" spans="1:4" ht="15.75" x14ac:dyDescent="0.3">
      <c r="A538" s="111">
        <v>537</v>
      </c>
      <c r="B538" s="119" t="s">
        <v>986</v>
      </c>
      <c r="C538" s="120" t="s">
        <v>291</v>
      </c>
      <c r="D538" s="121">
        <v>114500</v>
      </c>
    </row>
    <row r="539" spans="1:4" ht="15.75" x14ac:dyDescent="0.3">
      <c r="A539" s="111">
        <v>538</v>
      </c>
      <c r="B539" s="119" t="s">
        <v>987</v>
      </c>
      <c r="C539" s="120" t="s">
        <v>291</v>
      </c>
      <c r="D539" s="121">
        <v>114500</v>
      </c>
    </row>
    <row r="540" spans="1:4" ht="15.75" x14ac:dyDescent="0.3">
      <c r="A540" s="111">
        <v>539</v>
      </c>
      <c r="B540" s="127" t="s">
        <v>988</v>
      </c>
      <c r="C540" s="128" t="s">
        <v>277</v>
      </c>
      <c r="D540" s="121">
        <v>4100</v>
      </c>
    </row>
    <row r="541" spans="1:4" ht="15.75" x14ac:dyDescent="0.3">
      <c r="A541" s="111">
        <v>540</v>
      </c>
      <c r="B541" s="127" t="s">
        <v>989</v>
      </c>
      <c r="C541" s="128" t="s">
        <v>621</v>
      </c>
      <c r="D541" s="121">
        <v>6600</v>
      </c>
    </row>
    <row r="542" spans="1:4" ht="15.75" x14ac:dyDescent="0.3">
      <c r="A542" s="111">
        <v>541</v>
      </c>
      <c r="B542" s="127" t="s">
        <v>990</v>
      </c>
      <c r="C542" s="128" t="s">
        <v>291</v>
      </c>
      <c r="D542" s="121">
        <v>4555800</v>
      </c>
    </row>
    <row r="543" spans="1:4" ht="15.75" x14ac:dyDescent="0.3">
      <c r="A543" s="111">
        <v>542</v>
      </c>
      <c r="B543" s="127" t="s">
        <v>991</v>
      </c>
      <c r="C543" s="128" t="s">
        <v>291</v>
      </c>
      <c r="D543" s="121">
        <v>976300</v>
      </c>
    </row>
    <row r="544" spans="1:4" ht="15.75" x14ac:dyDescent="0.3">
      <c r="A544" s="111">
        <v>543</v>
      </c>
      <c r="B544" s="127" t="s">
        <v>992</v>
      </c>
      <c r="C544" s="128" t="s">
        <v>274</v>
      </c>
      <c r="D544" s="121">
        <v>600</v>
      </c>
    </row>
    <row r="545" spans="1:4" ht="15.75" x14ac:dyDescent="0.3">
      <c r="A545" s="111">
        <v>544</v>
      </c>
      <c r="B545" s="127" t="s">
        <v>993</v>
      </c>
      <c r="C545" s="128" t="s">
        <v>958</v>
      </c>
      <c r="D545" s="121">
        <v>106000</v>
      </c>
    </row>
    <row r="546" spans="1:4" ht="15.75" x14ac:dyDescent="0.3">
      <c r="A546" s="111">
        <v>545</v>
      </c>
      <c r="B546" s="127" t="s">
        <v>994</v>
      </c>
      <c r="C546" s="128" t="s">
        <v>958</v>
      </c>
      <c r="D546" s="121">
        <v>106000</v>
      </c>
    </row>
    <row r="547" spans="1:4" ht="15.75" x14ac:dyDescent="0.3">
      <c r="A547" s="111">
        <v>546</v>
      </c>
      <c r="B547" s="127" t="s">
        <v>995</v>
      </c>
      <c r="C547" s="128" t="s">
        <v>274</v>
      </c>
      <c r="D547" s="121">
        <v>8600</v>
      </c>
    </row>
    <row r="548" spans="1:4" ht="15.75" x14ac:dyDescent="0.3">
      <c r="A548" s="111">
        <v>547</v>
      </c>
      <c r="B548" s="127" t="s">
        <v>996</v>
      </c>
      <c r="C548" s="128" t="s">
        <v>621</v>
      </c>
      <c r="D548" s="121">
        <v>143200</v>
      </c>
    </row>
    <row r="549" spans="1:4" ht="15.75" x14ac:dyDescent="0.3">
      <c r="A549" s="111">
        <v>548</v>
      </c>
      <c r="B549" s="127" t="s">
        <v>997</v>
      </c>
      <c r="C549" s="128" t="s">
        <v>274</v>
      </c>
      <c r="D549" s="121">
        <v>1800</v>
      </c>
    </row>
    <row r="550" spans="1:4" ht="15.75" x14ac:dyDescent="0.3">
      <c r="A550" s="111">
        <v>549</v>
      </c>
      <c r="B550" s="127" t="s">
        <v>998</v>
      </c>
      <c r="C550" s="128" t="s">
        <v>274</v>
      </c>
      <c r="D550" s="121">
        <v>8300</v>
      </c>
    </row>
    <row r="551" spans="1:4" ht="15.75" x14ac:dyDescent="0.3">
      <c r="A551" s="111">
        <v>550</v>
      </c>
      <c r="B551" s="127" t="s">
        <v>999</v>
      </c>
      <c r="C551" s="128" t="s">
        <v>958</v>
      </c>
      <c r="D551" s="121">
        <v>103100</v>
      </c>
    </row>
    <row r="552" spans="1:4" ht="15.75" x14ac:dyDescent="0.3">
      <c r="A552" s="111">
        <v>551</v>
      </c>
      <c r="B552" s="127" t="s">
        <v>1000</v>
      </c>
      <c r="C552" s="128" t="s">
        <v>274</v>
      </c>
      <c r="D552" s="121">
        <v>8300</v>
      </c>
    </row>
    <row r="553" spans="1:4" ht="15.75" x14ac:dyDescent="0.3">
      <c r="A553" s="111">
        <v>552</v>
      </c>
      <c r="B553" s="129" t="s">
        <v>1001</v>
      </c>
      <c r="C553" s="120" t="s">
        <v>1002</v>
      </c>
      <c r="D553" s="130">
        <v>22900</v>
      </c>
    </row>
    <row r="554" spans="1:4" ht="15.75" x14ac:dyDescent="0.3">
      <c r="A554" s="111">
        <v>553</v>
      </c>
      <c r="B554" s="129" t="s">
        <v>1003</v>
      </c>
      <c r="C554" s="120" t="s">
        <v>1002</v>
      </c>
      <c r="D554" s="130">
        <v>28700</v>
      </c>
    </row>
    <row r="555" spans="1:4" ht="15.75" x14ac:dyDescent="0.3">
      <c r="A555" s="111">
        <v>554</v>
      </c>
      <c r="B555" s="129" t="s">
        <v>1004</v>
      </c>
      <c r="C555" s="120" t="s">
        <v>1002</v>
      </c>
      <c r="D555" s="130">
        <v>34400</v>
      </c>
    </row>
    <row r="556" spans="1:4" ht="15.75" x14ac:dyDescent="0.3">
      <c r="A556" s="111">
        <v>555</v>
      </c>
      <c r="B556" s="129" t="s">
        <v>1005</v>
      </c>
      <c r="C556" s="120" t="s">
        <v>1002</v>
      </c>
      <c r="D556" s="130">
        <v>40100</v>
      </c>
    </row>
    <row r="557" spans="1:4" ht="15.75" x14ac:dyDescent="0.3">
      <c r="A557" s="111">
        <v>556</v>
      </c>
      <c r="B557" s="129" t="s">
        <v>1006</v>
      </c>
      <c r="C557" s="120" t="s">
        <v>1002</v>
      </c>
      <c r="D557" s="130">
        <v>45800</v>
      </c>
    </row>
    <row r="558" spans="1:4" ht="15.75" x14ac:dyDescent="0.3">
      <c r="A558" s="111">
        <v>557</v>
      </c>
      <c r="B558" s="129" t="s">
        <v>1007</v>
      </c>
      <c r="C558" s="120" t="s">
        <v>1002</v>
      </c>
      <c r="D558" s="130">
        <v>51600</v>
      </c>
    </row>
    <row r="559" spans="1:4" ht="15.75" x14ac:dyDescent="0.3">
      <c r="A559" s="111">
        <v>558</v>
      </c>
      <c r="B559" s="129" t="s">
        <v>1008</v>
      </c>
      <c r="C559" s="120" t="s">
        <v>1002</v>
      </c>
      <c r="D559" s="130">
        <v>63000</v>
      </c>
    </row>
    <row r="560" spans="1:4" ht="15.75" x14ac:dyDescent="0.3">
      <c r="A560" s="111">
        <v>559</v>
      </c>
      <c r="B560" s="129" t="s">
        <v>1009</v>
      </c>
      <c r="C560" s="120" t="s">
        <v>1002</v>
      </c>
      <c r="D560" s="130">
        <v>74500</v>
      </c>
    </row>
    <row r="561" spans="1:4" ht="15.75" x14ac:dyDescent="0.3">
      <c r="A561" s="111">
        <v>560</v>
      </c>
      <c r="B561" s="129" t="s">
        <v>1010</v>
      </c>
      <c r="C561" s="120" t="s">
        <v>1002</v>
      </c>
      <c r="D561" s="130">
        <v>85900</v>
      </c>
    </row>
    <row r="562" spans="1:4" ht="15.75" x14ac:dyDescent="0.3">
      <c r="A562" s="111">
        <v>561</v>
      </c>
      <c r="B562" s="129" t="s">
        <v>1011</v>
      </c>
      <c r="C562" s="120" t="s">
        <v>1002</v>
      </c>
      <c r="D562" s="130">
        <v>97400</v>
      </c>
    </row>
    <row r="563" spans="1:4" ht="15.75" x14ac:dyDescent="0.3">
      <c r="A563" s="111">
        <v>562</v>
      </c>
      <c r="B563" s="129" t="s">
        <v>1012</v>
      </c>
      <c r="C563" s="120" t="s">
        <v>1013</v>
      </c>
      <c r="D563" s="130">
        <v>108800</v>
      </c>
    </row>
    <row r="564" spans="1:4" ht="15.75" x14ac:dyDescent="0.3">
      <c r="A564" s="111">
        <v>563</v>
      </c>
      <c r="B564" s="131" t="s">
        <v>1014</v>
      </c>
      <c r="C564" s="132" t="s">
        <v>1015</v>
      </c>
      <c r="D564" s="121">
        <v>96400</v>
      </c>
    </row>
    <row r="565" spans="1:4" ht="15.75" x14ac:dyDescent="0.3">
      <c r="A565" s="111">
        <v>564</v>
      </c>
      <c r="B565" s="131" t="s">
        <v>1016</v>
      </c>
      <c r="C565" s="132" t="s">
        <v>276</v>
      </c>
      <c r="D565" s="121">
        <v>67000</v>
      </c>
    </row>
    <row r="566" spans="1:4" ht="15.75" x14ac:dyDescent="0.3">
      <c r="A566" s="111">
        <v>565</v>
      </c>
      <c r="B566" s="131" t="s">
        <v>1017</v>
      </c>
      <c r="C566" s="132" t="s">
        <v>966</v>
      </c>
      <c r="D566" s="121">
        <v>83700</v>
      </c>
    </row>
    <row r="567" spans="1:4" ht="15.75" x14ac:dyDescent="0.3">
      <c r="A567" s="111">
        <v>566</v>
      </c>
      <c r="B567" s="131" t="s">
        <v>1018</v>
      </c>
      <c r="C567" s="132" t="s">
        <v>274</v>
      </c>
      <c r="D567" s="121">
        <v>13300</v>
      </c>
    </row>
    <row r="568" spans="1:4" ht="15.75" x14ac:dyDescent="0.3">
      <c r="A568" s="111">
        <v>567</v>
      </c>
      <c r="B568" s="131" t="s">
        <v>1019</v>
      </c>
      <c r="C568" s="132" t="s">
        <v>272</v>
      </c>
      <c r="D568" s="121">
        <v>57300</v>
      </c>
    </row>
    <row r="569" spans="1:4" ht="15.75" x14ac:dyDescent="0.3">
      <c r="A569" s="111">
        <v>568</v>
      </c>
      <c r="B569" s="131" t="s">
        <v>1020</v>
      </c>
      <c r="C569" s="132" t="s">
        <v>272</v>
      </c>
      <c r="D569" s="121">
        <v>114500</v>
      </c>
    </row>
    <row r="570" spans="1:4" ht="15.75" x14ac:dyDescent="0.3">
      <c r="A570" s="111">
        <v>569</v>
      </c>
      <c r="B570" s="131" t="s">
        <v>1021</v>
      </c>
      <c r="C570" s="132" t="s">
        <v>272</v>
      </c>
      <c r="D570" s="121">
        <v>22900</v>
      </c>
    </row>
    <row r="571" spans="1:4" ht="15.75" x14ac:dyDescent="0.3">
      <c r="A571" s="111">
        <v>570</v>
      </c>
      <c r="B571" s="131" t="s">
        <v>1022</v>
      </c>
      <c r="C571" s="132" t="s">
        <v>272</v>
      </c>
      <c r="D571" s="121">
        <v>143200</v>
      </c>
    </row>
    <row r="572" spans="1:4" ht="15.75" x14ac:dyDescent="0.3">
      <c r="A572" s="111">
        <v>571</v>
      </c>
      <c r="B572" s="131" t="s">
        <v>1023</v>
      </c>
      <c r="C572" s="132" t="s">
        <v>291</v>
      </c>
      <c r="D572" s="121">
        <v>45800</v>
      </c>
    </row>
    <row r="573" spans="1:4" ht="15.75" x14ac:dyDescent="0.3">
      <c r="A573" s="111">
        <v>572</v>
      </c>
      <c r="B573" s="131" t="s">
        <v>1024</v>
      </c>
      <c r="C573" s="132" t="s">
        <v>291</v>
      </c>
      <c r="D573" s="121">
        <v>34400</v>
      </c>
    </row>
    <row r="574" spans="1:4" ht="15.75" x14ac:dyDescent="0.3">
      <c r="A574" s="111">
        <v>573</v>
      </c>
      <c r="B574" s="131" t="s">
        <v>1025</v>
      </c>
      <c r="C574" s="132" t="s">
        <v>291</v>
      </c>
      <c r="D574" s="121">
        <v>57300</v>
      </c>
    </row>
    <row r="575" spans="1:4" ht="15.75" x14ac:dyDescent="0.3">
      <c r="A575" s="111">
        <v>574</v>
      </c>
      <c r="B575" s="131" t="s">
        <v>1026</v>
      </c>
      <c r="C575" s="132" t="s">
        <v>276</v>
      </c>
      <c r="D575" s="121">
        <v>91600</v>
      </c>
    </row>
    <row r="576" spans="1:4" ht="15.75" x14ac:dyDescent="0.3">
      <c r="A576" s="111">
        <v>575</v>
      </c>
      <c r="B576" s="131" t="s">
        <v>1027</v>
      </c>
      <c r="C576" s="132" t="s">
        <v>291</v>
      </c>
      <c r="D576" s="121">
        <v>45800</v>
      </c>
    </row>
    <row r="577" spans="1:4" ht="15.75" x14ac:dyDescent="0.3">
      <c r="A577" s="111">
        <v>576</v>
      </c>
      <c r="B577" s="127" t="s">
        <v>1028</v>
      </c>
      <c r="C577" s="128" t="s">
        <v>621</v>
      </c>
      <c r="D577" s="121">
        <v>2900</v>
      </c>
    </row>
    <row r="578" spans="1:4" ht="15.75" x14ac:dyDescent="0.3">
      <c r="A578" s="111">
        <v>577</v>
      </c>
      <c r="B578" s="131" t="s">
        <v>1029</v>
      </c>
      <c r="C578" s="132" t="s">
        <v>276</v>
      </c>
      <c r="D578" s="121">
        <v>57300</v>
      </c>
    </row>
    <row r="579" spans="1:4" ht="15.75" x14ac:dyDescent="0.3">
      <c r="A579" s="111">
        <v>578</v>
      </c>
      <c r="B579" s="131" t="s">
        <v>1030</v>
      </c>
      <c r="C579" s="132" t="s">
        <v>276</v>
      </c>
      <c r="D579" s="121">
        <v>91600</v>
      </c>
    </row>
    <row r="580" spans="1:4" ht="15.75" x14ac:dyDescent="0.3">
      <c r="A580" s="114">
        <v>579</v>
      </c>
      <c r="B580" s="133" t="s">
        <v>1031</v>
      </c>
      <c r="C580" s="116" t="s">
        <v>272</v>
      </c>
      <c r="D580" s="117">
        <v>3891500</v>
      </c>
    </row>
    <row r="581" spans="1:4" ht="15.75" x14ac:dyDescent="0.3">
      <c r="A581" s="114">
        <v>580</v>
      </c>
      <c r="B581" s="133" t="s">
        <v>1032</v>
      </c>
      <c r="C581" s="116" t="s">
        <v>272</v>
      </c>
      <c r="D581" s="117">
        <v>3839000</v>
      </c>
    </row>
    <row r="582" spans="1:4" ht="15.75" x14ac:dyDescent="0.3">
      <c r="A582" s="114">
        <v>581</v>
      </c>
      <c r="B582" s="133" t="s">
        <v>1033</v>
      </c>
      <c r="C582" s="116" t="s">
        <v>272</v>
      </c>
      <c r="D582" s="117">
        <v>3558600</v>
      </c>
    </row>
    <row r="583" spans="1:4" ht="15.75" x14ac:dyDescent="0.3">
      <c r="A583" s="114">
        <v>582</v>
      </c>
      <c r="B583" s="133" t="s">
        <v>1034</v>
      </c>
      <c r="C583" s="116" t="s">
        <v>272</v>
      </c>
      <c r="D583" s="117">
        <v>3470900</v>
      </c>
    </row>
    <row r="584" spans="1:4" ht="15.75" x14ac:dyDescent="0.3">
      <c r="A584" s="114">
        <v>583</v>
      </c>
      <c r="B584" s="133" t="s">
        <v>1035</v>
      </c>
      <c r="C584" s="116" t="s">
        <v>272</v>
      </c>
      <c r="D584" s="117">
        <v>3611200</v>
      </c>
    </row>
    <row r="585" spans="1:4" ht="15.75" x14ac:dyDescent="0.3">
      <c r="A585" s="114">
        <v>584</v>
      </c>
      <c r="B585" s="133" t="s">
        <v>1036</v>
      </c>
      <c r="C585" s="116" t="s">
        <v>272</v>
      </c>
      <c r="D585" s="117">
        <v>4329700</v>
      </c>
    </row>
    <row r="586" spans="1:4" ht="15.75" x14ac:dyDescent="0.3">
      <c r="A586" s="114">
        <v>585</v>
      </c>
      <c r="B586" s="133" t="s">
        <v>1037</v>
      </c>
      <c r="C586" s="116" t="s">
        <v>272</v>
      </c>
      <c r="D586" s="117">
        <v>5783800</v>
      </c>
    </row>
    <row r="587" spans="1:4" ht="15.75" x14ac:dyDescent="0.3">
      <c r="A587" s="114">
        <v>586</v>
      </c>
      <c r="B587" s="133" t="s">
        <v>1038</v>
      </c>
      <c r="C587" s="116" t="s">
        <v>272</v>
      </c>
      <c r="D587" s="117">
        <v>6480000</v>
      </c>
    </row>
    <row r="588" spans="1:4" ht="15.75" x14ac:dyDescent="0.3">
      <c r="A588" s="114">
        <v>587</v>
      </c>
      <c r="B588" s="133" t="s">
        <v>1039</v>
      </c>
      <c r="C588" s="116" t="s">
        <v>272</v>
      </c>
      <c r="D588" s="117">
        <v>7380900</v>
      </c>
    </row>
    <row r="589" spans="1:4" ht="15.75" x14ac:dyDescent="0.3">
      <c r="A589" s="114">
        <v>588</v>
      </c>
      <c r="B589" s="133" t="s">
        <v>1040</v>
      </c>
      <c r="C589" s="116" t="s">
        <v>272</v>
      </c>
      <c r="D589" s="117">
        <v>31016300</v>
      </c>
    </row>
    <row r="590" spans="1:4" ht="15.75" x14ac:dyDescent="0.3">
      <c r="A590" s="114">
        <v>589</v>
      </c>
      <c r="B590" s="133" t="s">
        <v>1041</v>
      </c>
      <c r="C590" s="116" t="s">
        <v>272</v>
      </c>
      <c r="D590" s="117">
        <v>35913800</v>
      </c>
    </row>
    <row r="591" spans="1:4" ht="15.75" x14ac:dyDescent="0.3">
      <c r="A591" s="114">
        <v>590</v>
      </c>
      <c r="B591" s="133" t="s">
        <v>1042</v>
      </c>
      <c r="C591" s="116" t="s">
        <v>272</v>
      </c>
      <c r="D591" s="117">
        <v>38468900</v>
      </c>
    </row>
    <row r="592" spans="1:4" ht="15.75" x14ac:dyDescent="0.3">
      <c r="A592" s="114">
        <v>591</v>
      </c>
      <c r="B592" s="133" t="s">
        <v>1043</v>
      </c>
      <c r="C592" s="116" t="s">
        <v>272</v>
      </c>
      <c r="D592" s="117">
        <v>34166400</v>
      </c>
    </row>
    <row r="593" spans="1:4" ht="15.75" x14ac:dyDescent="0.3">
      <c r="A593" s="114">
        <v>592</v>
      </c>
      <c r="B593" s="133" t="s">
        <v>1044</v>
      </c>
      <c r="C593" s="116" t="s">
        <v>272</v>
      </c>
      <c r="D593" s="117">
        <v>50112700</v>
      </c>
    </row>
    <row r="594" spans="1:4" ht="15.75" x14ac:dyDescent="0.3">
      <c r="A594" s="114">
        <v>593</v>
      </c>
      <c r="B594" s="133" t="s">
        <v>1045</v>
      </c>
      <c r="C594" s="116" t="s">
        <v>272</v>
      </c>
      <c r="D594" s="117">
        <v>60454300</v>
      </c>
    </row>
    <row r="595" spans="1:4" ht="15.75" x14ac:dyDescent="0.3">
      <c r="A595" s="114">
        <v>594</v>
      </c>
      <c r="B595" s="133" t="s">
        <v>1046</v>
      </c>
      <c r="C595" s="116" t="s">
        <v>272</v>
      </c>
      <c r="D595" s="117">
        <v>31016300</v>
      </c>
    </row>
    <row r="596" spans="1:4" ht="15.75" x14ac:dyDescent="0.3">
      <c r="A596" s="114">
        <v>595</v>
      </c>
      <c r="B596" s="133" t="s">
        <v>1047</v>
      </c>
      <c r="C596" s="116" t="s">
        <v>272</v>
      </c>
      <c r="D596" s="117">
        <v>36978400</v>
      </c>
    </row>
    <row r="597" spans="1:4" ht="15.75" x14ac:dyDescent="0.3">
      <c r="A597" s="114">
        <v>596</v>
      </c>
      <c r="B597" s="133" t="s">
        <v>1048</v>
      </c>
      <c r="C597" s="116" t="s">
        <v>272</v>
      </c>
      <c r="D597" s="117">
        <v>39320700</v>
      </c>
    </row>
    <row r="598" spans="1:4" ht="15.75" x14ac:dyDescent="0.3">
      <c r="A598" s="114">
        <v>597</v>
      </c>
      <c r="B598" s="115" t="s">
        <v>1049</v>
      </c>
      <c r="C598" s="116" t="s">
        <v>272</v>
      </c>
      <c r="D598" s="117">
        <v>6821400</v>
      </c>
    </row>
    <row r="599" spans="1:4" ht="15.75" x14ac:dyDescent="0.3">
      <c r="A599" s="114">
        <v>598</v>
      </c>
      <c r="B599" s="115" t="s">
        <v>1050</v>
      </c>
      <c r="C599" s="116" t="s">
        <v>272</v>
      </c>
      <c r="D599" s="117">
        <v>7317800</v>
      </c>
    </row>
    <row r="600" spans="1:4" ht="15.75" x14ac:dyDescent="0.3">
      <c r="A600" s="114">
        <v>599</v>
      </c>
      <c r="B600" s="115" t="s">
        <v>1051</v>
      </c>
      <c r="C600" s="116" t="s">
        <v>272</v>
      </c>
      <c r="D600" s="117">
        <v>11523800</v>
      </c>
    </row>
    <row r="601" spans="1:4" ht="15.75" x14ac:dyDescent="0.3">
      <c r="A601" s="114">
        <v>600</v>
      </c>
      <c r="B601" s="115" t="s">
        <v>1052</v>
      </c>
      <c r="C601" s="116" t="s">
        <v>272</v>
      </c>
      <c r="D601" s="117">
        <v>7946500</v>
      </c>
    </row>
    <row r="602" spans="1:4" ht="15.75" x14ac:dyDescent="0.3">
      <c r="A602" s="114">
        <v>601</v>
      </c>
      <c r="B602" s="115" t="s">
        <v>1053</v>
      </c>
      <c r="C602" s="116" t="s">
        <v>272</v>
      </c>
      <c r="D602" s="117">
        <v>10682600</v>
      </c>
    </row>
    <row r="603" spans="1:4" ht="15.75" x14ac:dyDescent="0.3">
      <c r="A603" s="114">
        <v>602</v>
      </c>
      <c r="B603" s="115" t="s">
        <v>1054</v>
      </c>
      <c r="C603" s="116" t="s">
        <v>1055</v>
      </c>
      <c r="D603" s="117">
        <v>11309400</v>
      </c>
    </row>
    <row r="604" spans="1:4" ht="15.75" x14ac:dyDescent="0.3">
      <c r="A604" s="114">
        <v>603</v>
      </c>
      <c r="B604" s="115" t="s">
        <v>1056</v>
      </c>
      <c r="C604" s="116" t="s">
        <v>1055</v>
      </c>
      <c r="D604" s="117">
        <v>31909600</v>
      </c>
    </row>
    <row r="605" spans="1:4" ht="15.75" x14ac:dyDescent="0.3">
      <c r="A605" s="114">
        <v>604</v>
      </c>
      <c r="B605" s="115" t="s">
        <v>1057</v>
      </c>
      <c r="C605" s="116" t="s">
        <v>1055</v>
      </c>
      <c r="D605" s="117">
        <v>33987500</v>
      </c>
    </row>
    <row r="606" spans="1:4" ht="15.75" x14ac:dyDescent="0.3">
      <c r="A606" s="114">
        <v>605</v>
      </c>
      <c r="B606" s="133" t="s">
        <v>1058</v>
      </c>
      <c r="C606" s="116" t="s">
        <v>1055</v>
      </c>
      <c r="D606" s="117">
        <v>5948400</v>
      </c>
    </row>
    <row r="607" spans="1:4" ht="15.75" x14ac:dyDescent="0.3">
      <c r="A607" s="114">
        <v>606</v>
      </c>
      <c r="B607" s="133" t="s">
        <v>1059</v>
      </c>
      <c r="C607" s="116" t="s">
        <v>1055</v>
      </c>
      <c r="D607" s="117">
        <v>17316200</v>
      </c>
    </row>
    <row r="608" spans="1:4" ht="15.75" x14ac:dyDescent="0.3">
      <c r="A608" s="114">
        <v>607</v>
      </c>
      <c r="B608" s="133" t="s">
        <v>1060</v>
      </c>
      <c r="C608" s="116" t="s">
        <v>1055</v>
      </c>
      <c r="D608" s="117">
        <v>19953200</v>
      </c>
    </row>
    <row r="609" spans="1:4" ht="15.75" x14ac:dyDescent="0.3">
      <c r="A609" s="114">
        <v>608</v>
      </c>
      <c r="B609" s="133" t="s">
        <v>1061</v>
      </c>
      <c r="C609" s="116" t="s">
        <v>1055</v>
      </c>
      <c r="D609" s="117">
        <v>88682900</v>
      </c>
    </row>
    <row r="610" spans="1:4" ht="15.75" x14ac:dyDescent="0.3">
      <c r="A610" s="114">
        <v>609</v>
      </c>
      <c r="B610" s="133" t="s">
        <v>1062</v>
      </c>
      <c r="C610" s="116" t="s">
        <v>1055</v>
      </c>
      <c r="D610" s="117">
        <v>121561100</v>
      </c>
    </row>
    <row r="611" spans="1:4" ht="15.75" x14ac:dyDescent="0.3">
      <c r="A611" s="114">
        <v>610</v>
      </c>
      <c r="B611" s="122" t="s">
        <v>1063</v>
      </c>
      <c r="C611" s="116" t="s">
        <v>1055</v>
      </c>
      <c r="D611" s="117">
        <v>68996300</v>
      </c>
    </row>
    <row r="612" spans="1:4" ht="15.75" x14ac:dyDescent="0.3">
      <c r="A612" s="114">
        <v>611</v>
      </c>
      <c r="B612" s="122" t="s">
        <v>1064</v>
      </c>
      <c r="C612" s="116" t="s">
        <v>1055</v>
      </c>
      <c r="D612" s="117">
        <v>56059500</v>
      </c>
    </row>
    <row r="613" spans="1:4" ht="15.75" x14ac:dyDescent="0.3">
      <c r="A613" s="114">
        <v>612</v>
      </c>
      <c r="B613" s="122" t="s">
        <v>1065</v>
      </c>
      <c r="C613" s="116" t="s">
        <v>1055</v>
      </c>
      <c r="D613" s="117">
        <v>44200800</v>
      </c>
    </row>
    <row r="614" spans="1:4" ht="15.75" x14ac:dyDescent="0.3">
      <c r="A614" s="114">
        <v>613</v>
      </c>
      <c r="B614" s="122" t="s">
        <v>1066</v>
      </c>
      <c r="C614" s="116" t="s">
        <v>1055</v>
      </c>
      <c r="D614" s="117">
        <v>35576300</v>
      </c>
    </row>
    <row r="615" spans="1:4" ht="15.75" x14ac:dyDescent="0.3">
      <c r="A615" s="114">
        <v>614</v>
      </c>
      <c r="B615" s="122" t="s">
        <v>1067</v>
      </c>
      <c r="C615" s="116" t="s">
        <v>1055</v>
      </c>
      <c r="D615" s="117">
        <v>21642300</v>
      </c>
    </row>
    <row r="616" spans="1:4" ht="15.75" x14ac:dyDescent="0.3">
      <c r="A616" s="114">
        <v>615</v>
      </c>
      <c r="B616" s="122" t="s">
        <v>1068</v>
      </c>
      <c r="C616" s="116" t="s">
        <v>1055</v>
      </c>
      <c r="D616" s="117">
        <v>23172100</v>
      </c>
    </row>
    <row r="617" spans="1:4" ht="15.75" x14ac:dyDescent="0.3">
      <c r="A617" s="114">
        <v>616</v>
      </c>
      <c r="B617" s="122" t="s">
        <v>1069</v>
      </c>
      <c r="C617" s="116" t="s">
        <v>1055</v>
      </c>
      <c r="D617" s="117">
        <v>32255900</v>
      </c>
    </row>
    <row r="618" spans="1:4" ht="15.75" x14ac:dyDescent="0.3">
      <c r="A618" s="114">
        <v>617</v>
      </c>
      <c r="B618" s="122" t="s">
        <v>1070</v>
      </c>
      <c r="C618" s="116" t="s">
        <v>1055</v>
      </c>
      <c r="D618" s="117">
        <v>35813500</v>
      </c>
    </row>
    <row r="619" spans="1:4" ht="15.75" x14ac:dyDescent="0.3">
      <c r="A619" s="114">
        <v>618</v>
      </c>
      <c r="B619" s="122" t="s">
        <v>1071</v>
      </c>
      <c r="C619" s="116" t="s">
        <v>1055</v>
      </c>
      <c r="D619" s="117">
        <v>38066600</v>
      </c>
    </row>
    <row r="620" spans="1:4" ht="15.75" x14ac:dyDescent="0.3">
      <c r="A620" s="114">
        <v>619</v>
      </c>
      <c r="B620" s="122" t="s">
        <v>1072</v>
      </c>
      <c r="C620" s="116" t="s">
        <v>1055</v>
      </c>
      <c r="D620" s="117">
        <v>89533600</v>
      </c>
    </row>
    <row r="621" spans="1:4" ht="15.75" x14ac:dyDescent="0.3">
      <c r="A621" s="114">
        <v>620</v>
      </c>
      <c r="B621" s="115" t="s">
        <v>1073</v>
      </c>
      <c r="C621" s="116" t="s">
        <v>1055</v>
      </c>
      <c r="D621" s="117">
        <v>6933400</v>
      </c>
    </row>
    <row r="622" spans="1:4" ht="15.75" x14ac:dyDescent="0.3">
      <c r="A622" s="114">
        <v>621</v>
      </c>
      <c r="B622" s="115" t="s">
        <v>1074</v>
      </c>
      <c r="C622" s="116" t="s">
        <v>1055</v>
      </c>
      <c r="D622" s="117">
        <v>16124900</v>
      </c>
    </row>
    <row r="623" spans="1:4" ht="15.75" x14ac:dyDescent="0.3">
      <c r="A623" s="114">
        <v>622</v>
      </c>
      <c r="B623" s="115" t="s">
        <v>1075</v>
      </c>
      <c r="C623" s="116" t="s">
        <v>1055</v>
      </c>
      <c r="D623" s="117">
        <v>13125000</v>
      </c>
    </row>
    <row r="624" spans="1:4" ht="15.75" x14ac:dyDescent="0.3">
      <c r="A624" s="114">
        <v>623</v>
      </c>
      <c r="B624" s="115" t="s">
        <v>1076</v>
      </c>
      <c r="C624" s="116" t="s">
        <v>1055</v>
      </c>
      <c r="D624" s="117">
        <v>16888900</v>
      </c>
    </row>
    <row r="625" spans="1:4" ht="15.75" x14ac:dyDescent="0.3">
      <c r="A625" s="114">
        <v>624</v>
      </c>
      <c r="B625" s="115" t="s">
        <v>1077</v>
      </c>
      <c r="C625" s="116" t="s">
        <v>1055</v>
      </c>
      <c r="D625" s="117">
        <v>13828800</v>
      </c>
    </row>
    <row r="626" spans="1:4" ht="15.75" x14ac:dyDescent="0.3">
      <c r="A626" s="114">
        <v>625</v>
      </c>
      <c r="B626" s="115" t="s">
        <v>1078</v>
      </c>
      <c r="C626" s="116" t="s">
        <v>1055</v>
      </c>
      <c r="D626" s="117">
        <v>40811400</v>
      </c>
    </row>
    <row r="627" spans="1:4" ht="15.75" x14ac:dyDescent="0.3">
      <c r="A627" s="114">
        <v>626</v>
      </c>
      <c r="B627" s="115" t="s">
        <v>1079</v>
      </c>
      <c r="C627" s="116" t="s">
        <v>1055</v>
      </c>
      <c r="D627" s="117">
        <v>42105200</v>
      </c>
    </row>
    <row r="628" spans="1:4" ht="15.75" x14ac:dyDescent="0.3">
      <c r="A628" s="114">
        <v>627</v>
      </c>
      <c r="B628" s="115" t="s">
        <v>1080</v>
      </c>
      <c r="C628" s="116" t="s">
        <v>1055</v>
      </c>
      <c r="D628" s="117">
        <v>22293600</v>
      </c>
    </row>
    <row r="629" spans="1:4" ht="15.75" x14ac:dyDescent="0.3">
      <c r="A629" s="114">
        <v>628</v>
      </c>
      <c r="B629" s="115" t="s">
        <v>1081</v>
      </c>
      <c r="C629" s="116" t="s">
        <v>1055</v>
      </c>
      <c r="D629" s="117">
        <v>15191100</v>
      </c>
    </row>
    <row r="630" spans="1:4" ht="15.75" x14ac:dyDescent="0.3">
      <c r="A630" s="114">
        <v>629</v>
      </c>
      <c r="B630" s="115" t="s">
        <v>1082</v>
      </c>
      <c r="C630" s="116" t="s">
        <v>1055</v>
      </c>
      <c r="D630" s="117">
        <v>10745700</v>
      </c>
    </row>
    <row r="631" spans="1:4" ht="15.75" x14ac:dyDescent="0.3">
      <c r="A631" s="114">
        <v>630</v>
      </c>
      <c r="B631" s="115" t="s">
        <v>1083</v>
      </c>
      <c r="C631" s="116" t="s">
        <v>1055</v>
      </c>
      <c r="D631" s="117">
        <v>10086000</v>
      </c>
    </row>
    <row r="632" spans="1:4" ht="15.75" x14ac:dyDescent="0.3">
      <c r="A632" s="114">
        <v>631</v>
      </c>
      <c r="B632" s="115" t="s">
        <v>1084</v>
      </c>
      <c r="C632" s="116" t="s">
        <v>1055</v>
      </c>
      <c r="D632" s="117">
        <v>25899600</v>
      </c>
    </row>
    <row r="633" spans="1:4" ht="15.75" x14ac:dyDescent="0.3">
      <c r="A633" s="114">
        <v>632</v>
      </c>
      <c r="B633" s="115" t="s">
        <v>1085</v>
      </c>
      <c r="C633" s="116" t="s">
        <v>1055</v>
      </c>
      <c r="D633" s="117">
        <v>28038800</v>
      </c>
    </row>
    <row r="634" spans="1:4" ht="15.75" x14ac:dyDescent="0.3">
      <c r="A634" s="114">
        <v>633</v>
      </c>
      <c r="B634" s="115" t="s">
        <v>1086</v>
      </c>
      <c r="C634" s="116" t="s">
        <v>1055</v>
      </c>
      <c r="D634" s="117">
        <v>22014700</v>
      </c>
    </row>
    <row r="635" spans="1:4" ht="15.75" x14ac:dyDescent="0.3">
      <c r="A635" s="114">
        <v>634</v>
      </c>
      <c r="B635" s="115" t="s">
        <v>1087</v>
      </c>
      <c r="C635" s="116" t="s">
        <v>1055</v>
      </c>
      <c r="D635" s="117">
        <v>5821800</v>
      </c>
    </row>
    <row r="636" spans="1:4" ht="15.75" x14ac:dyDescent="0.3">
      <c r="A636" s="114">
        <v>635</v>
      </c>
      <c r="B636" s="115" t="s">
        <v>1088</v>
      </c>
      <c r="C636" s="116" t="s">
        <v>1055</v>
      </c>
      <c r="D636" s="117">
        <v>8242000</v>
      </c>
    </row>
    <row r="637" spans="1:4" ht="15.75" x14ac:dyDescent="0.3">
      <c r="A637" s="114">
        <v>636</v>
      </c>
      <c r="B637" s="115" t="s">
        <v>1089</v>
      </c>
      <c r="C637" s="116" t="s">
        <v>1055</v>
      </c>
      <c r="D637" s="117">
        <v>17206000</v>
      </c>
    </row>
    <row r="638" spans="1:4" ht="15.75" x14ac:dyDescent="0.3">
      <c r="A638" s="114">
        <v>637</v>
      </c>
      <c r="B638" s="115" t="s">
        <v>1090</v>
      </c>
      <c r="C638" s="116" t="s">
        <v>1055</v>
      </c>
      <c r="D638" s="117">
        <v>9175400</v>
      </c>
    </row>
    <row r="639" spans="1:4" ht="15.75" x14ac:dyDescent="0.3">
      <c r="A639" s="114">
        <v>638</v>
      </c>
      <c r="B639" s="115" t="s">
        <v>1091</v>
      </c>
      <c r="C639" s="116" t="s">
        <v>1055</v>
      </c>
      <c r="D639" s="117">
        <v>15798600</v>
      </c>
    </row>
    <row r="640" spans="1:4" ht="15.75" x14ac:dyDescent="0.3">
      <c r="A640" s="114">
        <v>639</v>
      </c>
      <c r="B640" s="115" t="s">
        <v>1092</v>
      </c>
      <c r="C640" s="116" t="s">
        <v>1055</v>
      </c>
      <c r="D640" s="117">
        <v>4880500</v>
      </c>
    </row>
    <row r="641" spans="1:4" ht="15.75" x14ac:dyDescent="0.3">
      <c r="A641" s="114">
        <v>640</v>
      </c>
      <c r="B641" s="115" t="s">
        <v>1093</v>
      </c>
      <c r="C641" s="116" t="s">
        <v>1055</v>
      </c>
      <c r="D641" s="117">
        <v>7170200</v>
      </c>
    </row>
    <row r="642" spans="1:4" ht="15.75" x14ac:dyDescent="0.3">
      <c r="A642" s="114">
        <v>641</v>
      </c>
      <c r="B642" s="115" t="s">
        <v>1094</v>
      </c>
      <c r="C642" s="116" t="s">
        <v>1055</v>
      </c>
      <c r="D642" s="117">
        <v>7248100</v>
      </c>
    </row>
    <row r="643" spans="1:4" ht="15.75" x14ac:dyDescent="0.3">
      <c r="A643" s="114">
        <v>642</v>
      </c>
      <c r="B643" s="115" t="s">
        <v>1095</v>
      </c>
      <c r="C643" s="116" t="s">
        <v>1055</v>
      </c>
      <c r="D643" s="117">
        <v>16026500</v>
      </c>
    </row>
    <row r="644" spans="1:4" ht="15.75" x14ac:dyDescent="0.3">
      <c r="A644" s="114">
        <v>643</v>
      </c>
      <c r="B644" s="115" t="s">
        <v>1096</v>
      </c>
      <c r="C644" s="116" t="s">
        <v>1055</v>
      </c>
      <c r="D644" s="117">
        <v>23497500</v>
      </c>
    </row>
    <row r="645" spans="1:4" ht="15.75" x14ac:dyDescent="0.3">
      <c r="A645" s="114">
        <v>644</v>
      </c>
      <c r="B645" s="115" t="s">
        <v>1097</v>
      </c>
      <c r="C645" s="116" t="s">
        <v>1055</v>
      </c>
      <c r="D645" s="117">
        <v>39717500</v>
      </c>
    </row>
    <row r="646" spans="1:4" ht="15.75" x14ac:dyDescent="0.3">
      <c r="A646" s="114">
        <v>645</v>
      </c>
      <c r="B646" s="115" t="s">
        <v>1098</v>
      </c>
      <c r="C646" s="116" t="s">
        <v>1055</v>
      </c>
      <c r="D646" s="117">
        <v>14175800</v>
      </c>
    </row>
    <row r="647" spans="1:4" ht="15.75" x14ac:dyDescent="0.3">
      <c r="A647" s="114">
        <v>646</v>
      </c>
      <c r="B647" s="115" t="s">
        <v>1099</v>
      </c>
      <c r="C647" s="116" t="s">
        <v>1055</v>
      </c>
      <c r="D647" s="117">
        <v>5543300</v>
      </c>
    </row>
    <row r="648" spans="1:4" ht="15.75" x14ac:dyDescent="0.3">
      <c r="A648" s="114">
        <v>647</v>
      </c>
      <c r="B648" s="115" t="s">
        <v>1100</v>
      </c>
      <c r="C648" s="116" t="s">
        <v>1055</v>
      </c>
      <c r="D648" s="117">
        <v>13769200</v>
      </c>
    </row>
    <row r="649" spans="1:4" ht="15.75" x14ac:dyDescent="0.3">
      <c r="A649" s="114">
        <v>648</v>
      </c>
      <c r="B649" s="115" t="s">
        <v>1101</v>
      </c>
      <c r="C649" s="116" t="s">
        <v>1055</v>
      </c>
      <c r="D649" s="117">
        <v>7822500</v>
      </c>
    </row>
    <row r="650" spans="1:4" ht="15.75" x14ac:dyDescent="0.3">
      <c r="A650" s="114">
        <v>649</v>
      </c>
      <c r="B650" s="115" t="s">
        <v>1102</v>
      </c>
      <c r="C650" s="116" t="s">
        <v>1055</v>
      </c>
      <c r="D650" s="117">
        <v>6405000</v>
      </c>
    </row>
    <row r="651" spans="1:4" ht="15.75" x14ac:dyDescent="0.3">
      <c r="A651" s="114">
        <v>650</v>
      </c>
      <c r="B651" s="115" t="s">
        <v>1103</v>
      </c>
      <c r="C651" s="116" t="s">
        <v>1055</v>
      </c>
      <c r="D651" s="117">
        <v>8993100</v>
      </c>
    </row>
    <row r="652" spans="1:4" ht="15.75" x14ac:dyDescent="0.3">
      <c r="A652" s="114">
        <v>651</v>
      </c>
      <c r="B652" s="115" t="s">
        <v>1104</v>
      </c>
      <c r="C652" s="116" t="s">
        <v>1055</v>
      </c>
      <c r="D652" s="117">
        <v>76856900</v>
      </c>
    </row>
    <row r="653" spans="1:4" ht="15.75" x14ac:dyDescent="0.3">
      <c r="A653" s="114">
        <v>652</v>
      </c>
      <c r="B653" s="115" t="s">
        <v>1105</v>
      </c>
      <c r="C653" s="116" t="s">
        <v>1055</v>
      </c>
      <c r="D653" s="117">
        <v>54278700</v>
      </c>
    </row>
    <row r="654" spans="1:4" ht="15.75" x14ac:dyDescent="0.3">
      <c r="A654" s="114">
        <v>653</v>
      </c>
      <c r="B654" s="115" t="s">
        <v>1106</v>
      </c>
      <c r="C654" s="116" t="s">
        <v>1055</v>
      </c>
      <c r="D654" s="117">
        <v>30576600</v>
      </c>
    </row>
    <row r="655" spans="1:4" ht="15.75" x14ac:dyDescent="0.3">
      <c r="A655" s="114">
        <v>654</v>
      </c>
      <c r="B655" s="115" t="s">
        <v>1107</v>
      </c>
      <c r="C655" s="116" t="s">
        <v>1055</v>
      </c>
      <c r="D655" s="117">
        <v>21168000</v>
      </c>
    </row>
    <row r="656" spans="1:4" ht="15.75" x14ac:dyDescent="0.3">
      <c r="A656" s="114">
        <v>655</v>
      </c>
      <c r="B656" s="115" t="s">
        <v>1108</v>
      </c>
      <c r="C656" s="116" t="s">
        <v>1055</v>
      </c>
      <c r="D656" s="117">
        <v>27393800</v>
      </c>
    </row>
    <row r="657" spans="1:4" ht="15.75" x14ac:dyDescent="0.3">
      <c r="A657" s="114">
        <v>656</v>
      </c>
      <c r="B657" s="115" t="s">
        <v>1109</v>
      </c>
      <c r="C657" s="116" t="s">
        <v>1055</v>
      </c>
      <c r="D657" s="117">
        <v>30382200</v>
      </c>
    </row>
    <row r="658" spans="1:4" ht="15.75" x14ac:dyDescent="0.3">
      <c r="A658" s="114">
        <v>657</v>
      </c>
      <c r="B658" s="115" t="s">
        <v>1110</v>
      </c>
      <c r="C658" s="116" t="s">
        <v>1055</v>
      </c>
      <c r="D658" s="117">
        <v>24965700</v>
      </c>
    </row>
    <row r="659" spans="1:4" ht="15.75" x14ac:dyDescent="0.3">
      <c r="A659" s="114">
        <v>658</v>
      </c>
      <c r="B659" s="115" t="s">
        <v>1111</v>
      </c>
      <c r="C659" s="116" t="s">
        <v>1055</v>
      </c>
      <c r="D659" s="117">
        <v>13759200</v>
      </c>
    </row>
    <row r="660" spans="1:4" ht="15.75" x14ac:dyDescent="0.3">
      <c r="A660" s="114">
        <v>659</v>
      </c>
      <c r="B660" s="115" t="s">
        <v>1112</v>
      </c>
      <c r="C660" s="116" t="s">
        <v>1055</v>
      </c>
      <c r="D660" s="117">
        <v>9525600</v>
      </c>
    </row>
    <row r="661" spans="1:4" ht="15.75" x14ac:dyDescent="0.3">
      <c r="A661" s="114">
        <v>660</v>
      </c>
      <c r="B661" s="115" t="s">
        <v>1113</v>
      </c>
      <c r="C661" s="116" t="s">
        <v>1055</v>
      </c>
      <c r="D661" s="117">
        <v>19372400</v>
      </c>
    </row>
    <row r="662" spans="1:4" ht="15.75" x14ac:dyDescent="0.3">
      <c r="A662" s="114">
        <v>661</v>
      </c>
      <c r="B662" s="115" t="s">
        <v>1114</v>
      </c>
      <c r="C662" s="116" t="s">
        <v>1055</v>
      </c>
      <c r="D662" s="117">
        <v>22665900</v>
      </c>
    </row>
    <row r="663" spans="1:4" ht="15.75" x14ac:dyDescent="0.3">
      <c r="A663" s="114">
        <v>662</v>
      </c>
      <c r="B663" s="115" t="s">
        <v>1115</v>
      </c>
      <c r="C663" s="116" t="s">
        <v>1055</v>
      </c>
      <c r="D663" s="117">
        <v>26669100</v>
      </c>
    </row>
    <row r="664" spans="1:4" ht="15.75" x14ac:dyDescent="0.3">
      <c r="A664" s="114">
        <v>663</v>
      </c>
      <c r="B664" s="115" t="s">
        <v>1116</v>
      </c>
      <c r="C664" s="116" t="s">
        <v>1055</v>
      </c>
      <c r="D664" s="117">
        <v>18123000</v>
      </c>
    </row>
    <row r="665" spans="1:4" ht="15.75" x14ac:dyDescent="0.3">
      <c r="A665" s="114">
        <v>664</v>
      </c>
      <c r="B665" s="115" t="s">
        <v>1117</v>
      </c>
      <c r="C665" s="116" t="s">
        <v>1055</v>
      </c>
      <c r="D665" s="117">
        <v>14887800</v>
      </c>
    </row>
    <row r="666" spans="1:4" ht="15.75" x14ac:dyDescent="0.3">
      <c r="A666" s="114">
        <v>665</v>
      </c>
      <c r="B666" s="115" t="s">
        <v>1118</v>
      </c>
      <c r="C666" s="116" t="s">
        <v>1055</v>
      </c>
      <c r="D666" s="117">
        <v>7025200</v>
      </c>
    </row>
    <row r="667" spans="1:4" ht="15.75" x14ac:dyDescent="0.3">
      <c r="A667" s="114">
        <v>666</v>
      </c>
      <c r="B667" s="115" t="s">
        <v>1119</v>
      </c>
      <c r="C667" s="116" t="s">
        <v>1055</v>
      </c>
      <c r="D667" s="117">
        <v>10187800</v>
      </c>
    </row>
    <row r="668" spans="1:4" ht="15.75" x14ac:dyDescent="0.3">
      <c r="A668" s="114">
        <v>667</v>
      </c>
      <c r="B668" s="115" t="s">
        <v>1120</v>
      </c>
      <c r="C668" s="116" t="s">
        <v>1055</v>
      </c>
      <c r="D668" s="117">
        <v>40071900</v>
      </c>
    </row>
    <row r="669" spans="1:4" ht="15.75" x14ac:dyDescent="0.3">
      <c r="A669" s="114">
        <v>668</v>
      </c>
      <c r="B669" s="115" t="s">
        <v>1121</v>
      </c>
      <c r="C669" s="116" t="s">
        <v>1055</v>
      </c>
      <c r="D669" s="117">
        <v>54900700</v>
      </c>
    </row>
    <row r="670" spans="1:4" ht="15.75" x14ac:dyDescent="0.3">
      <c r="A670" s="114">
        <v>669</v>
      </c>
      <c r="B670" s="115" t="s">
        <v>1122</v>
      </c>
      <c r="C670" s="116" t="s">
        <v>1055</v>
      </c>
      <c r="D670" s="117">
        <v>17034000</v>
      </c>
    </row>
    <row r="671" spans="1:4" ht="15.75" x14ac:dyDescent="0.3">
      <c r="A671" s="114">
        <v>670</v>
      </c>
      <c r="B671" s="115" t="s">
        <v>1123</v>
      </c>
      <c r="C671" s="116" t="s">
        <v>1055</v>
      </c>
      <c r="D671" s="117">
        <v>24173900</v>
      </c>
    </row>
    <row r="672" spans="1:4" ht="15.75" x14ac:dyDescent="0.3">
      <c r="A672" s="114">
        <v>671</v>
      </c>
      <c r="B672" s="115" t="s">
        <v>1124</v>
      </c>
      <c r="C672" s="116" t="s">
        <v>1055</v>
      </c>
      <c r="D672" s="117">
        <v>5727800</v>
      </c>
    </row>
    <row r="673" spans="1:4" ht="15.75" x14ac:dyDescent="0.3">
      <c r="A673" s="114">
        <v>672</v>
      </c>
      <c r="B673" s="115" t="s">
        <v>1125</v>
      </c>
      <c r="C673" s="116" t="s">
        <v>1055</v>
      </c>
      <c r="D673" s="117">
        <v>24964600</v>
      </c>
    </row>
    <row r="674" spans="1:4" ht="15.75" x14ac:dyDescent="0.3">
      <c r="A674" s="114">
        <v>673</v>
      </c>
      <c r="B674" s="115" t="s">
        <v>1126</v>
      </c>
      <c r="C674" s="116" t="s">
        <v>1055</v>
      </c>
      <c r="D674" s="117">
        <v>8150300</v>
      </c>
    </row>
    <row r="675" spans="1:4" ht="15.75" x14ac:dyDescent="0.3">
      <c r="A675" s="114">
        <v>674</v>
      </c>
      <c r="B675" s="115" t="s">
        <v>1127</v>
      </c>
      <c r="C675" s="116" t="s">
        <v>1055</v>
      </c>
      <c r="D675" s="117">
        <v>34525200</v>
      </c>
    </row>
    <row r="676" spans="1:4" ht="15.75" x14ac:dyDescent="0.3">
      <c r="A676" s="114">
        <v>675</v>
      </c>
      <c r="B676" s="115" t="s">
        <v>1128</v>
      </c>
      <c r="C676" s="116" t="s">
        <v>1055</v>
      </c>
      <c r="D676" s="117">
        <v>20602000</v>
      </c>
    </row>
    <row r="677" spans="1:4" ht="15.75" x14ac:dyDescent="0.3">
      <c r="A677" s="114">
        <v>676</v>
      </c>
      <c r="B677" s="115" t="s">
        <v>1129</v>
      </c>
      <c r="C677" s="116" t="s">
        <v>1055</v>
      </c>
      <c r="D677" s="117">
        <v>30877200</v>
      </c>
    </row>
    <row r="678" spans="1:4" ht="15.75" x14ac:dyDescent="0.3">
      <c r="A678" s="114">
        <v>677</v>
      </c>
      <c r="B678" s="115" t="s">
        <v>1130</v>
      </c>
      <c r="C678" s="116" t="s">
        <v>1055</v>
      </c>
      <c r="D678" s="117">
        <v>89799300</v>
      </c>
    </row>
    <row r="679" spans="1:4" ht="15.75" x14ac:dyDescent="0.3">
      <c r="A679" s="114">
        <v>678</v>
      </c>
      <c r="B679" s="115" t="s">
        <v>1131</v>
      </c>
      <c r="C679" s="116" t="s">
        <v>1055</v>
      </c>
      <c r="D679" s="117">
        <v>22073500</v>
      </c>
    </row>
    <row r="680" spans="1:4" ht="15.75" x14ac:dyDescent="0.3">
      <c r="A680" s="114">
        <v>679</v>
      </c>
      <c r="B680" s="115" t="s">
        <v>1132</v>
      </c>
      <c r="C680" s="116" t="s">
        <v>1055</v>
      </c>
      <c r="D680" s="117">
        <v>37977700</v>
      </c>
    </row>
    <row r="681" spans="1:4" ht="15.75" x14ac:dyDescent="0.3">
      <c r="A681" s="114">
        <v>680</v>
      </c>
      <c r="B681" s="115" t="s">
        <v>1133</v>
      </c>
      <c r="C681" s="116" t="s">
        <v>1055</v>
      </c>
      <c r="D681" s="117">
        <v>4906000</v>
      </c>
    </row>
    <row r="682" spans="1:4" ht="15.75" x14ac:dyDescent="0.3">
      <c r="A682" s="114">
        <v>681</v>
      </c>
      <c r="B682" s="115" t="s">
        <v>1134</v>
      </c>
      <c r="C682" s="116" t="s">
        <v>1055</v>
      </c>
      <c r="D682" s="117">
        <v>11474900</v>
      </c>
    </row>
    <row r="683" spans="1:4" ht="15.75" x14ac:dyDescent="0.3">
      <c r="A683" s="114">
        <v>682</v>
      </c>
      <c r="B683" s="115" t="s">
        <v>1135</v>
      </c>
      <c r="C683" s="116" t="s">
        <v>1055</v>
      </c>
      <c r="D683" s="117">
        <v>12565000</v>
      </c>
    </row>
    <row r="684" spans="1:4" ht="15.75" x14ac:dyDescent="0.3">
      <c r="A684" s="114">
        <v>683</v>
      </c>
      <c r="B684" s="115" t="s">
        <v>1136</v>
      </c>
      <c r="C684" s="116" t="s">
        <v>1055</v>
      </c>
      <c r="D684" s="117">
        <v>15974500</v>
      </c>
    </row>
    <row r="685" spans="1:4" ht="15.75" x14ac:dyDescent="0.3">
      <c r="A685" s="114">
        <v>684</v>
      </c>
      <c r="B685" s="133" t="s">
        <v>1137</v>
      </c>
      <c r="C685" s="116" t="s">
        <v>1055</v>
      </c>
      <c r="D685" s="117">
        <v>3360000</v>
      </c>
    </row>
    <row r="686" spans="1:4" ht="15.75" x14ac:dyDescent="0.3">
      <c r="A686" s="114">
        <v>685</v>
      </c>
      <c r="B686" s="134" t="s">
        <v>1138</v>
      </c>
      <c r="C686" s="116" t="s">
        <v>1055</v>
      </c>
      <c r="D686" s="117">
        <v>3412500</v>
      </c>
    </row>
    <row r="687" spans="1:4" ht="15.75" x14ac:dyDescent="0.3">
      <c r="A687" s="114">
        <v>686</v>
      </c>
      <c r="B687" s="134" t="s">
        <v>1139</v>
      </c>
      <c r="C687" s="116" t="s">
        <v>1055</v>
      </c>
      <c r="D687" s="117">
        <v>2303200</v>
      </c>
    </row>
    <row r="688" spans="1:4" ht="15.75" x14ac:dyDescent="0.3">
      <c r="A688" s="114">
        <v>687</v>
      </c>
      <c r="B688" s="134" t="s">
        <v>1140</v>
      </c>
      <c r="C688" s="116" t="s">
        <v>1055</v>
      </c>
      <c r="D688" s="117">
        <v>3198700</v>
      </c>
    </row>
    <row r="689" spans="1:4" ht="15.75" x14ac:dyDescent="0.3">
      <c r="A689" s="114">
        <v>688</v>
      </c>
      <c r="B689" s="134" t="s">
        <v>1141</v>
      </c>
      <c r="C689" s="116" t="s">
        <v>1055</v>
      </c>
      <c r="D689" s="117">
        <v>3262800</v>
      </c>
    </row>
    <row r="690" spans="1:4" ht="15.75" x14ac:dyDescent="0.3">
      <c r="A690" s="114">
        <v>689</v>
      </c>
      <c r="B690" s="134" t="s">
        <v>1142</v>
      </c>
      <c r="C690" s="116" t="s">
        <v>1055</v>
      </c>
      <c r="D690" s="117">
        <v>3693300</v>
      </c>
    </row>
    <row r="691" spans="1:4" ht="15.75" x14ac:dyDescent="0.3">
      <c r="A691" s="114">
        <v>690</v>
      </c>
      <c r="B691" s="134" t="s">
        <v>1143</v>
      </c>
      <c r="C691" s="116" t="s">
        <v>1055</v>
      </c>
      <c r="D691" s="117">
        <v>3838400</v>
      </c>
    </row>
    <row r="692" spans="1:4" ht="15.75" x14ac:dyDescent="0.3">
      <c r="A692" s="114">
        <v>691</v>
      </c>
      <c r="B692" s="134" t="s">
        <v>1144</v>
      </c>
      <c r="C692" s="116" t="s">
        <v>1055</v>
      </c>
      <c r="D692" s="117">
        <v>4105900</v>
      </c>
    </row>
    <row r="693" spans="1:4" ht="15.75" x14ac:dyDescent="0.3">
      <c r="A693" s="114">
        <v>692</v>
      </c>
      <c r="B693" s="134" t="s">
        <v>1145</v>
      </c>
      <c r="C693" s="116" t="s">
        <v>1055</v>
      </c>
      <c r="D693" s="117">
        <v>6259900</v>
      </c>
    </row>
    <row r="694" spans="1:4" ht="15.75" x14ac:dyDescent="0.3">
      <c r="A694" s="114">
        <v>693</v>
      </c>
      <c r="B694" s="134" t="s">
        <v>1146</v>
      </c>
      <c r="C694" s="116" t="s">
        <v>1055</v>
      </c>
      <c r="D694" s="117">
        <v>5501800</v>
      </c>
    </row>
    <row r="695" spans="1:4" ht="15.75" x14ac:dyDescent="0.3">
      <c r="A695" s="114">
        <v>694</v>
      </c>
      <c r="B695" s="134" t="s">
        <v>1147</v>
      </c>
      <c r="C695" s="116" t="s">
        <v>1055</v>
      </c>
      <c r="D695" s="117">
        <v>6678800</v>
      </c>
    </row>
    <row r="696" spans="1:4" ht="15.75" x14ac:dyDescent="0.3">
      <c r="A696" s="114">
        <v>695</v>
      </c>
      <c r="B696" s="134" t="s">
        <v>1148</v>
      </c>
      <c r="C696" s="116" t="s">
        <v>1055</v>
      </c>
      <c r="D696" s="117">
        <v>8050500</v>
      </c>
    </row>
    <row r="697" spans="1:4" ht="15.75" x14ac:dyDescent="0.3">
      <c r="A697" s="114">
        <v>696</v>
      </c>
      <c r="B697" s="134" t="s">
        <v>1149</v>
      </c>
      <c r="C697" s="116" t="s">
        <v>1055</v>
      </c>
      <c r="D697" s="117">
        <v>12199800</v>
      </c>
    </row>
    <row r="698" spans="1:4" ht="15.75" x14ac:dyDescent="0.3">
      <c r="A698" s="114">
        <v>697</v>
      </c>
      <c r="B698" s="115" t="s">
        <v>1150</v>
      </c>
      <c r="C698" s="116" t="s">
        <v>1055</v>
      </c>
      <c r="D698" s="117">
        <v>1118400</v>
      </c>
    </row>
    <row r="699" spans="1:4" ht="15.75" x14ac:dyDescent="0.3">
      <c r="A699" s="114">
        <v>698</v>
      </c>
      <c r="B699" s="115" t="s">
        <v>1151</v>
      </c>
      <c r="C699" s="116" t="s">
        <v>1055</v>
      </c>
      <c r="D699" s="117">
        <v>1118400</v>
      </c>
    </row>
    <row r="700" spans="1:4" ht="15.75" x14ac:dyDescent="0.3">
      <c r="A700" s="114">
        <v>699</v>
      </c>
      <c r="B700" s="115" t="s">
        <v>1152</v>
      </c>
      <c r="C700" s="116" t="s">
        <v>1055</v>
      </c>
      <c r="D700" s="117">
        <v>5336500</v>
      </c>
    </row>
    <row r="701" spans="1:4" ht="15.75" x14ac:dyDescent="0.3">
      <c r="A701" s="114">
        <v>700</v>
      </c>
      <c r="B701" s="115" t="s">
        <v>1153</v>
      </c>
      <c r="C701" s="116" t="s">
        <v>1055</v>
      </c>
      <c r="D701" s="117">
        <v>1897500</v>
      </c>
    </row>
    <row r="702" spans="1:4" ht="15.75" x14ac:dyDescent="0.3">
      <c r="A702" s="114">
        <v>701</v>
      </c>
      <c r="B702" s="115" t="s">
        <v>1154</v>
      </c>
      <c r="C702" s="116" t="s">
        <v>1055</v>
      </c>
      <c r="D702" s="117">
        <v>1274900</v>
      </c>
    </row>
    <row r="703" spans="1:4" ht="15.75" x14ac:dyDescent="0.3">
      <c r="A703" s="114">
        <v>702</v>
      </c>
      <c r="B703" s="115" t="s">
        <v>1155</v>
      </c>
      <c r="C703" s="116" t="s">
        <v>1055</v>
      </c>
      <c r="D703" s="117">
        <v>249100</v>
      </c>
    </row>
    <row r="704" spans="1:4" ht="15.75" x14ac:dyDescent="0.3">
      <c r="A704" s="114">
        <v>703</v>
      </c>
      <c r="B704" s="115" t="s">
        <v>1156</v>
      </c>
      <c r="C704" s="116" t="s">
        <v>1055</v>
      </c>
      <c r="D704" s="117">
        <v>1292700</v>
      </c>
    </row>
    <row r="705" spans="1:4" ht="15.75" x14ac:dyDescent="0.3">
      <c r="A705" s="114">
        <v>704</v>
      </c>
      <c r="B705" s="115" t="s">
        <v>1157</v>
      </c>
      <c r="C705" s="116" t="s">
        <v>1055</v>
      </c>
      <c r="D705" s="117">
        <v>721400</v>
      </c>
    </row>
    <row r="706" spans="1:4" ht="15.75" x14ac:dyDescent="0.3">
      <c r="A706" s="114">
        <v>705</v>
      </c>
      <c r="B706" s="115" t="s">
        <v>1158</v>
      </c>
      <c r="C706" s="116" t="s">
        <v>1055</v>
      </c>
      <c r="D706" s="117">
        <v>315500</v>
      </c>
    </row>
    <row r="707" spans="1:4" ht="15.75" x14ac:dyDescent="0.3">
      <c r="A707" s="114">
        <v>706</v>
      </c>
      <c r="B707" s="115" t="s">
        <v>1159</v>
      </c>
      <c r="C707" s="116" t="s">
        <v>1055</v>
      </c>
      <c r="D707" s="117">
        <v>598400</v>
      </c>
    </row>
    <row r="708" spans="1:4" ht="15.75" x14ac:dyDescent="0.3">
      <c r="A708" s="114">
        <v>707</v>
      </c>
      <c r="B708" s="115" t="s">
        <v>1160</v>
      </c>
      <c r="C708" s="116" t="s">
        <v>1055</v>
      </c>
      <c r="D708" s="117">
        <v>412500</v>
      </c>
    </row>
    <row r="709" spans="1:4" ht="15.75" x14ac:dyDescent="0.3">
      <c r="A709" s="114">
        <v>708</v>
      </c>
      <c r="B709" s="134" t="s">
        <v>1161</v>
      </c>
      <c r="C709" s="116" t="s">
        <v>1055</v>
      </c>
      <c r="D709" s="117">
        <v>245800</v>
      </c>
    </row>
    <row r="710" spans="1:4" ht="15.75" x14ac:dyDescent="0.3">
      <c r="A710" s="114">
        <v>709</v>
      </c>
      <c r="B710" s="134" t="s">
        <v>1162</v>
      </c>
      <c r="C710" s="116" t="s">
        <v>1055</v>
      </c>
      <c r="D710" s="117">
        <v>819000</v>
      </c>
    </row>
    <row r="711" spans="1:4" ht="15.75" x14ac:dyDescent="0.3">
      <c r="A711" s="114">
        <v>710</v>
      </c>
      <c r="B711" s="134" t="s">
        <v>1163</v>
      </c>
      <c r="C711" s="116" t="s">
        <v>1055</v>
      </c>
      <c r="D711" s="117">
        <v>1677800</v>
      </c>
    </row>
    <row r="712" spans="1:4" ht="15.75" x14ac:dyDescent="0.3">
      <c r="A712" s="114">
        <v>711</v>
      </c>
      <c r="B712" s="115" t="s">
        <v>1164</v>
      </c>
      <c r="C712" s="116" t="s">
        <v>1055</v>
      </c>
      <c r="D712" s="117">
        <v>268900</v>
      </c>
    </row>
    <row r="713" spans="1:4" ht="15.75" x14ac:dyDescent="0.3">
      <c r="A713" s="114">
        <v>712</v>
      </c>
      <c r="B713" s="115" t="s">
        <v>1165</v>
      </c>
      <c r="C713" s="116" t="s">
        <v>1055</v>
      </c>
      <c r="D713" s="117">
        <v>307300</v>
      </c>
    </row>
    <row r="714" spans="1:4" ht="15.75" x14ac:dyDescent="0.3">
      <c r="A714" s="114">
        <v>713</v>
      </c>
      <c r="B714" s="115" t="s">
        <v>1166</v>
      </c>
      <c r="C714" s="116" t="s">
        <v>1055</v>
      </c>
      <c r="D714" s="117">
        <v>543900</v>
      </c>
    </row>
    <row r="715" spans="1:4" ht="15.75" x14ac:dyDescent="0.3">
      <c r="A715" s="114">
        <v>714</v>
      </c>
      <c r="B715" s="115" t="s">
        <v>1167</v>
      </c>
      <c r="C715" s="116" t="s">
        <v>1055</v>
      </c>
      <c r="D715" s="117">
        <v>940500</v>
      </c>
    </row>
    <row r="716" spans="1:4" ht="15.75" x14ac:dyDescent="0.3">
      <c r="A716" s="114">
        <v>715</v>
      </c>
      <c r="B716" s="115" t="s">
        <v>1168</v>
      </c>
      <c r="C716" s="116" t="s">
        <v>1055</v>
      </c>
      <c r="D716" s="117">
        <v>1036600</v>
      </c>
    </row>
    <row r="717" spans="1:4" ht="15.75" x14ac:dyDescent="0.3">
      <c r="A717" s="114">
        <v>716</v>
      </c>
      <c r="B717" s="115" t="s">
        <v>1169</v>
      </c>
      <c r="C717" s="116" t="s">
        <v>1055</v>
      </c>
      <c r="D717" s="117">
        <v>1138900</v>
      </c>
    </row>
    <row r="718" spans="1:4" ht="15.75" x14ac:dyDescent="0.3">
      <c r="A718" s="114">
        <v>717</v>
      </c>
      <c r="B718" s="115" t="s">
        <v>1170</v>
      </c>
      <c r="C718" s="116" t="s">
        <v>1055</v>
      </c>
      <c r="D718" s="117">
        <v>2750100</v>
      </c>
    </row>
    <row r="719" spans="1:4" ht="15.75" x14ac:dyDescent="0.3">
      <c r="A719" s="114">
        <v>718</v>
      </c>
      <c r="B719" s="115" t="s">
        <v>1171</v>
      </c>
      <c r="C719" s="116" t="s">
        <v>1055</v>
      </c>
      <c r="D719" s="117">
        <v>2914800</v>
      </c>
    </row>
    <row r="720" spans="1:4" ht="15.75" x14ac:dyDescent="0.3">
      <c r="A720" s="114">
        <v>719</v>
      </c>
      <c r="B720" s="115" t="s">
        <v>1172</v>
      </c>
      <c r="C720" s="116" t="s">
        <v>1055</v>
      </c>
      <c r="D720" s="117">
        <v>11303000</v>
      </c>
    </row>
    <row r="721" spans="1:4" ht="15.75" x14ac:dyDescent="0.3">
      <c r="A721" s="114">
        <v>720</v>
      </c>
      <c r="B721" s="115" t="s">
        <v>1173</v>
      </c>
      <c r="C721" s="116" t="s">
        <v>1055</v>
      </c>
      <c r="D721" s="117">
        <v>10698300</v>
      </c>
    </row>
    <row r="722" spans="1:4" ht="15.75" x14ac:dyDescent="0.3">
      <c r="A722" s="114">
        <v>721</v>
      </c>
      <c r="B722" s="115" t="s">
        <v>1174</v>
      </c>
      <c r="C722" s="116" t="s">
        <v>1055</v>
      </c>
      <c r="D722" s="117">
        <v>6920200</v>
      </c>
    </row>
    <row r="723" spans="1:4" ht="15.75" x14ac:dyDescent="0.3">
      <c r="A723" s="114">
        <v>722</v>
      </c>
      <c r="B723" s="115" t="s">
        <v>1175</v>
      </c>
      <c r="C723" s="116" t="s">
        <v>1055</v>
      </c>
      <c r="D723" s="117">
        <v>5006700</v>
      </c>
    </row>
    <row r="724" spans="1:4" ht="15.75" x14ac:dyDescent="0.3">
      <c r="A724" s="114">
        <v>723</v>
      </c>
      <c r="B724" s="115" t="s">
        <v>1176</v>
      </c>
      <c r="C724" s="116" t="s">
        <v>1055</v>
      </c>
      <c r="D724" s="117">
        <v>20700400</v>
      </c>
    </row>
    <row r="725" spans="1:4" ht="15.75" x14ac:dyDescent="0.3">
      <c r="A725" s="114">
        <v>724</v>
      </c>
      <c r="B725" s="115" t="s">
        <v>1177</v>
      </c>
      <c r="C725" s="116" t="s">
        <v>1055</v>
      </c>
      <c r="D725" s="117">
        <v>8955100</v>
      </c>
    </row>
    <row r="726" spans="1:4" ht="15.75" x14ac:dyDescent="0.3">
      <c r="A726" s="114">
        <v>725</v>
      </c>
      <c r="B726" s="115" t="s">
        <v>1178</v>
      </c>
      <c r="C726" s="116" t="s">
        <v>1055</v>
      </c>
      <c r="D726" s="117">
        <v>7280200</v>
      </c>
    </row>
    <row r="727" spans="1:4" ht="15.75" x14ac:dyDescent="0.3">
      <c r="A727" s="114">
        <v>726</v>
      </c>
      <c r="B727" s="115" t="s">
        <v>1179</v>
      </c>
      <c r="C727" s="116" t="s">
        <v>1055</v>
      </c>
      <c r="D727" s="117">
        <v>6959200</v>
      </c>
    </row>
    <row r="728" spans="1:4" ht="15.75" x14ac:dyDescent="0.3">
      <c r="A728" s="114">
        <v>727</v>
      </c>
      <c r="B728" s="133" t="s">
        <v>1180</v>
      </c>
      <c r="C728" s="116" t="s">
        <v>1055</v>
      </c>
      <c r="D728" s="117">
        <v>11829200</v>
      </c>
    </row>
    <row r="729" spans="1:4" ht="15.75" x14ac:dyDescent="0.3">
      <c r="A729" s="114">
        <v>728</v>
      </c>
      <c r="B729" s="133" t="s">
        <v>1181</v>
      </c>
      <c r="C729" s="116" t="s">
        <v>1055</v>
      </c>
      <c r="D729" s="117">
        <v>4564500</v>
      </c>
    </row>
    <row r="730" spans="1:4" ht="15.75" x14ac:dyDescent="0.3">
      <c r="A730" s="114">
        <v>729</v>
      </c>
      <c r="B730" s="133" t="s">
        <v>1182</v>
      </c>
      <c r="C730" s="116" t="s">
        <v>1055</v>
      </c>
      <c r="D730" s="117">
        <v>1627900</v>
      </c>
    </row>
    <row r="731" spans="1:4" ht="15.75" x14ac:dyDescent="0.3">
      <c r="A731" s="114">
        <v>730</v>
      </c>
      <c r="B731" s="133" t="s">
        <v>1183</v>
      </c>
      <c r="C731" s="116" t="s">
        <v>1055</v>
      </c>
      <c r="D731" s="117">
        <v>1003000</v>
      </c>
    </row>
    <row r="732" spans="1:4" ht="15.75" x14ac:dyDescent="0.3">
      <c r="A732" s="114">
        <v>731</v>
      </c>
      <c r="B732" s="133" t="s">
        <v>1184</v>
      </c>
      <c r="C732" s="116" t="s">
        <v>1055</v>
      </c>
      <c r="D732" s="117">
        <v>1450100</v>
      </c>
    </row>
    <row r="733" spans="1:4" ht="15.75" x14ac:dyDescent="0.3">
      <c r="A733" s="114">
        <v>732</v>
      </c>
      <c r="B733" s="133" t="s">
        <v>1185</v>
      </c>
      <c r="C733" s="116" t="s">
        <v>1055</v>
      </c>
      <c r="D733" s="117">
        <v>2063700</v>
      </c>
    </row>
    <row r="734" spans="1:4" ht="15.75" x14ac:dyDescent="0.3">
      <c r="A734" s="114">
        <v>733</v>
      </c>
      <c r="B734" s="133" t="s">
        <v>1186</v>
      </c>
      <c r="C734" s="116" t="s">
        <v>1055</v>
      </c>
      <c r="D734" s="117">
        <v>2230100</v>
      </c>
    </row>
    <row r="735" spans="1:4" ht="15.75" x14ac:dyDescent="0.3">
      <c r="A735" s="114">
        <v>734</v>
      </c>
      <c r="B735" s="133" t="s">
        <v>1187</v>
      </c>
      <c r="C735" s="116" t="s">
        <v>1055</v>
      </c>
      <c r="D735" s="117">
        <v>1917700</v>
      </c>
    </row>
    <row r="736" spans="1:4" ht="15.75" x14ac:dyDescent="0.3">
      <c r="A736" s="114">
        <v>735</v>
      </c>
      <c r="B736" s="133" t="s">
        <v>1188</v>
      </c>
      <c r="C736" s="116" t="s">
        <v>1055</v>
      </c>
      <c r="D736" s="117">
        <v>9797300</v>
      </c>
    </row>
    <row r="737" spans="1:4" ht="15.75" x14ac:dyDescent="0.3">
      <c r="A737" s="114">
        <v>736</v>
      </c>
      <c r="B737" s="133" t="s">
        <v>1189</v>
      </c>
      <c r="C737" s="116" t="s">
        <v>1055</v>
      </c>
      <c r="D737" s="117">
        <v>13222700</v>
      </c>
    </row>
    <row r="738" spans="1:4" ht="15.75" x14ac:dyDescent="0.3">
      <c r="A738" s="114">
        <v>737</v>
      </c>
      <c r="B738" s="133" t="s">
        <v>1190</v>
      </c>
      <c r="C738" s="116" t="s">
        <v>1055</v>
      </c>
      <c r="D738" s="117">
        <v>14791600</v>
      </c>
    </row>
    <row r="739" spans="1:4" ht="15.75" x14ac:dyDescent="0.3">
      <c r="A739" s="114">
        <v>738</v>
      </c>
      <c r="B739" s="133" t="s">
        <v>1191</v>
      </c>
      <c r="C739" s="116" t="s">
        <v>1055</v>
      </c>
      <c r="D739" s="117">
        <v>19610300</v>
      </c>
    </row>
    <row r="740" spans="1:4" ht="15.75" x14ac:dyDescent="0.3">
      <c r="A740" s="114">
        <v>739</v>
      </c>
      <c r="B740" s="133" t="s">
        <v>1192</v>
      </c>
      <c r="C740" s="116" t="s">
        <v>1055</v>
      </c>
      <c r="D740" s="117">
        <v>8964200</v>
      </c>
    </row>
    <row r="741" spans="1:4" ht="15.75" x14ac:dyDescent="0.3">
      <c r="A741" s="114">
        <v>740</v>
      </c>
      <c r="B741" s="133" t="s">
        <v>1193</v>
      </c>
      <c r="C741" s="116" t="s">
        <v>1055</v>
      </c>
      <c r="D741" s="117">
        <v>20731000</v>
      </c>
    </row>
    <row r="742" spans="1:4" ht="15.75" x14ac:dyDescent="0.3">
      <c r="A742" s="114">
        <v>741</v>
      </c>
      <c r="B742" s="133" t="s">
        <v>1194</v>
      </c>
      <c r="C742" s="116" t="s">
        <v>1055</v>
      </c>
      <c r="D742" s="117">
        <v>23532600</v>
      </c>
    </row>
    <row r="743" spans="1:4" ht="15.75" x14ac:dyDescent="0.3">
      <c r="A743" s="114">
        <v>742</v>
      </c>
      <c r="B743" s="133" t="s">
        <v>1195</v>
      </c>
      <c r="C743" s="116" t="s">
        <v>1055</v>
      </c>
      <c r="D743" s="117">
        <v>25549800</v>
      </c>
    </row>
    <row r="744" spans="1:4" ht="15.75" x14ac:dyDescent="0.3">
      <c r="A744" s="114">
        <v>743</v>
      </c>
      <c r="B744" s="133" t="s">
        <v>1196</v>
      </c>
      <c r="C744" s="116" t="s">
        <v>1055</v>
      </c>
      <c r="D744" s="117">
        <v>5907900</v>
      </c>
    </row>
    <row r="745" spans="1:4" ht="15.75" x14ac:dyDescent="0.3">
      <c r="A745" s="114">
        <v>744</v>
      </c>
      <c r="B745" s="133" t="s">
        <v>1197</v>
      </c>
      <c r="C745" s="116" t="s">
        <v>1055</v>
      </c>
      <c r="D745" s="117">
        <v>10462900</v>
      </c>
    </row>
    <row r="746" spans="1:4" ht="15.75" x14ac:dyDescent="0.3">
      <c r="A746" s="114">
        <v>745</v>
      </c>
      <c r="B746" s="133" t="s">
        <v>1198</v>
      </c>
      <c r="C746" s="116" t="s">
        <v>1055</v>
      </c>
      <c r="D746" s="117">
        <v>22298800</v>
      </c>
    </row>
    <row r="747" spans="1:4" ht="15.75" x14ac:dyDescent="0.3">
      <c r="A747" s="114">
        <v>746</v>
      </c>
      <c r="B747" s="133" t="s">
        <v>1199</v>
      </c>
      <c r="C747" s="116" t="s">
        <v>1055</v>
      </c>
      <c r="D747" s="117">
        <v>12145000</v>
      </c>
    </row>
    <row r="748" spans="1:4" ht="15.75" x14ac:dyDescent="0.3">
      <c r="A748" s="114">
        <v>747</v>
      </c>
      <c r="B748" s="133" t="s">
        <v>1200</v>
      </c>
      <c r="C748" s="116" t="s">
        <v>1055</v>
      </c>
      <c r="D748" s="117">
        <v>8213700</v>
      </c>
    </row>
    <row r="749" spans="1:4" ht="15.75" x14ac:dyDescent="0.3">
      <c r="A749" s="114">
        <v>748</v>
      </c>
      <c r="B749" s="133" t="s">
        <v>1201</v>
      </c>
      <c r="C749" s="116" t="s">
        <v>1055</v>
      </c>
      <c r="D749" s="117">
        <v>17454000</v>
      </c>
    </row>
    <row r="750" spans="1:4" ht="15.75" x14ac:dyDescent="0.3">
      <c r="A750" s="114">
        <v>749</v>
      </c>
      <c r="B750" s="133" t="s">
        <v>1202</v>
      </c>
      <c r="C750" s="116" t="s">
        <v>1055</v>
      </c>
      <c r="D750" s="117">
        <v>7131500</v>
      </c>
    </row>
    <row r="751" spans="1:4" ht="15.75" x14ac:dyDescent="0.3">
      <c r="A751" s="114">
        <v>750</v>
      </c>
      <c r="B751" s="133" t="s">
        <v>1203</v>
      </c>
      <c r="C751" s="116" t="s">
        <v>1055</v>
      </c>
      <c r="D751" s="117">
        <v>5358800</v>
      </c>
    </row>
    <row r="752" spans="1:4" ht="15.75" x14ac:dyDescent="0.3">
      <c r="A752" s="114">
        <v>751</v>
      </c>
      <c r="B752" s="133" t="s">
        <v>1204</v>
      </c>
      <c r="C752" s="116" t="s">
        <v>1055</v>
      </c>
      <c r="D752" s="117">
        <v>38020700</v>
      </c>
    </row>
    <row r="753" spans="1:4" ht="15.75" x14ac:dyDescent="0.3">
      <c r="A753" s="114">
        <v>752</v>
      </c>
      <c r="B753" s="133" t="s">
        <v>1205</v>
      </c>
      <c r="C753" s="116" t="s">
        <v>1055</v>
      </c>
      <c r="D753" s="117">
        <v>16711900</v>
      </c>
    </row>
    <row r="754" spans="1:4" ht="15.75" x14ac:dyDescent="0.3">
      <c r="A754" s="114">
        <v>753</v>
      </c>
      <c r="B754" s="133" t="s">
        <v>1206</v>
      </c>
      <c r="C754" s="116" t="s">
        <v>1055</v>
      </c>
      <c r="D754" s="117">
        <v>31962500</v>
      </c>
    </row>
    <row r="755" spans="1:4" ht="15.75" x14ac:dyDescent="0.3">
      <c r="A755" s="114">
        <v>754</v>
      </c>
      <c r="B755" s="133" t="s">
        <v>1207</v>
      </c>
      <c r="C755" s="116" t="s">
        <v>1055</v>
      </c>
      <c r="D755" s="117">
        <v>28309500</v>
      </c>
    </row>
    <row r="756" spans="1:4" ht="15.75" x14ac:dyDescent="0.3">
      <c r="A756" s="114">
        <v>755</v>
      </c>
      <c r="B756" s="133" t="s">
        <v>1208</v>
      </c>
      <c r="C756" s="116" t="s">
        <v>1055</v>
      </c>
      <c r="D756" s="117">
        <v>44566900</v>
      </c>
    </row>
    <row r="757" spans="1:4" ht="15.75" x14ac:dyDescent="0.3">
      <c r="A757" s="114">
        <v>756</v>
      </c>
      <c r="B757" s="133" t="s">
        <v>1182</v>
      </c>
      <c r="C757" s="116" t="s">
        <v>1055</v>
      </c>
      <c r="D757" s="117">
        <v>1627900</v>
      </c>
    </row>
    <row r="758" spans="1:4" ht="15.75" x14ac:dyDescent="0.3">
      <c r="A758" s="114">
        <v>757</v>
      </c>
      <c r="B758" s="133" t="s">
        <v>1209</v>
      </c>
      <c r="C758" s="116" t="s">
        <v>1055</v>
      </c>
      <c r="D758" s="117">
        <v>1003000</v>
      </c>
    </row>
    <row r="759" spans="1:4" ht="15.75" x14ac:dyDescent="0.3">
      <c r="A759" s="114">
        <v>758</v>
      </c>
      <c r="B759" s="133" t="s">
        <v>1184</v>
      </c>
      <c r="C759" s="116" t="s">
        <v>1055</v>
      </c>
      <c r="D759" s="117">
        <v>1450100</v>
      </c>
    </row>
    <row r="760" spans="1:4" ht="15.75" x14ac:dyDescent="0.3">
      <c r="A760" s="114">
        <v>759</v>
      </c>
      <c r="B760" s="133" t="s">
        <v>1185</v>
      </c>
      <c r="C760" s="116" t="s">
        <v>1055</v>
      </c>
      <c r="D760" s="117">
        <v>2063700</v>
      </c>
    </row>
    <row r="761" spans="1:4" ht="15.75" x14ac:dyDescent="0.3">
      <c r="A761" s="114">
        <v>760</v>
      </c>
      <c r="B761" s="133" t="s">
        <v>1186</v>
      </c>
      <c r="C761" s="116" t="s">
        <v>1055</v>
      </c>
      <c r="D761" s="117">
        <v>2230100</v>
      </c>
    </row>
    <row r="762" spans="1:4" ht="15.75" x14ac:dyDescent="0.3">
      <c r="A762" s="114">
        <v>761</v>
      </c>
      <c r="B762" s="133" t="s">
        <v>1187</v>
      </c>
      <c r="C762" s="116" t="s">
        <v>1055</v>
      </c>
      <c r="D762" s="117">
        <v>1917700</v>
      </c>
    </row>
    <row r="763" spans="1:4" ht="15.75" x14ac:dyDescent="0.3">
      <c r="A763" s="114">
        <v>762</v>
      </c>
      <c r="B763" s="133" t="s">
        <v>1210</v>
      </c>
      <c r="C763" s="116" t="s">
        <v>1055</v>
      </c>
      <c r="D763" s="117">
        <v>8438900</v>
      </c>
    </row>
    <row r="764" spans="1:4" ht="15.75" x14ac:dyDescent="0.3">
      <c r="A764" s="114">
        <v>763</v>
      </c>
      <c r="B764" s="133" t="s">
        <v>1211</v>
      </c>
      <c r="C764" s="116" t="s">
        <v>1055</v>
      </c>
      <c r="D764" s="117">
        <v>1845700</v>
      </c>
    </row>
    <row r="765" spans="1:4" ht="15.75" x14ac:dyDescent="0.3">
      <c r="A765" s="114">
        <v>764</v>
      </c>
      <c r="B765" s="133" t="s">
        <v>1212</v>
      </c>
      <c r="C765" s="116" t="s">
        <v>1055</v>
      </c>
      <c r="D765" s="117">
        <v>2210300</v>
      </c>
    </row>
    <row r="766" spans="1:4" ht="15.75" x14ac:dyDescent="0.3">
      <c r="A766" s="114">
        <v>765</v>
      </c>
      <c r="B766" s="133" t="s">
        <v>1213</v>
      </c>
      <c r="C766" s="116" t="s">
        <v>1055</v>
      </c>
      <c r="D766" s="117">
        <v>14319600</v>
      </c>
    </row>
    <row r="767" spans="1:4" ht="15.75" x14ac:dyDescent="0.3">
      <c r="A767" s="114">
        <v>766</v>
      </c>
      <c r="B767" s="133" t="s">
        <v>1214</v>
      </c>
      <c r="C767" s="116" t="s">
        <v>1055</v>
      </c>
      <c r="D767" s="117">
        <v>11642400</v>
      </c>
    </row>
    <row r="768" spans="1:4" ht="15.75" x14ac:dyDescent="0.3">
      <c r="A768" s="114">
        <v>767</v>
      </c>
      <c r="B768" s="133" t="s">
        <v>1215</v>
      </c>
      <c r="C768" s="116" t="s">
        <v>1055</v>
      </c>
      <c r="D768" s="117">
        <v>1183000</v>
      </c>
    </row>
    <row r="769" spans="1:4" ht="15.75" x14ac:dyDescent="0.3">
      <c r="A769" s="114">
        <v>768</v>
      </c>
      <c r="B769" s="133" t="s">
        <v>1216</v>
      </c>
      <c r="C769" s="116" t="s">
        <v>1055</v>
      </c>
      <c r="D769" s="117">
        <v>6132600</v>
      </c>
    </row>
    <row r="770" spans="1:4" ht="15.75" x14ac:dyDescent="0.3">
      <c r="A770" s="114">
        <v>769</v>
      </c>
      <c r="B770" s="133" t="s">
        <v>1217</v>
      </c>
      <c r="C770" s="116" t="s">
        <v>1055</v>
      </c>
      <c r="D770" s="117">
        <v>7017200</v>
      </c>
    </row>
    <row r="771" spans="1:4" ht="15.75" x14ac:dyDescent="0.3">
      <c r="A771" s="114">
        <v>770</v>
      </c>
      <c r="B771" s="133" t="s">
        <v>1218</v>
      </c>
      <c r="C771" s="116" t="s">
        <v>1055</v>
      </c>
      <c r="D771" s="117">
        <v>3985300</v>
      </c>
    </row>
    <row r="772" spans="1:4" ht="15.75" x14ac:dyDescent="0.3">
      <c r="A772" s="114">
        <v>771</v>
      </c>
      <c r="B772" s="133" t="s">
        <v>1219</v>
      </c>
      <c r="C772" s="116" t="s">
        <v>1055</v>
      </c>
      <c r="D772" s="117">
        <v>4669500</v>
      </c>
    </row>
    <row r="773" spans="1:4" ht="15.75" x14ac:dyDescent="0.3">
      <c r="A773" s="114">
        <v>772</v>
      </c>
      <c r="B773" s="133" t="s">
        <v>1220</v>
      </c>
      <c r="C773" s="116" t="s">
        <v>1055</v>
      </c>
      <c r="D773" s="117">
        <v>10588500</v>
      </c>
    </row>
    <row r="774" spans="1:4" ht="15.75" x14ac:dyDescent="0.3">
      <c r="A774" s="114">
        <v>773</v>
      </c>
      <c r="B774" s="133" t="s">
        <v>1221</v>
      </c>
      <c r="C774" s="116" t="s">
        <v>1055</v>
      </c>
      <c r="D774" s="117">
        <v>1707600</v>
      </c>
    </row>
    <row r="775" spans="1:4" ht="15.75" x14ac:dyDescent="0.3">
      <c r="A775" s="114">
        <v>774</v>
      </c>
      <c r="B775" s="133" t="s">
        <v>1222</v>
      </c>
      <c r="C775" s="116" t="s">
        <v>1055</v>
      </c>
      <c r="D775" s="117">
        <v>1477900</v>
      </c>
    </row>
    <row r="776" spans="1:4" ht="15.75" x14ac:dyDescent="0.3">
      <c r="A776" s="114">
        <v>775</v>
      </c>
      <c r="B776" s="133" t="s">
        <v>1223</v>
      </c>
      <c r="C776" s="116" t="s">
        <v>1055</v>
      </c>
      <c r="D776" s="117">
        <v>2410000</v>
      </c>
    </row>
    <row r="777" spans="1:4" ht="15.75" x14ac:dyDescent="0.3">
      <c r="A777" s="114">
        <v>776</v>
      </c>
      <c r="B777" s="133" t="s">
        <v>1224</v>
      </c>
      <c r="C777" s="116" t="s">
        <v>1055</v>
      </c>
      <c r="D777" s="117">
        <v>1007500</v>
      </c>
    </row>
    <row r="778" spans="1:4" ht="15.75" x14ac:dyDescent="0.3">
      <c r="A778" s="114">
        <v>777</v>
      </c>
      <c r="B778" s="133" t="s">
        <v>1225</v>
      </c>
      <c r="C778" s="116" t="s">
        <v>1055</v>
      </c>
      <c r="D778" s="117">
        <v>37746800</v>
      </c>
    </row>
    <row r="779" spans="1:4" ht="15.75" x14ac:dyDescent="0.3">
      <c r="A779" s="114">
        <v>778</v>
      </c>
      <c r="B779" s="133" t="s">
        <v>1226</v>
      </c>
      <c r="C779" s="116" t="s">
        <v>1055</v>
      </c>
      <c r="D779" s="117">
        <v>56031500</v>
      </c>
    </row>
    <row r="780" spans="1:4" ht="15.75" x14ac:dyDescent="0.3">
      <c r="A780" s="114">
        <v>779</v>
      </c>
      <c r="B780" s="133" t="s">
        <v>1227</v>
      </c>
      <c r="C780" s="116" t="s">
        <v>1055</v>
      </c>
      <c r="D780" s="117">
        <v>15332100</v>
      </c>
    </row>
    <row r="781" spans="1:4" ht="15.75" x14ac:dyDescent="0.3">
      <c r="A781" s="114">
        <v>780</v>
      </c>
      <c r="B781" s="133" t="s">
        <v>1228</v>
      </c>
      <c r="C781" s="116" t="s">
        <v>1055</v>
      </c>
      <c r="D781" s="117">
        <v>3537500</v>
      </c>
    </row>
    <row r="782" spans="1:4" ht="15.75" x14ac:dyDescent="0.3">
      <c r="A782" s="114">
        <v>781</v>
      </c>
      <c r="B782" s="133" t="s">
        <v>1229</v>
      </c>
      <c r="C782" s="116" t="s">
        <v>1055</v>
      </c>
      <c r="D782" s="117">
        <v>10556900</v>
      </c>
    </row>
    <row r="783" spans="1:4" ht="15.75" x14ac:dyDescent="0.3">
      <c r="A783" s="114">
        <v>782</v>
      </c>
      <c r="B783" s="133" t="s">
        <v>1230</v>
      </c>
      <c r="C783" s="116" t="s">
        <v>1055</v>
      </c>
      <c r="D783" s="117">
        <v>2858300</v>
      </c>
    </row>
    <row r="784" spans="1:4" ht="15.75" x14ac:dyDescent="0.3">
      <c r="A784" s="114">
        <v>783</v>
      </c>
      <c r="B784" s="133" t="s">
        <v>1231</v>
      </c>
      <c r="C784" s="116" t="s">
        <v>1055</v>
      </c>
      <c r="D784" s="117">
        <v>6175000</v>
      </c>
    </row>
    <row r="785" spans="1:4" ht="15.75" x14ac:dyDescent="0.3">
      <c r="A785" s="114">
        <v>784</v>
      </c>
      <c r="B785" s="133" t="s">
        <v>1232</v>
      </c>
      <c r="C785" s="116" t="s">
        <v>1055</v>
      </c>
      <c r="D785" s="117">
        <v>16248400</v>
      </c>
    </row>
    <row r="786" spans="1:4" ht="15.75" x14ac:dyDescent="0.3">
      <c r="A786" s="114">
        <v>785</v>
      </c>
      <c r="B786" s="133" t="s">
        <v>1233</v>
      </c>
      <c r="C786" s="116" t="s">
        <v>1055</v>
      </c>
      <c r="D786" s="117">
        <v>16248400</v>
      </c>
    </row>
    <row r="787" spans="1:4" ht="15.75" x14ac:dyDescent="0.3">
      <c r="A787" s="114">
        <v>786</v>
      </c>
      <c r="B787" s="133" t="s">
        <v>1234</v>
      </c>
      <c r="C787" s="116" t="s">
        <v>1055</v>
      </c>
      <c r="D787" s="117">
        <v>7018300</v>
      </c>
    </row>
    <row r="788" spans="1:4" ht="15.75" x14ac:dyDescent="0.3">
      <c r="A788" s="114">
        <v>787</v>
      </c>
      <c r="B788" s="133" t="s">
        <v>1235</v>
      </c>
      <c r="C788" s="116" t="s">
        <v>1055</v>
      </c>
      <c r="D788" s="117">
        <v>4011800</v>
      </c>
    </row>
    <row r="789" spans="1:4" ht="15.75" x14ac:dyDescent="0.3">
      <c r="A789" s="114">
        <v>788</v>
      </c>
      <c r="B789" s="133" t="s">
        <v>1236</v>
      </c>
      <c r="C789" s="116" t="s">
        <v>1055</v>
      </c>
      <c r="D789" s="117">
        <v>5041900</v>
      </c>
    </row>
    <row r="790" spans="1:4" ht="15.75" x14ac:dyDescent="0.3">
      <c r="A790" s="114">
        <v>789</v>
      </c>
      <c r="B790" s="133" t="s">
        <v>1237</v>
      </c>
      <c r="C790" s="116" t="s">
        <v>1055</v>
      </c>
      <c r="D790" s="117">
        <v>67581500</v>
      </c>
    </row>
    <row r="791" spans="1:4" ht="15.75" x14ac:dyDescent="0.3">
      <c r="A791" s="114">
        <v>790</v>
      </c>
      <c r="B791" s="133" t="s">
        <v>1238</v>
      </c>
      <c r="C791" s="116" t="s">
        <v>1055</v>
      </c>
      <c r="D791" s="117">
        <v>102726400</v>
      </c>
    </row>
    <row r="792" spans="1:4" ht="15.75" x14ac:dyDescent="0.3">
      <c r="A792" s="114">
        <v>791</v>
      </c>
      <c r="B792" s="133" t="s">
        <v>1239</v>
      </c>
      <c r="C792" s="116" t="s">
        <v>1055</v>
      </c>
      <c r="D792" s="117">
        <v>89895500</v>
      </c>
    </row>
    <row r="793" spans="1:4" ht="15.75" x14ac:dyDescent="0.3">
      <c r="A793" s="114">
        <v>792</v>
      </c>
      <c r="B793" s="133" t="s">
        <v>1240</v>
      </c>
      <c r="C793" s="116" t="s">
        <v>1055</v>
      </c>
      <c r="D793" s="117">
        <v>48406000</v>
      </c>
    </row>
    <row r="794" spans="1:4" ht="15.75" x14ac:dyDescent="0.3">
      <c r="A794" s="114">
        <v>793</v>
      </c>
      <c r="B794" s="133" t="s">
        <v>1241</v>
      </c>
      <c r="C794" s="116" t="s">
        <v>1055</v>
      </c>
      <c r="D794" s="117">
        <v>60702000</v>
      </c>
    </row>
    <row r="795" spans="1:4" ht="15.75" x14ac:dyDescent="0.3">
      <c r="A795" s="114">
        <v>794</v>
      </c>
      <c r="B795" s="133" t="s">
        <v>1242</v>
      </c>
      <c r="C795" s="116" t="s">
        <v>1055</v>
      </c>
      <c r="D795" s="117">
        <v>59861500</v>
      </c>
    </row>
    <row r="796" spans="1:4" ht="15.75" x14ac:dyDescent="0.3">
      <c r="A796" s="114">
        <v>795</v>
      </c>
      <c r="B796" s="133" t="s">
        <v>1243</v>
      </c>
      <c r="C796" s="116" t="s">
        <v>1055</v>
      </c>
      <c r="D796" s="117">
        <v>57303400</v>
      </c>
    </row>
    <row r="797" spans="1:4" ht="15.75" x14ac:dyDescent="0.3">
      <c r="A797" s="114">
        <v>796</v>
      </c>
      <c r="B797" s="133" t="s">
        <v>1244</v>
      </c>
      <c r="C797" s="116" t="s">
        <v>1055</v>
      </c>
      <c r="D797" s="117">
        <v>34304400</v>
      </c>
    </row>
    <row r="798" spans="1:4" ht="15.75" x14ac:dyDescent="0.3">
      <c r="A798" s="114">
        <v>797</v>
      </c>
      <c r="B798" s="133" t="s">
        <v>1245</v>
      </c>
      <c r="C798" s="116" t="s">
        <v>1055</v>
      </c>
      <c r="D798" s="117">
        <v>37635300</v>
      </c>
    </row>
    <row r="799" spans="1:4" ht="15.75" x14ac:dyDescent="0.3">
      <c r="A799" s="114">
        <v>798</v>
      </c>
      <c r="B799" s="133" t="s">
        <v>1246</v>
      </c>
      <c r="C799" s="116" t="s">
        <v>1055</v>
      </c>
      <c r="D799" s="117">
        <v>38755900</v>
      </c>
    </row>
    <row r="800" spans="1:4" ht="15.75" x14ac:dyDescent="0.3">
      <c r="A800" s="114">
        <v>799</v>
      </c>
      <c r="B800" s="133" t="s">
        <v>1247</v>
      </c>
      <c r="C800" s="116" t="s">
        <v>1055</v>
      </c>
      <c r="D800" s="117">
        <v>33246100</v>
      </c>
    </row>
    <row r="801" spans="1:4" ht="15.75" x14ac:dyDescent="0.3">
      <c r="A801" s="114">
        <v>800</v>
      </c>
      <c r="B801" s="133" t="s">
        <v>1248</v>
      </c>
      <c r="C801" s="116" t="s">
        <v>1055</v>
      </c>
      <c r="D801" s="117">
        <v>25463700</v>
      </c>
    </row>
    <row r="802" spans="1:4" ht="15.75" x14ac:dyDescent="0.3">
      <c r="A802" s="114">
        <v>801</v>
      </c>
      <c r="B802" s="133" t="s">
        <v>1249</v>
      </c>
      <c r="C802" s="116" t="s">
        <v>1055</v>
      </c>
      <c r="D802" s="117">
        <v>26055300</v>
      </c>
    </row>
    <row r="803" spans="1:4" ht="15.75" x14ac:dyDescent="0.3">
      <c r="A803" s="114">
        <v>802</v>
      </c>
      <c r="B803" s="133" t="s">
        <v>1250</v>
      </c>
      <c r="C803" s="116" t="s">
        <v>1055</v>
      </c>
      <c r="D803" s="117">
        <v>13012100</v>
      </c>
    </row>
    <row r="804" spans="1:4" ht="15.75" x14ac:dyDescent="0.3">
      <c r="A804" s="114">
        <v>803</v>
      </c>
      <c r="B804" s="133" t="s">
        <v>1251</v>
      </c>
      <c r="C804" s="116" t="s">
        <v>1055</v>
      </c>
      <c r="D804" s="117">
        <v>19455800</v>
      </c>
    </row>
    <row r="805" spans="1:4" ht="15.75" x14ac:dyDescent="0.3">
      <c r="A805" s="114">
        <v>804</v>
      </c>
      <c r="B805" s="133" t="s">
        <v>1252</v>
      </c>
      <c r="C805" s="116" t="s">
        <v>1055</v>
      </c>
      <c r="D805" s="117">
        <v>53913100</v>
      </c>
    </row>
    <row r="806" spans="1:4" ht="15.75" x14ac:dyDescent="0.3">
      <c r="A806" s="114">
        <v>805</v>
      </c>
      <c r="B806" s="133" t="s">
        <v>1253</v>
      </c>
      <c r="C806" s="116" t="s">
        <v>1055</v>
      </c>
      <c r="D806" s="117">
        <v>54792000</v>
      </c>
    </row>
    <row r="807" spans="1:4" ht="15.75" x14ac:dyDescent="0.3">
      <c r="A807" s="114">
        <v>806</v>
      </c>
      <c r="B807" s="133" t="s">
        <v>1254</v>
      </c>
      <c r="C807" s="116" t="s">
        <v>1055</v>
      </c>
      <c r="D807" s="117">
        <v>35101300</v>
      </c>
    </row>
    <row r="808" spans="1:4" ht="15.75" x14ac:dyDescent="0.3">
      <c r="A808" s="114">
        <v>807</v>
      </c>
      <c r="B808" s="133" t="s">
        <v>1255</v>
      </c>
      <c r="C808" s="116" t="s">
        <v>1055</v>
      </c>
      <c r="D808" s="117">
        <v>32286200</v>
      </c>
    </row>
    <row r="809" spans="1:4" ht="15.75" x14ac:dyDescent="0.3">
      <c r="A809" s="114">
        <v>808</v>
      </c>
      <c r="B809" s="133" t="s">
        <v>1256</v>
      </c>
      <c r="C809" s="116" t="s">
        <v>1055</v>
      </c>
      <c r="D809" s="117">
        <v>31154100</v>
      </c>
    </row>
    <row r="810" spans="1:4" ht="15.75" x14ac:dyDescent="0.3">
      <c r="A810" s="114">
        <v>809</v>
      </c>
      <c r="B810" s="133" t="s">
        <v>1257</v>
      </c>
      <c r="C810" s="116" t="s">
        <v>1055</v>
      </c>
      <c r="D810" s="117">
        <v>36400900</v>
      </c>
    </row>
    <row r="811" spans="1:4" ht="15.75" x14ac:dyDescent="0.3">
      <c r="A811" s="114">
        <v>810</v>
      </c>
      <c r="B811" s="133" t="s">
        <v>1258</v>
      </c>
      <c r="C811" s="116" t="s">
        <v>1055</v>
      </c>
      <c r="D811" s="117">
        <v>18839500</v>
      </c>
    </row>
    <row r="812" spans="1:4" ht="15.75" x14ac:dyDescent="0.3">
      <c r="A812" s="114">
        <v>811</v>
      </c>
      <c r="B812" s="133" t="s">
        <v>1259</v>
      </c>
      <c r="C812" s="116" t="s">
        <v>1055</v>
      </c>
      <c r="D812" s="117">
        <v>23571100</v>
      </c>
    </row>
    <row r="813" spans="1:4" ht="15.75" x14ac:dyDescent="0.3">
      <c r="A813" s="114">
        <v>812</v>
      </c>
      <c r="B813" s="133" t="s">
        <v>1260</v>
      </c>
      <c r="C813" s="116" t="s">
        <v>1055</v>
      </c>
      <c r="D813" s="117">
        <v>9282200</v>
      </c>
    </row>
    <row r="814" spans="1:4" ht="15.75" x14ac:dyDescent="0.3">
      <c r="A814" s="114">
        <v>813</v>
      </c>
      <c r="B814" s="133" t="s">
        <v>1261</v>
      </c>
      <c r="C814" s="116" t="s">
        <v>1055</v>
      </c>
      <c r="D814" s="117">
        <v>6238400</v>
      </c>
    </row>
    <row r="815" spans="1:4" ht="15.75" x14ac:dyDescent="0.3">
      <c r="A815" s="114">
        <v>814</v>
      </c>
      <c r="B815" s="133" t="s">
        <v>1262</v>
      </c>
      <c r="C815" s="116" t="s">
        <v>1055</v>
      </c>
      <c r="D815" s="117">
        <v>13603500</v>
      </c>
    </row>
    <row r="816" spans="1:4" ht="15.75" x14ac:dyDescent="0.3">
      <c r="A816" s="114">
        <v>815</v>
      </c>
      <c r="B816" s="133" t="s">
        <v>1263</v>
      </c>
      <c r="C816" s="116" t="s">
        <v>1055</v>
      </c>
      <c r="D816" s="117">
        <v>7253200</v>
      </c>
    </row>
    <row r="817" spans="1:4" ht="15.75" x14ac:dyDescent="0.3">
      <c r="A817" s="114">
        <v>816</v>
      </c>
      <c r="B817" s="133" t="s">
        <v>1264</v>
      </c>
      <c r="C817" s="116" t="s">
        <v>1055</v>
      </c>
      <c r="D817" s="117">
        <v>5658800</v>
      </c>
    </row>
    <row r="818" spans="1:4" ht="15.75" x14ac:dyDescent="0.3">
      <c r="A818" s="114">
        <v>817</v>
      </c>
      <c r="B818" s="133" t="s">
        <v>1265</v>
      </c>
      <c r="C818" s="116" t="s">
        <v>1055</v>
      </c>
      <c r="D818" s="117">
        <v>4867600</v>
      </c>
    </row>
    <row r="819" spans="1:4" ht="15.75" x14ac:dyDescent="0.3">
      <c r="A819" s="114">
        <v>818</v>
      </c>
      <c r="B819" s="133" t="s">
        <v>1266</v>
      </c>
      <c r="C819" s="116" t="s">
        <v>1055</v>
      </c>
      <c r="D819" s="117">
        <v>6218500</v>
      </c>
    </row>
    <row r="820" spans="1:4" ht="15.75" x14ac:dyDescent="0.3">
      <c r="A820" s="114">
        <v>819</v>
      </c>
      <c r="B820" s="133" t="s">
        <v>1267</v>
      </c>
      <c r="C820" s="116" t="s">
        <v>1055</v>
      </c>
      <c r="D820" s="117">
        <v>3833600</v>
      </c>
    </row>
    <row r="821" spans="1:4" ht="15.75" x14ac:dyDescent="0.3">
      <c r="A821" s="114">
        <v>820</v>
      </c>
      <c r="B821" s="133" t="s">
        <v>1268</v>
      </c>
      <c r="C821" s="116" t="s">
        <v>1055</v>
      </c>
      <c r="D821" s="117">
        <v>14805200</v>
      </c>
    </row>
    <row r="822" spans="1:4" ht="15.75" x14ac:dyDescent="0.3">
      <c r="A822" s="114">
        <v>821</v>
      </c>
      <c r="B822" s="133" t="s">
        <v>1269</v>
      </c>
      <c r="C822" s="116" t="s">
        <v>1055</v>
      </c>
      <c r="D822" s="117">
        <v>19400900</v>
      </c>
    </row>
    <row r="823" spans="1:4" ht="15.75" x14ac:dyDescent="0.3">
      <c r="A823" s="114">
        <v>822</v>
      </c>
      <c r="B823" s="133" t="s">
        <v>1270</v>
      </c>
      <c r="C823" s="116" t="s">
        <v>1055</v>
      </c>
      <c r="D823" s="117">
        <v>6796500</v>
      </c>
    </row>
    <row r="824" spans="1:4" ht="15.75" x14ac:dyDescent="0.3">
      <c r="A824" s="114">
        <v>823</v>
      </c>
      <c r="B824" s="133" t="s">
        <v>1271</v>
      </c>
      <c r="C824" s="116" t="s">
        <v>1055</v>
      </c>
      <c r="D824" s="117">
        <v>11849500</v>
      </c>
    </row>
    <row r="825" spans="1:4" ht="15.75" x14ac:dyDescent="0.3">
      <c r="A825" s="114">
        <v>824</v>
      </c>
      <c r="B825" s="133" t="s">
        <v>1272</v>
      </c>
      <c r="C825" s="116" t="s">
        <v>1055</v>
      </c>
      <c r="D825" s="117">
        <v>16286900</v>
      </c>
    </row>
    <row r="826" spans="1:4" ht="15.75" x14ac:dyDescent="0.3">
      <c r="A826" s="114">
        <v>825</v>
      </c>
      <c r="B826" s="133" t="s">
        <v>1273</v>
      </c>
      <c r="C826" s="116" t="s">
        <v>1055</v>
      </c>
      <c r="D826" s="117">
        <v>51822700</v>
      </c>
    </row>
    <row r="827" spans="1:4" ht="15.75" x14ac:dyDescent="0.3">
      <c r="A827" s="114">
        <v>826</v>
      </c>
      <c r="B827" s="133" t="s">
        <v>1274</v>
      </c>
      <c r="C827" s="116" t="s">
        <v>1055</v>
      </c>
      <c r="D827" s="117">
        <v>10186700</v>
      </c>
    </row>
    <row r="828" spans="1:4" ht="15.75" x14ac:dyDescent="0.3">
      <c r="A828" s="114">
        <v>827</v>
      </c>
      <c r="B828" s="133" t="s">
        <v>1275</v>
      </c>
      <c r="C828" s="116" t="s">
        <v>1055</v>
      </c>
      <c r="D828" s="117">
        <v>47270000</v>
      </c>
    </row>
    <row r="829" spans="1:4" ht="15.75" x14ac:dyDescent="0.3">
      <c r="A829" s="114">
        <v>828</v>
      </c>
      <c r="B829" s="133" t="s">
        <v>1276</v>
      </c>
      <c r="C829" s="116" t="s">
        <v>1055</v>
      </c>
      <c r="D829" s="117">
        <v>4187300</v>
      </c>
    </row>
    <row r="830" spans="1:4" ht="15.75" x14ac:dyDescent="0.3">
      <c r="A830" s="114">
        <v>829</v>
      </c>
      <c r="B830" s="133" t="s">
        <v>1277</v>
      </c>
      <c r="C830" s="116" t="s">
        <v>1055</v>
      </c>
      <c r="D830" s="117">
        <v>4284600</v>
      </c>
    </row>
    <row r="831" spans="1:4" ht="15.75" x14ac:dyDescent="0.3">
      <c r="A831" s="114">
        <v>830</v>
      </c>
      <c r="B831" s="133" t="s">
        <v>1278</v>
      </c>
      <c r="C831" s="116" t="s">
        <v>1055</v>
      </c>
      <c r="D831" s="117">
        <v>6551400</v>
      </c>
    </row>
    <row r="832" spans="1:4" ht="15.75" x14ac:dyDescent="0.3">
      <c r="A832" s="114">
        <v>831</v>
      </c>
      <c r="B832" s="133" t="s">
        <v>1279</v>
      </c>
      <c r="C832" s="116" t="s">
        <v>1055</v>
      </c>
      <c r="D832" s="117">
        <v>2830600</v>
      </c>
    </row>
    <row r="833" spans="1:4" ht="15.75" x14ac:dyDescent="0.3">
      <c r="A833" s="114">
        <v>832</v>
      </c>
      <c r="B833" s="133" t="s">
        <v>1280</v>
      </c>
      <c r="C833" s="116" t="s">
        <v>1055</v>
      </c>
      <c r="D833" s="117">
        <v>93953600</v>
      </c>
    </row>
    <row r="834" spans="1:4" ht="15.75" x14ac:dyDescent="0.3">
      <c r="A834" s="114">
        <v>833</v>
      </c>
      <c r="B834" s="133" t="s">
        <v>1281</v>
      </c>
      <c r="C834" s="116" t="s">
        <v>1055</v>
      </c>
      <c r="D834" s="117">
        <v>18940200</v>
      </c>
    </row>
    <row r="835" spans="1:4" ht="15.75" x14ac:dyDescent="0.3">
      <c r="A835" s="114">
        <v>834</v>
      </c>
      <c r="B835" s="133" t="s">
        <v>1282</v>
      </c>
      <c r="C835" s="116" t="s">
        <v>1055</v>
      </c>
      <c r="D835" s="117">
        <v>21168500</v>
      </c>
    </row>
    <row r="836" spans="1:4" ht="15.75" x14ac:dyDescent="0.3">
      <c r="A836" s="114">
        <v>835</v>
      </c>
      <c r="B836" s="133" t="s">
        <v>1283</v>
      </c>
      <c r="C836" s="116" t="s">
        <v>1055</v>
      </c>
      <c r="D836" s="117">
        <v>385952100</v>
      </c>
    </row>
    <row r="837" spans="1:4" ht="15.75" x14ac:dyDescent="0.3">
      <c r="A837" s="114">
        <v>836</v>
      </c>
      <c r="B837" s="133" t="s">
        <v>1284</v>
      </c>
      <c r="C837" s="116" t="s">
        <v>1055</v>
      </c>
      <c r="D837" s="117">
        <v>39844300</v>
      </c>
    </row>
    <row r="838" spans="1:4" ht="15.75" x14ac:dyDescent="0.3">
      <c r="A838" s="114">
        <v>837</v>
      </c>
      <c r="B838" s="133" t="s">
        <v>1285</v>
      </c>
      <c r="C838" s="116" t="s">
        <v>1055</v>
      </c>
      <c r="D838" s="117">
        <v>27393800</v>
      </c>
    </row>
    <row r="839" spans="1:4" ht="15.75" x14ac:dyDescent="0.3">
      <c r="A839" s="114">
        <v>838</v>
      </c>
      <c r="B839" s="134" t="s">
        <v>1286</v>
      </c>
      <c r="C839" s="116" t="s">
        <v>1055</v>
      </c>
      <c r="D839" s="117">
        <v>1919200</v>
      </c>
    </row>
    <row r="840" spans="1:4" ht="15.75" x14ac:dyDescent="0.3">
      <c r="A840" s="114">
        <v>839</v>
      </c>
      <c r="B840" s="115" t="s">
        <v>1287</v>
      </c>
      <c r="C840" s="116" t="s">
        <v>1055</v>
      </c>
      <c r="D840" s="117">
        <v>2941700</v>
      </c>
    </row>
    <row r="841" spans="1:4" ht="15.75" x14ac:dyDescent="0.3">
      <c r="A841" s="114">
        <v>840</v>
      </c>
      <c r="B841" s="115" t="s">
        <v>1288</v>
      </c>
      <c r="C841" s="116" t="s">
        <v>1055</v>
      </c>
      <c r="D841" s="117">
        <v>13291000</v>
      </c>
    </row>
    <row r="842" spans="1:4" ht="15.75" x14ac:dyDescent="0.3">
      <c r="A842" s="114">
        <v>841</v>
      </c>
      <c r="B842" s="115" t="s">
        <v>1289</v>
      </c>
      <c r="C842" s="116" t="s">
        <v>1055</v>
      </c>
      <c r="D842" s="117">
        <v>26403000</v>
      </c>
    </row>
    <row r="843" spans="1:4" ht="15.75" x14ac:dyDescent="0.3">
      <c r="A843" s="114">
        <v>842</v>
      </c>
      <c r="B843" s="115" t="s">
        <v>1290</v>
      </c>
      <c r="C843" s="116" t="s">
        <v>1055</v>
      </c>
      <c r="D843" s="117">
        <v>91843900</v>
      </c>
    </row>
    <row r="844" spans="1:4" ht="15.75" x14ac:dyDescent="0.3">
      <c r="A844" s="111">
        <v>843</v>
      </c>
      <c r="B844" s="124" t="s">
        <v>1291</v>
      </c>
      <c r="C844" s="135" t="s">
        <v>1292</v>
      </c>
      <c r="D844" s="136">
        <v>226500</v>
      </c>
    </row>
    <row r="845" spans="1:4" ht="15.75" x14ac:dyDescent="0.3">
      <c r="A845" s="114">
        <v>844</v>
      </c>
      <c r="B845" s="133" t="s">
        <v>1293</v>
      </c>
      <c r="C845" s="137" t="s">
        <v>1292</v>
      </c>
      <c r="D845" s="117">
        <v>93600</v>
      </c>
    </row>
    <row r="846" spans="1:4" ht="15.75" x14ac:dyDescent="0.3">
      <c r="A846" s="111">
        <v>845</v>
      </c>
      <c r="B846" s="124" t="s">
        <v>1294</v>
      </c>
      <c r="C846" s="135" t="s">
        <v>1292</v>
      </c>
      <c r="D846" s="136">
        <v>54400</v>
      </c>
    </row>
    <row r="847" spans="1:4" ht="15.75" x14ac:dyDescent="0.3">
      <c r="A847" s="111">
        <v>846</v>
      </c>
      <c r="B847" s="124" t="s">
        <v>1295</v>
      </c>
      <c r="C847" s="135" t="s">
        <v>1292</v>
      </c>
      <c r="D847" s="136">
        <v>226500</v>
      </c>
    </row>
    <row r="848" spans="1:4" ht="15.75" x14ac:dyDescent="0.3">
      <c r="A848" s="111">
        <v>847</v>
      </c>
      <c r="B848" s="124" t="s">
        <v>1296</v>
      </c>
      <c r="C848" s="135" t="s">
        <v>1292</v>
      </c>
      <c r="D848" s="136">
        <v>93600</v>
      </c>
    </row>
    <row r="849" spans="1:4" ht="15.75" x14ac:dyDescent="0.3">
      <c r="A849" s="111">
        <v>848</v>
      </c>
      <c r="B849" s="124" t="s">
        <v>1297</v>
      </c>
      <c r="C849" s="135" t="s">
        <v>1292</v>
      </c>
      <c r="D849" s="136">
        <v>54400</v>
      </c>
    </row>
    <row r="850" spans="1:4" ht="15.75" x14ac:dyDescent="0.3">
      <c r="A850" s="111">
        <v>849</v>
      </c>
      <c r="B850" s="124" t="s">
        <v>1298</v>
      </c>
      <c r="C850" s="135" t="s">
        <v>1299</v>
      </c>
      <c r="D850" s="136">
        <v>1646700</v>
      </c>
    </row>
    <row r="851" spans="1:4" ht="15.75" x14ac:dyDescent="0.3">
      <c r="A851" s="111">
        <v>850</v>
      </c>
      <c r="B851" s="124" t="s">
        <v>1300</v>
      </c>
      <c r="C851" s="135" t="s">
        <v>1299</v>
      </c>
      <c r="D851" s="136">
        <v>1092600</v>
      </c>
    </row>
    <row r="852" spans="1:4" ht="15.75" x14ac:dyDescent="0.3">
      <c r="A852" s="111">
        <v>851</v>
      </c>
      <c r="B852" s="124" t="s">
        <v>1301</v>
      </c>
      <c r="C852" s="135" t="s">
        <v>1299</v>
      </c>
      <c r="D852" s="136">
        <v>828400</v>
      </c>
    </row>
    <row r="853" spans="1:4" ht="15.75" x14ac:dyDescent="0.3">
      <c r="A853" s="111">
        <v>852</v>
      </c>
      <c r="B853" s="124" t="s">
        <v>1302</v>
      </c>
      <c r="C853" s="135" t="s">
        <v>1299</v>
      </c>
      <c r="D853" s="136">
        <v>635300</v>
      </c>
    </row>
    <row r="854" spans="1:4" ht="15.75" x14ac:dyDescent="0.3">
      <c r="A854" s="114">
        <v>853</v>
      </c>
      <c r="B854" s="133" t="s">
        <v>1303</v>
      </c>
      <c r="C854" s="137" t="s">
        <v>1299</v>
      </c>
      <c r="D854" s="117">
        <v>241600</v>
      </c>
    </row>
    <row r="855" spans="1:4" ht="15.75" x14ac:dyDescent="0.3">
      <c r="A855" s="111">
        <v>854</v>
      </c>
      <c r="B855" s="124" t="s">
        <v>1304</v>
      </c>
      <c r="C855" s="135" t="s">
        <v>1299</v>
      </c>
      <c r="D855" s="136">
        <v>808000</v>
      </c>
    </row>
    <row r="856" spans="1:4" ht="15.75" x14ac:dyDescent="0.3">
      <c r="A856" s="111">
        <v>855</v>
      </c>
      <c r="B856" s="124" t="s">
        <v>1305</v>
      </c>
      <c r="C856" s="135" t="s">
        <v>1299</v>
      </c>
      <c r="D856" s="136">
        <v>211400</v>
      </c>
    </row>
    <row r="857" spans="1:4" ht="15.75" x14ac:dyDescent="0.3">
      <c r="A857" s="111">
        <v>856</v>
      </c>
      <c r="B857" s="124" t="s">
        <v>1306</v>
      </c>
      <c r="C857" s="135" t="s">
        <v>1292</v>
      </c>
      <c r="D857" s="136">
        <v>271800</v>
      </c>
    </row>
    <row r="858" spans="1:4" ht="15.75" x14ac:dyDescent="0.3">
      <c r="A858" s="111">
        <v>857</v>
      </c>
      <c r="B858" s="124" t="s">
        <v>1307</v>
      </c>
      <c r="C858" s="135" t="s">
        <v>1292</v>
      </c>
      <c r="D858" s="136">
        <v>211400</v>
      </c>
    </row>
    <row r="859" spans="1:4" ht="15.75" x14ac:dyDescent="0.3">
      <c r="A859" s="111">
        <v>858</v>
      </c>
      <c r="B859" s="124" t="s">
        <v>1308</v>
      </c>
      <c r="C859" s="135" t="s">
        <v>1292</v>
      </c>
      <c r="D859" s="136">
        <v>163100</v>
      </c>
    </row>
    <row r="860" spans="1:4" ht="15.75" x14ac:dyDescent="0.3">
      <c r="A860" s="111">
        <v>859</v>
      </c>
      <c r="B860" s="124" t="s">
        <v>1309</v>
      </c>
      <c r="C860" s="135" t="s">
        <v>1292</v>
      </c>
      <c r="D860" s="136">
        <v>78500</v>
      </c>
    </row>
    <row r="861" spans="1:4" ht="15.75" x14ac:dyDescent="0.3">
      <c r="A861" s="111">
        <v>860</v>
      </c>
      <c r="B861" s="124" t="s">
        <v>1310</v>
      </c>
      <c r="C861" s="135" t="s">
        <v>272</v>
      </c>
      <c r="D861" s="136">
        <v>68000</v>
      </c>
    </row>
    <row r="862" spans="1:4" ht="15.75" x14ac:dyDescent="0.3">
      <c r="A862" s="111">
        <v>861</v>
      </c>
      <c r="B862" s="124" t="s">
        <v>1311</v>
      </c>
      <c r="C862" s="135" t="s">
        <v>272</v>
      </c>
      <c r="D862" s="136">
        <v>72200</v>
      </c>
    </row>
    <row r="863" spans="1:4" ht="15.75" x14ac:dyDescent="0.3">
      <c r="A863" s="111">
        <v>862</v>
      </c>
      <c r="B863" s="124" t="s">
        <v>1312</v>
      </c>
      <c r="C863" s="135" t="s">
        <v>272</v>
      </c>
      <c r="D863" s="136">
        <v>67600</v>
      </c>
    </row>
    <row r="864" spans="1:4" ht="15.75" x14ac:dyDescent="0.3">
      <c r="A864" s="111">
        <v>863</v>
      </c>
      <c r="B864" s="124" t="s">
        <v>1313</v>
      </c>
      <c r="C864" s="135" t="s">
        <v>272</v>
      </c>
      <c r="D864" s="136">
        <v>58600</v>
      </c>
    </row>
    <row r="865" spans="1:4" ht="15.75" x14ac:dyDescent="0.3">
      <c r="A865" s="111">
        <v>864</v>
      </c>
      <c r="B865" s="124" t="s">
        <v>1314</v>
      </c>
      <c r="C865" s="135" t="s">
        <v>272</v>
      </c>
      <c r="D865" s="136">
        <v>29500</v>
      </c>
    </row>
    <row r="866" spans="1:4" ht="15.75" x14ac:dyDescent="0.3">
      <c r="A866" s="111">
        <v>865</v>
      </c>
      <c r="B866" s="124" t="s">
        <v>1315</v>
      </c>
      <c r="C866" s="135" t="s">
        <v>272</v>
      </c>
      <c r="D866" s="136">
        <v>71200</v>
      </c>
    </row>
    <row r="867" spans="1:4" ht="15.75" x14ac:dyDescent="0.3">
      <c r="A867" s="111">
        <v>866</v>
      </c>
      <c r="B867" s="124" t="s">
        <v>1316</v>
      </c>
      <c r="C867" s="135" t="s">
        <v>272</v>
      </c>
      <c r="D867" s="136">
        <v>32000</v>
      </c>
    </row>
    <row r="868" spans="1:4" ht="15.75" x14ac:dyDescent="0.3">
      <c r="A868" s="111">
        <v>867</v>
      </c>
      <c r="B868" s="124" t="s">
        <v>1317</v>
      </c>
      <c r="C868" s="135" t="s">
        <v>272</v>
      </c>
      <c r="D868" s="136">
        <v>37500</v>
      </c>
    </row>
    <row r="869" spans="1:4" ht="15.75" x14ac:dyDescent="0.3">
      <c r="A869" s="111">
        <v>868</v>
      </c>
      <c r="B869" s="124" t="s">
        <v>1318</v>
      </c>
      <c r="C869" s="135" t="s">
        <v>272</v>
      </c>
      <c r="D869" s="136">
        <v>49200</v>
      </c>
    </row>
    <row r="870" spans="1:4" ht="15.75" x14ac:dyDescent="0.3">
      <c r="A870" s="111">
        <v>869</v>
      </c>
      <c r="B870" s="124" t="s">
        <v>1319</v>
      </c>
      <c r="C870" s="135" t="s">
        <v>272</v>
      </c>
      <c r="D870" s="136">
        <v>126600</v>
      </c>
    </row>
    <row r="871" spans="1:4" ht="15.75" x14ac:dyDescent="0.3">
      <c r="A871" s="111">
        <v>870</v>
      </c>
      <c r="B871" s="124" t="s">
        <v>1320</v>
      </c>
      <c r="C871" s="135" t="s">
        <v>272</v>
      </c>
      <c r="D871" s="136">
        <v>63400</v>
      </c>
    </row>
    <row r="872" spans="1:4" ht="15.75" x14ac:dyDescent="0.3">
      <c r="A872" s="111">
        <v>871</v>
      </c>
      <c r="B872" s="124" t="s">
        <v>1321</v>
      </c>
      <c r="C872" s="135" t="s">
        <v>272</v>
      </c>
      <c r="D872" s="136">
        <v>61100</v>
      </c>
    </row>
    <row r="873" spans="1:4" ht="15.75" x14ac:dyDescent="0.3">
      <c r="A873" s="111">
        <v>872</v>
      </c>
      <c r="B873" s="124" t="s">
        <v>1322</v>
      </c>
      <c r="C873" s="135" t="s">
        <v>272</v>
      </c>
      <c r="D873" s="136">
        <v>29000</v>
      </c>
    </row>
    <row r="874" spans="1:4" ht="15.75" x14ac:dyDescent="0.3">
      <c r="A874" s="111">
        <v>873</v>
      </c>
      <c r="B874" s="124" t="s">
        <v>1323</v>
      </c>
      <c r="C874" s="135" t="s">
        <v>272</v>
      </c>
      <c r="D874" s="136">
        <v>71200</v>
      </c>
    </row>
    <row r="875" spans="1:4" ht="15.75" x14ac:dyDescent="0.3">
      <c r="A875" s="111">
        <v>874</v>
      </c>
      <c r="B875" s="124" t="s">
        <v>1324</v>
      </c>
      <c r="C875" s="135" t="s">
        <v>272</v>
      </c>
      <c r="D875" s="136">
        <v>35600</v>
      </c>
    </row>
    <row r="876" spans="1:4" ht="15.75" x14ac:dyDescent="0.3">
      <c r="A876" s="111">
        <v>875</v>
      </c>
      <c r="B876" s="124" t="s">
        <v>1325</v>
      </c>
      <c r="C876" s="135" t="s">
        <v>272</v>
      </c>
      <c r="D876" s="136">
        <v>279400</v>
      </c>
    </row>
    <row r="877" spans="1:4" ht="15.75" x14ac:dyDescent="0.3">
      <c r="A877" s="111">
        <v>876</v>
      </c>
      <c r="B877" s="124" t="s">
        <v>1326</v>
      </c>
      <c r="C877" s="135" t="s">
        <v>272</v>
      </c>
      <c r="D877" s="136">
        <v>137200</v>
      </c>
    </row>
    <row r="878" spans="1:4" ht="15.75" x14ac:dyDescent="0.3">
      <c r="A878" s="111">
        <v>877</v>
      </c>
      <c r="B878" s="124" t="s">
        <v>1327</v>
      </c>
      <c r="C878" s="135" t="s">
        <v>272</v>
      </c>
      <c r="D878" s="136">
        <v>42600</v>
      </c>
    </row>
    <row r="879" spans="1:4" ht="15.75" x14ac:dyDescent="0.3">
      <c r="A879" s="111">
        <v>878</v>
      </c>
      <c r="B879" s="124" t="s">
        <v>1328</v>
      </c>
      <c r="C879" s="135" t="s">
        <v>272</v>
      </c>
      <c r="D879" s="136">
        <v>28000</v>
      </c>
    </row>
    <row r="880" spans="1:4" ht="15.75" x14ac:dyDescent="0.3">
      <c r="A880" s="111">
        <v>879</v>
      </c>
      <c r="B880" s="124" t="s">
        <v>1329</v>
      </c>
      <c r="C880" s="135" t="s">
        <v>272</v>
      </c>
      <c r="D880" s="136">
        <v>82800</v>
      </c>
    </row>
    <row r="881" spans="1:4" ht="15.75" x14ac:dyDescent="0.3">
      <c r="A881" s="111">
        <v>880</v>
      </c>
      <c r="B881" s="124" t="s">
        <v>1330</v>
      </c>
      <c r="C881" s="135" t="s">
        <v>272</v>
      </c>
      <c r="D881" s="136">
        <v>93500</v>
      </c>
    </row>
    <row r="882" spans="1:4" ht="15.75" x14ac:dyDescent="0.3">
      <c r="A882" s="111">
        <v>881</v>
      </c>
      <c r="B882" s="124" t="s">
        <v>1331</v>
      </c>
      <c r="C882" s="135" t="s">
        <v>272</v>
      </c>
      <c r="D882" s="136">
        <v>112900</v>
      </c>
    </row>
    <row r="883" spans="1:4" ht="15.75" x14ac:dyDescent="0.3">
      <c r="A883" s="111">
        <v>882</v>
      </c>
      <c r="B883" s="124" t="s">
        <v>1332</v>
      </c>
      <c r="C883" s="135" t="s">
        <v>272</v>
      </c>
      <c r="D883" s="136">
        <v>114800</v>
      </c>
    </row>
    <row r="884" spans="1:4" ht="15.75" x14ac:dyDescent="0.3">
      <c r="A884" s="111">
        <v>883</v>
      </c>
      <c r="B884" s="124" t="s">
        <v>1333</v>
      </c>
      <c r="C884" s="135" t="s">
        <v>272</v>
      </c>
      <c r="D884" s="136">
        <v>100600</v>
      </c>
    </row>
    <row r="885" spans="1:4" ht="15.75" x14ac:dyDescent="0.3">
      <c r="A885" s="111">
        <v>884</v>
      </c>
      <c r="B885" s="124" t="s">
        <v>1334</v>
      </c>
      <c r="C885" s="135" t="s">
        <v>272</v>
      </c>
      <c r="D885" s="136">
        <v>66100</v>
      </c>
    </row>
    <row r="886" spans="1:4" ht="15.75" x14ac:dyDescent="0.3">
      <c r="A886" s="111">
        <v>885</v>
      </c>
      <c r="B886" s="124" t="s">
        <v>1335</v>
      </c>
      <c r="C886" s="135" t="s">
        <v>272</v>
      </c>
      <c r="D886" s="136">
        <v>86400</v>
      </c>
    </row>
    <row r="887" spans="1:4" ht="15.75" x14ac:dyDescent="0.3">
      <c r="A887" s="111">
        <v>886</v>
      </c>
      <c r="B887" s="124" t="s">
        <v>1336</v>
      </c>
      <c r="C887" s="135" t="s">
        <v>272</v>
      </c>
      <c r="D887" s="136">
        <v>658700</v>
      </c>
    </row>
    <row r="888" spans="1:4" ht="15.75" x14ac:dyDescent="0.3">
      <c r="A888" s="111">
        <v>887</v>
      </c>
      <c r="B888" s="124" t="s">
        <v>1337</v>
      </c>
      <c r="C888" s="138" t="s">
        <v>272</v>
      </c>
      <c r="D888" s="136">
        <v>131800</v>
      </c>
    </row>
    <row r="889" spans="1:4" ht="15.75" x14ac:dyDescent="0.3">
      <c r="A889" s="111">
        <v>888</v>
      </c>
      <c r="B889" s="124" t="s">
        <v>1338</v>
      </c>
      <c r="C889" s="138" t="s">
        <v>272</v>
      </c>
      <c r="D889" s="136">
        <v>176500</v>
      </c>
    </row>
    <row r="890" spans="1:4" ht="15.75" x14ac:dyDescent="0.3">
      <c r="A890" s="111">
        <v>889</v>
      </c>
      <c r="B890" s="124" t="s">
        <v>1339</v>
      </c>
      <c r="C890" s="138" t="s">
        <v>272</v>
      </c>
      <c r="D890" s="136">
        <v>91900</v>
      </c>
    </row>
    <row r="891" spans="1:4" ht="15.75" x14ac:dyDescent="0.3">
      <c r="A891" s="111">
        <v>890</v>
      </c>
      <c r="B891" s="124" t="s">
        <v>1340</v>
      </c>
      <c r="C891" s="138" t="s">
        <v>272</v>
      </c>
      <c r="D891" s="136">
        <v>75100</v>
      </c>
    </row>
    <row r="892" spans="1:4" ht="15.75" x14ac:dyDescent="0.3">
      <c r="A892" s="111">
        <v>891</v>
      </c>
      <c r="B892" s="124" t="s">
        <v>1341</v>
      </c>
      <c r="C892" s="138" t="s">
        <v>272</v>
      </c>
      <c r="D892" s="136">
        <v>250600</v>
      </c>
    </row>
    <row r="893" spans="1:4" ht="15.75" x14ac:dyDescent="0.3">
      <c r="A893" s="111">
        <v>892</v>
      </c>
      <c r="B893" s="124" t="s">
        <v>1342</v>
      </c>
      <c r="C893" s="138" t="s">
        <v>1343</v>
      </c>
      <c r="D893" s="136">
        <v>632500</v>
      </c>
    </row>
    <row r="894" spans="1:4" ht="15.75" x14ac:dyDescent="0.3">
      <c r="A894" s="111">
        <v>893</v>
      </c>
      <c r="B894" s="124" t="s">
        <v>1344</v>
      </c>
      <c r="C894" s="138" t="s">
        <v>1343</v>
      </c>
      <c r="D894" s="136">
        <v>822300</v>
      </c>
    </row>
    <row r="895" spans="1:4" ht="15.75" x14ac:dyDescent="0.3">
      <c r="A895" s="111">
        <v>894</v>
      </c>
      <c r="B895" s="124" t="s">
        <v>1345</v>
      </c>
      <c r="C895" s="135" t="s">
        <v>1346</v>
      </c>
      <c r="D895" s="136">
        <v>965600</v>
      </c>
    </row>
    <row r="896" spans="1:4" ht="15.75" x14ac:dyDescent="0.3">
      <c r="A896" s="111">
        <v>895</v>
      </c>
      <c r="B896" s="124" t="s">
        <v>1347</v>
      </c>
      <c r="C896" s="135" t="s">
        <v>1346</v>
      </c>
      <c r="D896" s="136">
        <v>635300</v>
      </c>
    </row>
    <row r="897" spans="1:4" ht="15.75" x14ac:dyDescent="0.3">
      <c r="A897" s="111">
        <v>896</v>
      </c>
      <c r="B897" s="124" t="s">
        <v>1348</v>
      </c>
      <c r="C897" s="135" t="s">
        <v>1346</v>
      </c>
      <c r="D897" s="136">
        <v>1148600</v>
      </c>
    </row>
    <row r="898" spans="1:4" ht="15.75" x14ac:dyDescent="0.3">
      <c r="A898" s="111">
        <v>897</v>
      </c>
      <c r="B898" s="124" t="s">
        <v>1349</v>
      </c>
      <c r="C898" s="135" t="s">
        <v>1346</v>
      </c>
      <c r="D898" s="136">
        <v>342100</v>
      </c>
    </row>
    <row r="899" spans="1:4" ht="15.75" x14ac:dyDescent="0.3">
      <c r="A899" s="111">
        <v>898</v>
      </c>
      <c r="B899" s="124" t="s">
        <v>1350</v>
      </c>
      <c r="C899" s="135" t="s">
        <v>1346</v>
      </c>
      <c r="D899" s="136">
        <v>303900</v>
      </c>
    </row>
    <row r="900" spans="1:4" ht="15.75" x14ac:dyDescent="0.3">
      <c r="A900" s="111">
        <v>899</v>
      </c>
      <c r="B900" s="124" t="s">
        <v>1351</v>
      </c>
      <c r="C900" s="135" t="s">
        <v>1346</v>
      </c>
      <c r="D900" s="136">
        <v>400500</v>
      </c>
    </row>
    <row r="901" spans="1:4" ht="15.75" x14ac:dyDescent="0.3">
      <c r="A901" s="111">
        <v>900</v>
      </c>
      <c r="B901" s="124" t="s">
        <v>1352</v>
      </c>
      <c r="C901" s="135" t="s">
        <v>1346</v>
      </c>
      <c r="D901" s="136">
        <v>269300</v>
      </c>
    </row>
    <row r="902" spans="1:4" ht="15.75" x14ac:dyDescent="0.3">
      <c r="A902" s="111">
        <v>901</v>
      </c>
      <c r="B902" s="124" t="s">
        <v>1353</v>
      </c>
      <c r="C902" s="135" t="s">
        <v>1346</v>
      </c>
      <c r="D902" s="136">
        <v>381100</v>
      </c>
    </row>
    <row r="903" spans="1:4" ht="15.75" x14ac:dyDescent="0.3">
      <c r="A903" s="111">
        <v>902</v>
      </c>
      <c r="B903" s="124" t="s">
        <v>1354</v>
      </c>
      <c r="C903" s="135" t="s">
        <v>1346</v>
      </c>
      <c r="D903" s="136">
        <v>345600</v>
      </c>
    </row>
    <row r="904" spans="1:4" ht="15.75" x14ac:dyDescent="0.3">
      <c r="A904" s="111">
        <v>903</v>
      </c>
      <c r="B904" s="124" t="s">
        <v>1355</v>
      </c>
      <c r="C904" s="135" t="s">
        <v>1346</v>
      </c>
      <c r="D904" s="136">
        <v>304900</v>
      </c>
    </row>
    <row r="905" spans="1:4" ht="15.75" x14ac:dyDescent="0.3">
      <c r="A905" s="111">
        <v>904</v>
      </c>
      <c r="B905" s="124" t="s">
        <v>1356</v>
      </c>
      <c r="C905" s="135" t="s">
        <v>1346</v>
      </c>
      <c r="D905" s="136">
        <v>287300</v>
      </c>
    </row>
    <row r="906" spans="1:4" ht="15.75" x14ac:dyDescent="0.3">
      <c r="A906" s="111">
        <v>905</v>
      </c>
      <c r="B906" s="124" t="s">
        <v>1357</v>
      </c>
      <c r="C906" s="135" t="s">
        <v>1346</v>
      </c>
      <c r="D906" s="136">
        <v>315100</v>
      </c>
    </row>
    <row r="907" spans="1:4" ht="15.75" x14ac:dyDescent="0.3">
      <c r="A907" s="111">
        <v>906</v>
      </c>
      <c r="B907" s="124" t="s">
        <v>1358</v>
      </c>
      <c r="C907" s="135" t="s">
        <v>1346</v>
      </c>
      <c r="D907" s="136">
        <v>730700</v>
      </c>
    </row>
    <row r="908" spans="1:4" ht="15.75" x14ac:dyDescent="0.3">
      <c r="A908" s="111">
        <v>907</v>
      </c>
      <c r="B908" s="124" t="s">
        <v>1359</v>
      </c>
      <c r="C908" s="135" t="s">
        <v>1346</v>
      </c>
      <c r="D908" s="136">
        <v>687100</v>
      </c>
    </row>
    <row r="909" spans="1:4" ht="15.75" x14ac:dyDescent="0.3">
      <c r="A909" s="111">
        <v>908</v>
      </c>
      <c r="B909" s="124" t="s">
        <v>1360</v>
      </c>
      <c r="C909" s="135" t="s">
        <v>1346</v>
      </c>
      <c r="D909" s="136">
        <v>403500</v>
      </c>
    </row>
    <row r="910" spans="1:4" ht="15.75" x14ac:dyDescent="0.3">
      <c r="A910" s="111">
        <v>909</v>
      </c>
      <c r="B910" s="124" t="s">
        <v>1361</v>
      </c>
      <c r="C910" s="135" t="s">
        <v>1346</v>
      </c>
      <c r="D910" s="136">
        <v>273400</v>
      </c>
    </row>
    <row r="911" spans="1:4" ht="15.75" x14ac:dyDescent="0.3">
      <c r="A911" s="111">
        <v>910</v>
      </c>
      <c r="B911" s="124" t="s">
        <v>1362</v>
      </c>
      <c r="C911" s="135" t="s">
        <v>1346</v>
      </c>
      <c r="D911" s="136">
        <v>300700</v>
      </c>
    </row>
    <row r="912" spans="1:4" ht="15.75" x14ac:dyDescent="0.3">
      <c r="A912" s="111">
        <v>911</v>
      </c>
      <c r="B912" s="124" t="s">
        <v>1363</v>
      </c>
      <c r="C912" s="138" t="s">
        <v>1299</v>
      </c>
      <c r="D912" s="136">
        <v>11400</v>
      </c>
    </row>
    <row r="913" spans="1:4" ht="15.75" x14ac:dyDescent="0.3">
      <c r="A913" s="111">
        <v>912</v>
      </c>
      <c r="B913" s="124" t="s">
        <v>1364</v>
      </c>
      <c r="C913" s="138" t="s">
        <v>1299</v>
      </c>
      <c r="D913" s="136">
        <v>11400</v>
      </c>
    </row>
    <row r="914" spans="1:4" ht="15.75" x14ac:dyDescent="0.3">
      <c r="A914" s="111">
        <v>913</v>
      </c>
      <c r="B914" s="124" t="s">
        <v>1365</v>
      </c>
      <c r="C914" s="138" t="s">
        <v>1299</v>
      </c>
      <c r="D914" s="136">
        <v>19000</v>
      </c>
    </row>
    <row r="915" spans="1:4" ht="15.75" x14ac:dyDescent="0.3">
      <c r="A915" s="111">
        <v>914</v>
      </c>
      <c r="B915" s="124" t="s">
        <v>1366</v>
      </c>
      <c r="C915" s="138" t="s">
        <v>1299</v>
      </c>
      <c r="D915" s="136">
        <v>109900</v>
      </c>
    </row>
    <row r="916" spans="1:4" ht="15.75" x14ac:dyDescent="0.3">
      <c r="A916" s="111">
        <v>915</v>
      </c>
      <c r="B916" s="124" t="s">
        <v>1367</v>
      </c>
      <c r="C916" s="138" t="s">
        <v>1368</v>
      </c>
      <c r="D916" s="136">
        <v>8269200</v>
      </c>
    </row>
    <row r="917" spans="1:4" ht="15.75" x14ac:dyDescent="0.3">
      <c r="A917" s="111">
        <v>916</v>
      </c>
      <c r="B917" s="124" t="s">
        <v>1369</v>
      </c>
      <c r="C917" s="138" t="s">
        <v>1370</v>
      </c>
      <c r="D917" s="136">
        <v>7574900</v>
      </c>
    </row>
    <row r="918" spans="1:4" ht="15.75" x14ac:dyDescent="0.3">
      <c r="A918" s="111">
        <v>917</v>
      </c>
      <c r="B918" s="139" t="s">
        <v>1371</v>
      </c>
      <c r="C918" s="138" t="s">
        <v>1299</v>
      </c>
      <c r="D918" s="136">
        <v>329400</v>
      </c>
    </row>
    <row r="919" spans="1:4" ht="15.75" x14ac:dyDescent="0.3">
      <c r="A919" s="111">
        <v>918</v>
      </c>
      <c r="B919" s="139" t="s">
        <v>1372</v>
      </c>
      <c r="C919" s="138" t="s">
        <v>1299</v>
      </c>
      <c r="D919" s="136">
        <v>301900</v>
      </c>
    </row>
    <row r="920" spans="1:4" ht="15.75" x14ac:dyDescent="0.3">
      <c r="A920" s="111">
        <v>919</v>
      </c>
      <c r="B920" s="139" t="s">
        <v>1373</v>
      </c>
      <c r="C920" s="138" t="s">
        <v>1299</v>
      </c>
      <c r="D920" s="136">
        <v>164700</v>
      </c>
    </row>
    <row r="921" spans="1:4" ht="15.75" x14ac:dyDescent="0.3">
      <c r="A921" s="111">
        <v>920</v>
      </c>
      <c r="B921" s="124" t="s">
        <v>1374</v>
      </c>
      <c r="C921" s="138" t="s">
        <v>1299</v>
      </c>
      <c r="D921" s="136">
        <v>192200</v>
      </c>
    </row>
    <row r="922" spans="1:4" ht="15.75" x14ac:dyDescent="0.3">
      <c r="A922" s="111">
        <v>921</v>
      </c>
      <c r="B922" s="124" t="s">
        <v>1375</v>
      </c>
      <c r="C922" s="138" t="s">
        <v>1299</v>
      </c>
      <c r="D922" s="136">
        <v>181200</v>
      </c>
    </row>
    <row r="923" spans="1:4" ht="15.75" x14ac:dyDescent="0.3">
      <c r="A923" s="111">
        <v>922</v>
      </c>
      <c r="B923" s="124" t="s">
        <v>1376</v>
      </c>
      <c r="C923" s="138" t="s">
        <v>1299</v>
      </c>
      <c r="D923" s="136">
        <v>164700</v>
      </c>
    </row>
    <row r="924" spans="1:4" ht="15.75" x14ac:dyDescent="0.3">
      <c r="A924" s="111">
        <v>923</v>
      </c>
      <c r="B924" s="124" t="s">
        <v>1377</v>
      </c>
      <c r="C924" s="138" t="s">
        <v>1299</v>
      </c>
      <c r="D924" s="136">
        <v>87900</v>
      </c>
    </row>
    <row r="925" spans="1:4" ht="15.75" x14ac:dyDescent="0.3">
      <c r="A925" s="111">
        <v>924</v>
      </c>
      <c r="B925" s="124" t="s">
        <v>1378</v>
      </c>
      <c r="C925" s="138" t="s">
        <v>1299</v>
      </c>
      <c r="D925" s="136">
        <v>72500</v>
      </c>
    </row>
    <row r="926" spans="1:4" ht="15.75" x14ac:dyDescent="0.3">
      <c r="A926" s="111">
        <v>925</v>
      </c>
      <c r="B926" s="124" t="s">
        <v>1379</v>
      </c>
      <c r="C926" s="138" t="s">
        <v>1299</v>
      </c>
      <c r="D926" s="136">
        <v>65900</v>
      </c>
    </row>
    <row r="927" spans="1:4" ht="15.75" x14ac:dyDescent="0.3">
      <c r="A927" s="111">
        <v>926</v>
      </c>
      <c r="B927" s="124" t="s">
        <v>1380</v>
      </c>
      <c r="C927" s="138" t="s">
        <v>1299</v>
      </c>
      <c r="D927" s="136">
        <v>439200</v>
      </c>
    </row>
    <row r="928" spans="1:4" ht="15.75" x14ac:dyDescent="0.3">
      <c r="A928" s="111">
        <v>927</v>
      </c>
      <c r="B928" s="124" t="s">
        <v>1381</v>
      </c>
      <c r="C928" s="138" t="s">
        <v>1299</v>
      </c>
      <c r="D928" s="136">
        <v>422700</v>
      </c>
    </row>
    <row r="929" spans="1:4" ht="15.75" x14ac:dyDescent="0.3">
      <c r="A929" s="111">
        <v>928</v>
      </c>
      <c r="B929" s="124" t="s">
        <v>1382</v>
      </c>
      <c r="C929" s="138" t="s">
        <v>1299</v>
      </c>
      <c r="D929" s="136">
        <v>384300</v>
      </c>
    </row>
    <row r="930" spans="1:4" ht="15.75" x14ac:dyDescent="0.3">
      <c r="A930" s="111">
        <v>929</v>
      </c>
      <c r="B930" s="124" t="s">
        <v>1383</v>
      </c>
      <c r="C930" s="138" t="s">
        <v>1299</v>
      </c>
      <c r="D930" s="136">
        <v>274500</v>
      </c>
    </row>
    <row r="931" spans="1:4" ht="15.75" x14ac:dyDescent="0.3">
      <c r="A931" s="111">
        <v>930</v>
      </c>
      <c r="B931" s="124" t="s">
        <v>1384</v>
      </c>
      <c r="C931" s="138" t="s">
        <v>1299</v>
      </c>
      <c r="D931" s="136">
        <v>241600</v>
      </c>
    </row>
    <row r="932" spans="1:4" ht="15.75" x14ac:dyDescent="0.3">
      <c r="A932" s="111">
        <v>931</v>
      </c>
      <c r="B932" s="124" t="s">
        <v>1385</v>
      </c>
      <c r="C932" s="138" t="s">
        <v>1299</v>
      </c>
      <c r="D932" s="136">
        <v>219600</v>
      </c>
    </row>
    <row r="933" spans="1:4" ht="15.75" x14ac:dyDescent="0.3">
      <c r="A933" s="111">
        <v>932</v>
      </c>
      <c r="B933" s="124" t="s">
        <v>1386</v>
      </c>
      <c r="C933" s="138" t="s">
        <v>1299</v>
      </c>
      <c r="D933" s="136">
        <v>65900</v>
      </c>
    </row>
    <row r="934" spans="1:4" ht="15.75" x14ac:dyDescent="0.3">
      <c r="A934" s="111">
        <v>933</v>
      </c>
      <c r="B934" s="124" t="s">
        <v>1387</v>
      </c>
      <c r="C934" s="138" t="s">
        <v>1299</v>
      </c>
      <c r="D934" s="136">
        <v>60400</v>
      </c>
    </row>
    <row r="935" spans="1:4" ht="15.75" x14ac:dyDescent="0.3">
      <c r="A935" s="111">
        <v>934</v>
      </c>
      <c r="B935" s="124" t="s">
        <v>1388</v>
      </c>
      <c r="C935" s="138" t="s">
        <v>1299</v>
      </c>
      <c r="D935" s="136">
        <v>54900</v>
      </c>
    </row>
    <row r="936" spans="1:4" ht="15.75" x14ac:dyDescent="0.3">
      <c r="A936" s="114">
        <v>935</v>
      </c>
      <c r="B936" s="133" t="s">
        <v>1389</v>
      </c>
      <c r="C936" s="116" t="s">
        <v>1299</v>
      </c>
      <c r="D936" s="117">
        <v>494100</v>
      </c>
    </row>
    <row r="937" spans="1:4" ht="15.75" x14ac:dyDescent="0.3">
      <c r="A937" s="114">
        <v>936</v>
      </c>
      <c r="B937" s="133" t="s">
        <v>1390</v>
      </c>
      <c r="C937" s="116" t="s">
        <v>1299</v>
      </c>
      <c r="D937" s="117">
        <v>444700</v>
      </c>
    </row>
    <row r="938" spans="1:4" ht="15.75" x14ac:dyDescent="0.3">
      <c r="A938" s="114">
        <v>937</v>
      </c>
      <c r="B938" s="133" t="s">
        <v>1391</v>
      </c>
      <c r="C938" s="116" t="s">
        <v>1299</v>
      </c>
      <c r="D938" s="117">
        <v>400200</v>
      </c>
    </row>
    <row r="939" spans="1:4" ht="15.75" x14ac:dyDescent="0.3">
      <c r="A939" s="111">
        <v>938</v>
      </c>
      <c r="B939" s="140" t="s">
        <v>1392</v>
      </c>
      <c r="C939" s="141" t="s">
        <v>272</v>
      </c>
      <c r="D939" s="142">
        <v>189400</v>
      </c>
    </row>
    <row r="940" spans="1:4" ht="15.75" x14ac:dyDescent="0.3">
      <c r="A940" s="111">
        <v>939</v>
      </c>
      <c r="B940" s="140" t="s">
        <v>1393</v>
      </c>
      <c r="C940" s="141" t="s">
        <v>272</v>
      </c>
      <c r="D940" s="142">
        <v>189400</v>
      </c>
    </row>
    <row r="941" spans="1:4" ht="15.75" x14ac:dyDescent="0.3">
      <c r="A941" s="111">
        <v>940</v>
      </c>
      <c r="B941" s="140" t="s">
        <v>1394</v>
      </c>
      <c r="C941" s="141" t="s">
        <v>272</v>
      </c>
      <c r="D941" s="142">
        <v>315700</v>
      </c>
    </row>
    <row r="942" spans="1:4" ht="15.75" x14ac:dyDescent="0.3">
      <c r="A942" s="111">
        <v>941</v>
      </c>
      <c r="B942" s="139" t="s">
        <v>1395</v>
      </c>
      <c r="C942" s="109" t="s">
        <v>272</v>
      </c>
      <c r="D942" s="113">
        <v>493000</v>
      </c>
    </row>
    <row r="943" spans="1:4" ht="15.75" x14ac:dyDescent="0.3">
      <c r="A943" s="111">
        <v>942</v>
      </c>
      <c r="B943" s="139" t="s">
        <v>1396</v>
      </c>
      <c r="C943" s="109" t="s">
        <v>272</v>
      </c>
      <c r="D943" s="113">
        <v>530000</v>
      </c>
    </row>
    <row r="944" spans="1:4" ht="15.75" x14ac:dyDescent="0.3">
      <c r="A944" s="111">
        <v>943</v>
      </c>
      <c r="B944" s="139" t="s">
        <v>1397</v>
      </c>
      <c r="C944" s="109" t="s">
        <v>272</v>
      </c>
      <c r="D944" s="113">
        <v>368500</v>
      </c>
    </row>
    <row r="945" spans="1:4" ht="15.75" x14ac:dyDescent="0.3">
      <c r="A945" s="111">
        <v>944</v>
      </c>
      <c r="B945" s="139" t="s">
        <v>1398</v>
      </c>
      <c r="C945" s="109" t="s">
        <v>272</v>
      </c>
      <c r="D945" s="113">
        <v>349100</v>
      </c>
    </row>
    <row r="946" spans="1:4" ht="15.75" x14ac:dyDescent="0.3">
      <c r="A946" s="111">
        <v>945</v>
      </c>
      <c r="B946" s="139" t="s">
        <v>1399</v>
      </c>
      <c r="C946" s="109" t="s">
        <v>272</v>
      </c>
      <c r="D946" s="113">
        <v>76000</v>
      </c>
    </row>
    <row r="947" spans="1:4" ht="15.75" x14ac:dyDescent="0.3">
      <c r="A947" s="111">
        <v>946</v>
      </c>
      <c r="B947" s="139" t="s">
        <v>1400</v>
      </c>
      <c r="C947" s="109" t="s">
        <v>272</v>
      </c>
      <c r="D947" s="113">
        <v>1023900</v>
      </c>
    </row>
    <row r="948" spans="1:4" ht="15.75" x14ac:dyDescent="0.3">
      <c r="A948" s="111">
        <v>947</v>
      </c>
      <c r="B948" s="139" t="s">
        <v>1401</v>
      </c>
      <c r="C948" s="109" t="s">
        <v>272</v>
      </c>
      <c r="D948" s="113">
        <v>654400</v>
      </c>
    </row>
    <row r="949" spans="1:4" ht="15.75" x14ac:dyDescent="0.3">
      <c r="A949" s="111">
        <v>948</v>
      </c>
      <c r="B949" s="139" t="s">
        <v>1402</v>
      </c>
      <c r="C949" s="109" t="s">
        <v>1346</v>
      </c>
      <c r="D949" s="113">
        <v>479700</v>
      </c>
    </row>
    <row r="950" spans="1:4" ht="15.75" x14ac:dyDescent="0.3">
      <c r="A950" s="111">
        <v>949</v>
      </c>
      <c r="B950" s="139" t="s">
        <v>1403</v>
      </c>
      <c r="C950" s="109" t="s">
        <v>1404</v>
      </c>
      <c r="D950" s="113">
        <v>132900</v>
      </c>
    </row>
    <row r="951" spans="1:4" ht="15.75" x14ac:dyDescent="0.3">
      <c r="A951" s="111">
        <v>950</v>
      </c>
      <c r="B951" s="139" t="s">
        <v>1405</v>
      </c>
      <c r="C951" s="109" t="s">
        <v>272</v>
      </c>
      <c r="D951" s="113">
        <v>990000</v>
      </c>
    </row>
    <row r="952" spans="1:4" ht="15.75" x14ac:dyDescent="0.3">
      <c r="A952" s="111">
        <v>951</v>
      </c>
      <c r="B952" s="139" t="s">
        <v>1406</v>
      </c>
      <c r="C952" s="109" t="s">
        <v>272</v>
      </c>
      <c r="D952" s="113">
        <v>977300</v>
      </c>
    </row>
    <row r="953" spans="1:4" ht="15.75" x14ac:dyDescent="0.3">
      <c r="A953" s="111">
        <v>952</v>
      </c>
      <c r="B953" s="139" t="s">
        <v>1407</v>
      </c>
      <c r="C953" s="109" t="s">
        <v>272</v>
      </c>
      <c r="D953" s="113">
        <v>501600</v>
      </c>
    </row>
    <row r="954" spans="1:4" ht="15.75" x14ac:dyDescent="0.3">
      <c r="A954" s="111">
        <v>953</v>
      </c>
      <c r="B954" s="139" t="s">
        <v>1408</v>
      </c>
      <c r="C954" s="109" t="s">
        <v>1409</v>
      </c>
      <c r="D954" s="113">
        <v>554800</v>
      </c>
    </row>
    <row r="955" spans="1:4" ht="15.75" x14ac:dyDescent="0.3">
      <c r="A955" s="111">
        <v>954</v>
      </c>
      <c r="B955" s="139" t="s">
        <v>1410</v>
      </c>
      <c r="C955" s="109" t="s">
        <v>1409</v>
      </c>
      <c r="D955" s="113">
        <v>357300</v>
      </c>
    </row>
    <row r="956" spans="1:4" ht="15.75" x14ac:dyDescent="0.3">
      <c r="A956" s="111">
        <v>955</v>
      </c>
      <c r="B956" s="139" t="s">
        <v>1411</v>
      </c>
      <c r="C956" s="109" t="s">
        <v>272</v>
      </c>
      <c r="D956" s="113">
        <v>13745500</v>
      </c>
    </row>
    <row r="957" spans="1:4" ht="15.75" x14ac:dyDescent="0.3">
      <c r="A957" s="111">
        <v>956</v>
      </c>
      <c r="B957" s="139" t="s">
        <v>1412</v>
      </c>
      <c r="C957" s="109" t="s">
        <v>272</v>
      </c>
      <c r="D957" s="113">
        <v>237500</v>
      </c>
    </row>
    <row r="958" spans="1:4" ht="15.75" x14ac:dyDescent="0.3">
      <c r="A958" s="111">
        <v>957</v>
      </c>
      <c r="B958" s="139" t="s">
        <v>1413</v>
      </c>
      <c r="C958" s="109" t="s">
        <v>272</v>
      </c>
      <c r="D958" s="113">
        <v>393000</v>
      </c>
    </row>
    <row r="959" spans="1:4" ht="15.75" x14ac:dyDescent="0.3">
      <c r="A959" s="111">
        <v>958</v>
      </c>
      <c r="B959" s="139" t="s">
        <v>1414</v>
      </c>
      <c r="C959" s="109" t="s">
        <v>272</v>
      </c>
      <c r="D959" s="113">
        <v>368500</v>
      </c>
    </row>
    <row r="960" spans="1:4" ht="15.75" x14ac:dyDescent="0.3">
      <c r="A960" s="111">
        <v>959</v>
      </c>
      <c r="B960" s="139" t="s">
        <v>1415</v>
      </c>
      <c r="C960" s="109" t="s">
        <v>1015</v>
      </c>
      <c r="D960" s="113">
        <v>86700</v>
      </c>
    </row>
    <row r="961" spans="1:4" ht="15.75" x14ac:dyDescent="0.3">
      <c r="A961" s="111">
        <v>960</v>
      </c>
      <c r="B961" s="139" t="s">
        <v>1416</v>
      </c>
      <c r="C961" s="109" t="s">
        <v>272</v>
      </c>
      <c r="D961" s="113">
        <v>414400</v>
      </c>
    </row>
    <row r="962" spans="1:4" ht="15.75" x14ac:dyDescent="0.3">
      <c r="A962" s="111">
        <v>961</v>
      </c>
      <c r="B962" s="139" t="s">
        <v>1417</v>
      </c>
      <c r="C962" s="109" t="s">
        <v>272</v>
      </c>
      <c r="D962" s="113">
        <v>78600</v>
      </c>
    </row>
    <row r="963" spans="1:4" ht="15.75" x14ac:dyDescent="0.3">
      <c r="A963" s="111">
        <v>962</v>
      </c>
      <c r="B963" s="139" t="s">
        <v>1418</v>
      </c>
      <c r="C963" s="109" t="s">
        <v>1419</v>
      </c>
      <c r="D963" s="113">
        <v>1242700</v>
      </c>
    </row>
    <row r="964" spans="1:4" ht="15.75" x14ac:dyDescent="0.3">
      <c r="A964" s="111">
        <v>963</v>
      </c>
      <c r="B964" s="139" t="s">
        <v>1420</v>
      </c>
      <c r="C964" s="109" t="s">
        <v>1419</v>
      </c>
      <c r="D964" s="113">
        <v>1176000</v>
      </c>
    </row>
    <row r="965" spans="1:4" ht="15.75" x14ac:dyDescent="0.3">
      <c r="A965" s="111">
        <v>964</v>
      </c>
      <c r="B965" s="139" t="s">
        <v>1421</v>
      </c>
      <c r="C965" s="109" t="s">
        <v>1422</v>
      </c>
      <c r="D965" s="113">
        <v>638700</v>
      </c>
    </row>
    <row r="966" spans="1:4" ht="15.75" x14ac:dyDescent="0.3">
      <c r="A966" s="111">
        <v>965</v>
      </c>
      <c r="B966" s="139" t="s">
        <v>1423</v>
      </c>
      <c r="C966" s="109" t="s">
        <v>1422</v>
      </c>
      <c r="D966" s="113">
        <v>622300</v>
      </c>
    </row>
    <row r="967" spans="1:4" ht="15.75" x14ac:dyDescent="0.3">
      <c r="A967" s="111">
        <v>966</v>
      </c>
      <c r="B967" s="139" t="s">
        <v>1424</v>
      </c>
      <c r="C967" s="109" t="s">
        <v>1422</v>
      </c>
      <c r="D967" s="113">
        <v>229000</v>
      </c>
    </row>
    <row r="968" spans="1:4" ht="15.75" x14ac:dyDescent="0.3">
      <c r="A968" s="111">
        <v>967</v>
      </c>
      <c r="B968" s="139" t="s">
        <v>1425</v>
      </c>
      <c r="C968" s="109" t="s">
        <v>1422</v>
      </c>
      <c r="D968" s="113">
        <v>390300</v>
      </c>
    </row>
    <row r="969" spans="1:4" ht="15.75" x14ac:dyDescent="0.3">
      <c r="A969" s="111">
        <v>968</v>
      </c>
      <c r="B969" s="139" t="s">
        <v>1426</v>
      </c>
      <c r="C969" s="109" t="s">
        <v>1422</v>
      </c>
      <c r="D969" s="113">
        <v>343500</v>
      </c>
    </row>
    <row r="970" spans="1:4" ht="15.75" x14ac:dyDescent="0.3">
      <c r="A970" s="111">
        <v>969</v>
      </c>
      <c r="B970" s="139" t="s">
        <v>1427</v>
      </c>
      <c r="C970" s="109" t="s">
        <v>1422</v>
      </c>
      <c r="D970" s="113">
        <v>1144400</v>
      </c>
    </row>
    <row r="971" spans="1:4" ht="15.75" x14ac:dyDescent="0.3">
      <c r="A971" s="111">
        <v>970</v>
      </c>
      <c r="B971" s="139" t="s">
        <v>1428</v>
      </c>
      <c r="C971" s="109" t="s">
        <v>1422</v>
      </c>
      <c r="D971" s="113">
        <v>997100</v>
      </c>
    </row>
    <row r="972" spans="1:4" ht="15.75" x14ac:dyDescent="0.3">
      <c r="A972" s="111">
        <v>971</v>
      </c>
      <c r="B972" s="139" t="s">
        <v>1429</v>
      </c>
      <c r="C972" s="109" t="s">
        <v>1422</v>
      </c>
      <c r="D972" s="113">
        <v>1678800</v>
      </c>
    </row>
    <row r="973" spans="1:4" ht="15.75" x14ac:dyDescent="0.3">
      <c r="A973" s="111">
        <v>972</v>
      </c>
      <c r="B973" s="139" t="s">
        <v>1430</v>
      </c>
      <c r="C973" s="109" t="s">
        <v>272</v>
      </c>
      <c r="D973" s="113">
        <v>658600</v>
      </c>
    </row>
    <row r="974" spans="1:4" ht="15.75" x14ac:dyDescent="0.3">
      <c r="A974" s="111">
        <v>973</v>
      </c>
      <c r="B974" s="139" t="s">
        <v>1431</v>
      </c>
      <c r="C974" s="109" t="s">
        <v>272</v>
      </c>
      <c r="D974" s="113">
        <v>537500</v>
      </c>
    </row>
    <row r="975" spans="1:4" ht="15.75" x14ac:dyDescent="0.3">
      <c r="A975" s="111">
        <v>974</v>
      </c>
      <c r="B975" s="139" t="s">
        <v>1432</v>
      </c>
      <c r="C975" s="109" t="s">
        <v>272</v>
      </c>
      <c r="D975" s="113">
        <v>373700</v>
      </c>
    </row>
    <row r="976" spans="1:4" ht="15.75" x14ac:dyDescent="0.3">
      <c r="A976" s="111">
        <v>975</v>
      </c>
      <c r="B976" s="139" t="s">
        <v>1433</v>
      </c>
      <c r="C976" s="109" t="s">
        <v>272</v>
      </c>
      <c r="D976" s="113">
        <v>74200</v>
      </c>
    </row>
    <row r="977" spans="1:4" ht="15.75" x14ac:dyDescent="0.3">
      <c r="A977" s="111">
        <v>976</v>
      </c>
      <c r="B977" s="139" t="s">
        <v>1434</v>
      </c>
      <c r="C977" s="109" t="s">
        <v>272</v>
      </c>
      <c r="D977" s="113">
        <v>64200</v>
      </c>
    </row>
    <row r="978" spans="1:4" ht="15.75" x14ac:dyDescent="0.3">
      <c r="A978" s="111">
        <v>977</v>
      </c>
      <c r="B978" s="139" t="s">
        <v>1435</v>
      </c>
      <c r="C978" s="109" t="s">
        <v>272</v>
      </c>
      <c r="D978" s="113">
        <v>260100</v>
      </c>
    </row>
    <row r="979" spans="1:4" ht="15.75" x14ac:dyDescent="0.3">
      <c r="A979" s="114">
        <v>978</v>
      </c>
      <c r="B979" s="143" t="s">
        <v>1436</v>
      </c>
      <c r="C979" s="144" t="s">
        <v>275</v>
      </c>
      <c r="D979" s="117">
        <v>91900</v>
      </c>
    </row>
    <row r="980" spans="1:4" ht="15.75" x14ac:dyDescent="0.3">
      <c r="A980" s="114">
        <v>979</v>
      </c>
      <c r="B980" s="143" t="s">
        <v>1437</v>
      </c>
      <c r="C980" s="144" t="s">
        <v>275</v>
      </c>
      <c r="D980" s="117">
        <v>158000</v>
      </c>
    </row>
    <row r="981" spans="1:4" ht="15.75" x14ac:dyDescent="0.3">
      <c r="A981" s="114">
        <v>980</v>
      </c>
      <c r="B981" s="143" t="s">
        <v>1438</v>
      </c>
      <c r="C981" s="144" t="s">
        <v>275</v>
      </c>
      <c r="D981" s="117">
        <v>152300</v>
      </c>
    </row>
    <row r="982" spans="1:4" ht="15.75" x14ac:dyDescent="0.3">
      <c r="A982" s="114">
        <v>981</v>
      </c>
      <c r="B982" s="143" t="s">
        <v>1439</v>
      </c>
      <c r="C982" s="144" t="s">
        <v>275</v>
      </c>
      <c r="D982" s="117">
        <v>147900</v>
      </c>
    </row>
    <row r="983" spans="1:4" ht="15.75" x14ac:dyDescent="0.3">
      <c r="A983" s="114">
        <v>982</v>
      </c>
      <c r="B983" s="143" t="s">
        <v>1440</v>
      </c>
      <c r="C983" s="144" t="s">
        <v>275</v>
      </c>
      <c r="D983" s="117">
        <v>143600</v>
      </c>
    </row>
    <row r="984" spans="1:4" ht="15.75" x14ac:dyDescent="0.3">
      <c r="A984" s="114">
        <v>983</v>
      </c>
      <c r="B984" s="143" t="s">
        <v>1441</v>
      </c>
      <c r="C984" s="144" t="s">
        <v>275</v>
      </c>
      <c r="D984" s="117">
        <v>123500</v>
      </c>
    </row>
    <row r="985" spans="1:4" ht="15.75" x14ac:dyDescent="0.3">
      <c r="A985" s="114">
        <v>984</v>
      </c>
      <c r="B985" s="143" t="s">
        <v>1442</v>
      </c>
      <c r="C985" s="144" t="s">
        <v>275</v>
      </c>
      <c r="D985" s="117">
        <v>152300</v>
      </c>
    </row>
    <row r="986" spans="1:4" ht="15.75" x14ac:dyDescent="0.3">
      <c r="A986" s="114">
        <v>985</v>
      </c>
      <c r="B986" s="143" t="s">
        <v>1443</v>
      </c>
      <c r="C986" s="144" t="s">
        <v>275</v>
      </c>
      <c r="D986" s="117">
        <v>132100</v>
      </c>
    </row>
    <row r="987" spans="1:4" ht="15.75" x14ac:dyDescent="0.3">
      <c r="A987" s="114">
        <v>986</v>
      </c>
      <c r="B987" s="143" t="s">
        <v>1444</v>
      </c>
      <c r="C987" s="144" t="s">
        <v>275</v>
      </c>
      <c r="D987" s="117">
        <v>132100</v>
      </c>
    </row>
    <row r="988" spans="1:4" ht="15.75" x14ac:dyDescent="0.3">
      <c r="A988" s="114">
        <v>987</v>
      </c>
      <c r="B988" s="143" t="s">
        <v>1445</v>
      </c>
      <c r="C988" s="144" t="s">
        <v>275</v>
      </c>
      <c r="D988" s="117">
        <v>146500</v>
      </c>
    </row>
    <row r="989" spans="1:4" ht="15.75" x14ac:dyDescent="0.3">
      <c r="A989" s="114">
        <v>988</v>
      </c>
      <c r="B989" s="143" t="s">
        <v>1446</v>
      </c>
      <c r="C989" s="144" t="s">
        <v>275</v>
      </c>
      <c r="D989" s="117">
        <v>140800</v>
      </c>
    </row>
    <row r="990" spans="1:4" ht="15.75" x14ac:dyDescent="0.3">
      <c r="A990" s="114">
        <v>989</v>
      </c>
      <c r="B990" s="143" t="s">
        <v>1447</v>
      </c>
      <c r="C990" s="144" t="s">
        <v>275</v>
      </c>
      <c r="D990" s="117">
        <v>133600</v>
      </c>
    </row>
    <row r="991" spans="1:4" ht="15.75" x14ac:dyDescent="0.3">
      <c r="A991" s="114">
        <v>990</v>
      </c>
      <c r="B991" s="143" t="s">
        <v>1448</v>
      </c>
      <c r="C991" s="144" t="s">
        <v>275</v>
      </c>
      <c r="D991" s="117">
        <v>120600</v>
      </c>
    </row>
    <row r="992" spans="1:4" ht="15.75" x14ac:dyDescent="0.3">
      <c r="A992" s="114">
        <v>991</v>
      </c>
      <c r="B992" s="143" t="s">
        <v>1449</v>
      </c>
      <c r="C992" s="144" t="s">
        <v>275</v>
      </c>
      <c r="D992" s="117">
        <v>112000</v>
      </c>
    </row>
    <row r="993" spans="1:4" ht="15.75" x14ac:dyDescent="0.3">
      <c r="A993" s="114">
        <v>992</v>
      </c>
      <c r="B993" s="143" t="s">
        <v>1450</v>
      </c>
      <c r="C993" s="144" t="s">
        <v>275</v>
      </c>
      <c r="D993" s="117">
        <v>117800</v>
      </c>
    </row>
    <row r="994" spans="1:4" ht="15.75" x14ac:dyDescent="0.3">
      <c r="A994" s="114">
        <v>993</v>
      </c>
      <c r="B994" s="143" t="s">
        <v>1451</v>
      </c>
      <c r="C994" s="144" t="s">
        <v>275</v>
      </c>
      <c r="D994" s="117">
        <v>143600</v>
      </c>
    </row>
    <row r="995" spans="1:4" ht="15.75" x14ac:dyDescent="0.3">
      <c r="A995" s="114">
        <v>994</v>
      </c>
      <c r="B995" s="143" t="s">
        <v>1452</v>
      </c>
      <c r="C995" s="144" t="s">
        <v>275</v>
      </c>
      <c r="D995" s="117">
        <v>120600</v>
      </c>
    </row>
    <row r="996" spans="1:4" ht="15.75" x14ac:dyDescent="0.3">
      <c r="A996" s="114">
        <v>995</v>
      </c>
      <c r="B996" s="143" t="s">
        <v>1453</v>
      </c>
      <c r="C996" s="144" t="s">
        <v>275</v>
      </c>
      <c r="D996" s="117">
        <v>120600</v>
      </c>
    </row>
    <row r="997" spans="1:4" ht="15.75" x14ac:dyDescent="0.3">
      <c r="A997" s="114">
        <v>996</v>
      </c>
      <c r="B997" s="143" t="s">
        <v>1454</v>
      </c>
      <c r="C997" s="144" t="s">
        <v>275</v>
      </c>
      <c r="D997" s="117">
        <v>106300</v>
      </c>
    </row>
    <row r="998" spans="1:4" ht="15.75" x14ac:dyDescent="0.3">
      <c r="A998" s="114">
        <v>997</v>
      </c>
      <c r="B998" s="143" t="s">
        <v>1455</v>
      </c>
      <c r="C998" s="144" t="s">
        <v>275</v>
      </c>
      <c r="D998" s="117">
        <v>146500</v>
      </c>
    </row>
    <row r="999" spans="1:4" ht="15.75" x14ac:dyDescent="0.3">
      <c r="A999" s="114">
        <v>998</v>
      </c>
      <c r="B999" s="143" t="s">
        <v>1456</v>
      </c>
      <c r="C999" s="144" t="s">
        <v>275</v>
      </c>
      <c r="D999" s="117">
        <v>140800</v>
      </c>
    </row>
    <row r="1000" spans="1:4" ht="15.75" x14ac:dyDescent="0.3">
      <c r="A1000" s="114">
        <v>999</v>
      </c>
      <c r="B1000" s="143" t="s">
        <v>1457</v>
      </c>
      <c r="C1000" s="144" t="s">
        <v>275</v>
      </c>
      <c r="D1000" s="117">
        <v>117800</v>
      </c>
    </row>
    <row r="1001" spans="1:4" ht="15.75" x14ac:dyDescent="0.3">
      <c r="A1001" s="114">
        <v>1000</v>
      </c>
      <c r="B1001" s="143" t="s">
        <v>1458</v>
      </c>
      <c r="C1001" s="144" t="s">
        <v>275</v>
      </c>
      <c r="D1001" s="117">
        <v>114900</v>
      </c>
    </row>
    <row r="1002" spans="1:4" ht="15.75" x14ac:dyDescent="0.3">
      <c r="A1002" s="114">
        <v>1001</v>
      </c>
      <c r="B1002" s="143" t="s">
        <v>1459</v>
      </c>
      <c r="C1002" s="144" t="s">
        <v>275</v>
      </c>
      <c r="D1002" s="117">
        <v>91900</v>
      </c>
    </row>
    <row r="1003" spans="1:4" ht="15.75" x14ac:dyDescent="0.3">
      <c r="A1003" s="114">
        <v>1002</v>
      </c>
      <c r="B1003" s="143" t="s">
        <v>1460</v>
      </c>
      <c r="C1003" s="144" t="s">
        <v>275</v>
      </c>
      <c r="D1003" s="117">
        <v>201100</v>
      </c>
    </row>
    <row r="1004" spans="1:4" ht="15.75" x14ac:dyDescent="0.3">
      <c r="A1004" s="114">
        <v>1003</v>
      </c>
      <c r="B1004" s="143" t="s">
        <v>1461</v>
      </c>
      <c r="C1004" s="144" t="s">
        <v>275</v>
      </c>
      <c r="D1004" s="117">
        <v>172400</v>
      </c>
    </row>
    <row r="1005" spans="1:4" ht="15.75" x14ac:dyDescent="0.3">
      <c r="A1005" s="114">
        <v>1004</v>
      </c>
      <c r="B1005" s="143" t="s">
        <v>1462</v>
      </c>
      <c r="C1005" s="144" t="s">
        <v>275</v>
      </c>
      <c r="D1005" s="117">
        <v>155100</v>
      </c>
    </row>
    <row r="1006" spans="1:4" ht="15.75" x14ac:dyDescent="0.3">
      <c r="A1006" s="114">
        <v>1005</v>
      </c>
      <c r="B1006" s="145" t="s">
        <v>1463</v>
      </c>
      <c r="C1006" s="146" t="s">
        <v>275</v>
      </c>
      <c r="D1006" s="117">
        <v>77500</v>
      </c>
    </row>
    <row r="1007" spans="1:4" ht="15.75" x14ac:dyDescent="0.3">
      <c r="A1007" s="114">
        <v>1006</v>
      </c>
      <c r="B1007" s="145" t="s">
        <v>1464</v>
      </c>
      <c r="C1007" s="146" t="s">
        <v>1465</v>
      </c>
      <c r="D1007" s="117">
        <v>155100</v>
      </c>
    </row>
    <row r="1008" spans="1:4" ht="15.75" x14ac:dyDescent="0.3">
      <c r="A1008" s="114">
        <v>1007</v>
      </c>
      <c r="B1008" s="145" t="s">
        <v>1466</v>
      </c>
      <c r="C1008" s="146" t="s">
        <v>1465</v>
      </c>
      <c r="D1008" s="117">
        <v>146500</v>
      </c>
    </row>
    <row r="1009" spans="1:4" ht="15.75" x14ac:dyDescent="0.3">
      <c r="A1009" s="114">
        <v>1008</v>
      </c>
      <c r="B1009" s="145" t="s">
        <v>1467</v>
      </c>
      <c r="C1009" s="146" t="s">
        <v>1465</v>
      </c>
      <c r="D1009" s="117">
        <v>112000</v>
      </c>
    </row>
    <row r="1010" spans="1:4" ht="15.75" x14ac:dyDescent="0.3">
      <c r="A1010" s="114">
        <v>1009</v>
      </c>
      <c r="B1010" s="133" t="s">
        <v>1468</v>
      </c>
      <c r="C1010" s="116" t="s">
        <v>272</v>
      </c>
      <c r="D1010" s="117">
        <v>403300</v>
      </c>
    </row>
    <row r="1011" spans="1:4" ht="15.75" x14ac:dyDescent="0.3">
      <c r="A1011" s="114">
        <v>1010</v>
      </c>
      <c r="B1011" s="133" t="s">
        <v>1469</v>
      </c>
      <c r="C1011" s="116" t="s">
        <v>272</v>
      </c>
      <c r="D1011" s="117">
        <v>229000</v>
      </c>
    </row>
    <row r="1012" spans="1:4" ht="15.75" x14ac:dyDescent="0.3">
      <c r="A1012" s="111">
        <v>1011</v>
      </c>
      <c r="B1012" s="147" t="s">
        <v>1470</v>
      </c>
      <c r="C1012" s="148" t="s">
        <v>1471</v>
      </c>
      <c r="D1012" s="136">
        <v>250500</v>
      </c>
    </row>
    <row r="1013" spans="1:4" ht="15.75" x14ac:dyDescent="0.3">
      <c r="A1013" s="111">
        <v>1012</v>
      </c>
      <c r="B1013" s="147" t="s">
        <v>1472</v>
      </c>
      <c r="C1013" s="148" t="s">
        <v>1471</v>
      </c>
      <c r="D1013" s="136">
        <v>287300</v>
      </c>
    </row>
    <row r="1014" spans="1:4" ht="15.75" x14ac:dyDescent="0.3">
      <c r="A1014" s="111">
        <v>1013</v>
      </c>
      <c r="B1014" s="147" t="s">
        <v>1473</v>
      </c>
      <c r="C1014" s="148" t="s">
        <v>1471</v>
      </c>
      <c r="D1014" s="136">
        <v>287300</v>
      </c>
    </row>
    <row r="1015" spans="1:4" ht="15.75" x14ac:dyDescent="0.3">
      <c r="A1015" s="111">
        <v>1014</v>
      </c>
      <c r="B1015" s="147" t="s">
        <v>1474</v>
      </c>
      <c r="C1015" s="148" t="s">
        <v>1471</v>
      </c>
      <c r="D1015" s="136">
        <v>287300</v>
      </c>
    </row>
    <row r="1016" spans="1:4" ht="15.75" x14ac:dyDescent="0.3">
      <c r="A1016" s="111">
        <v>1015</v>
      </c>
      <c r="B1016" s="147" t="s">
        <v>1475</v>
      </c>
      <c r="C1016" s="148" t="s">
        <v>1471</v>
      </c>
      <c r="D1016" s="136">
        <v>295900</v>
      </c>
    </row>
    <row r="1017" spans="1:4" ht="15.75" x14ac:dyDescent="0.3">
      <c r="A1017" s="111">
        <v>1016</v>
      </c>
      <c r="B1017" s="147" t="s">
        <v>1476</v>
      </c>
      <c r="C1017" s="148" t="s">
        <v>1471</v>
      </c>
      <c r="D1017" s="136">
        <v>250500</v>
      </c>
    </row>
    <row r="1018" spans="1:4" ht="15.75" x14ac:dyDescent="0.3">
      <c r="A1018" s="111">
        <v>1017</v>
      </c>
      <c r="B1018" s="147" t="s">
        <v>1477</v>
      </c>
      <c r="C1018" s="148" t="s">
        <v>1471</v>
      </c>
      <c r="D1018" s="136">
        <v>310300</v>
      </c>
    </row>
    <row r="1019" spans="1:4" ht="15.75" x14ac:dyDescent="0.3">
      <c r="A1019" s="111">
        <v>1018</v>
      </c>
      <c r="B1019" s="147" t="s">
        <v>1478</v>
      </c>
      <c r="C1019" s="148" t="s">
        <v>1471</v>
      </c>
      <c r="D1019" s="136">
        <v>373500</v>
      </c>
    </row>
    <row r="1020" spans="1:4" ht="15.75" x14ac:dyDescent="0.3">
      <c r="A1020" s="111">
        <v>1019</v>
      </c>
      <c r="B1020" s="147" t="s">
        <v>1479</v>
      </c>
      <c r="C1020" s="148" t="s">
        <v>1471</v>
      </c>
      <c r="D1020" s="136">
        <v>362000</v>
      </c>
    </row>
    <row r="1021" spans="1:4" ht="15.75" x14ac:dyDescent="0.3">
      <c r="A1021" s="111">
        <v>1020</v>
      </c>
      <c r="B1021" s="147" t="s">
        <v>1480</v>
      </c>
      <c r="C1021" s="148" t="s">
        <v>1471</v>
      </c>
      <c r="D1021" s="136">
        <v>201100</v>
      </c>
    </row>
    <row r="1022" spans="1:4" ht="15.75" x14ac:dyDescent="0.3">
      <c r="A1022" s="111">
        <v>1021</v>
      </c>
      <c r="B1022" s="147" t="s">
        <v>1481</v>
      </c>
      <c r="C1022" s="148" t="s">
        <v>1471</v>
      </c>
      <c r="D1022" s="136">
        <v>287300</v>
      </c>
    </row>
    <row r="1023" spans="1:4" ht="15.75" x14ac:dyDescent="0.3">
      <c r="A1023" s="111">
        <v>1022</v>
      </c>
      <c r="B1023" s="147" t="s">
        <v>1482</v>
      </c>
      <c r="C1023" s="148" t="s">
        <v>1471</v>
      </c>
      <c r="D1023" s="136">
        <v>287300</v>
      </c>
    </row>
    <row r="1024" spans="1:4" ht="15.75" x14ac:dyDescent="0.3">
      <c r="A1024" s="111">
        <v>1023</v>
      </c>
      <c r="B1024" s="147" t="s">
        <v>1483</v>
      </c>
      <c r="C1024" s="148" t="s">
        <v>1471</v>
      </c>
      <c r="D1024" s="136">
        <v>287300</v>
      </c>
    </row>
    <row r="1025" spans="1:4" ht="15.75" x14ac:dyDescent="0.3">
      <c r="A1025" s="111">
        <v>1024</v>
      </c>
      <c r="B1025" s="147" t="s">
        <v>1484</v>
      </c>
      <c r="C1025" s="148" t="s">
        <v>1471</v>
      </c>
      <c r="D1025" s="136">
        <v>304600</v>
      </c>
    </row>
    <row r="1026" spans="1:4" ht="15.75" x14ac:dyDescent="0.3">
      <c r="A1026" s="111">
        <v>1025</v>
      </c>
      <c r="B1026" s="147" t="s">
        <v>1485</v>
      </c>
      <c r="C1026" s="148" t="s">
        <v>1471</v>
      </c>
      <c r="D1026" s="136">
        <v>304600</v>
      </c>
    </row>
    <row r="1027" spans="1:4" ht="15.75" x14ac:dyDescent="0.3">
      <c r="A1027" s="111">
        <v>1026</v>
      </c>
      <c r="B1027" s="147" t="s">
        <v>1486</v>
      </c>
      <c r="C1027" s="148" t="s">
        <v>1471</v>
      </c>
      <c r="D1027" s="136">
        <v>247100</v>
      </c>
    </row>
    <row r="1028" spans="1:4" ht="15.75" x14ac:dyDescent="0.3">
      <c r="A1028" s="111">
        <v>1027</v>
      </c>
      <c r="B1028" s="147" t="s">
        <v>1487</v>
      </c>
      <c r="C1028" s="148" t="s">
        <v>1471</v>
      </c>
      <c r="D1028" s="136">
        <v>459800</v>
      </c>
    </row>
    <row r="1029" spans="1:4" ht="15.75" x14ac:dyDescent="0.3">
      <c r="A1029" s="111">
        <v>1028</v>
      </c>
      <c r="B1029" s="147" t="s">
        <v>1488</v>
      </c>
      <c r="C1029" s="148" t="s">
        <v>1471</v>
      </c>
      <c r="D1029" s="136">
        <v>488500</v>
      </c>
    </row>
    <row r="1030" spans="1:4" ht="15.75" x14ac:dyDescent="0.3">
      <c r="A1030" s="111">
        <v>1029</v>
      </c>
      <c r="B1030" s="147" t="s">
        <v>1489</v>
      </c>
      <c r="C1030" s="148" t="s">
        <v>1471</v>
      </c>
      <c r="D1030" s="136">
        <v>546000</v>
      </c>
    </row>
    <row r="1031" spans="1:4" ht="15.75" x14ac:dyDescent="0.3">
      <c r="A1031" s="111">
        <v>1030</v>
      </c>
      <c r="B1031" s="147" t="s">
        <v>1490</v>
      </c>
      <c r="C1031" s="148" t="s">
        <v>1471</v>
      </c>
      <c r="D1031" s="136">
        <v>258600</v>
      </c>
    </row>
    <row r="1032" spans="1:4" ht="15.75" x14ac:dyDescent="0.3">
      <c r="A1032" s="111">
        <v>1031</v>
      </c>
      <c r="B1032" s="147" t="s">
        <v>1491</v>
      </c>
      <c r="C1032" s="148" t="s">
        <v>1471</v>
      </c>
      <c r="D1032" s="136">
        <v>229900</v>
      </c>
    </row>
    <row r="1033" spans="1:4" ht="15.75" x14ac:dyDescent="0.3">
      <c r="A1033" s="111">
        <v>1032</v>
      </c>
      <c r="B1033" s="147" t="s">
        <v>1492</v>
      </c>
      <c r="C1033" s="148" t="s">
        <v>1471</v>
      </c>
      <c r="D1033" s="136">
        <v>266300</v>
      </c>
    </row>
    <row r="1034" spans="1:4" ht="15.75" x14ac:dyDescent="0.3">
      <c r="A1034" s="111">
        <v>1033</v>
      </c>
      <c r="B1034" s="147" t="s">
        <v>1493</v>
      </c>
      <c r="C1034" s="148" t="s">
        <v>1471</v>
      </c>
      <c r="D1034" s="136">
        <v>267200</v>
      </c>
    </row>
    <row r="1035" spans="1:4" ht="15.75" x14ac:dyDescent="0.3">
      <c r="A1035" s="111">
        <v>1034</v>
      </c>
      <c r="B1035" s="147" t="s">
        <v>1494</v>
      </c>
      <c r="C1035" s="148" t="s">
        <v>1471</v>
      </c>
      <c r="D1035" s="136">
        <v>229900</v>
      </c>
    </row>
    <row r="1036" spans="1:4" ht="15.75" x14ac:dyDescent="0.3">
      <c r="A1036" s="111">
        <v>1035</v>
      </c>
      <c r="B1036" s="147" t="s">
        <v>1495</v>
      </c>
      <c r="C1036" s="148" t="s">
        <v>1471</v>
      </c>
      <c r="D1036" s="136">
        <v>155100</v>
      </c>
    </row>
    <row r="1037" spans="1:4" ht="15.75" x14ac:dyDescent="0.3">
      <c r="A1037" s="111">
        <v>1036</v>
      </c>
      <c r="B1037" s="147" t="s">
        <v>1496</v>
      </c>
      <c r="C1037" s="148" t="s">
        <v>1471</v>
      </c>
      <c r="D1037" s="136">
        <v>212600</v>
      </c>
    </row>
    <row r="1038" spans="1:4" ht="15.75" x14ac:dyDescent="0.3">
      <c r="A1038" s="111">
        <v>1037</v>
      </c>
      <c r="B1038" s="147" t="s">
        <v>1497</v>
      </c>
      <c r="C1038" s="148" t="s">
        <v>1471</v>
      </c>
      <c r="D1038" s="136">
        <v>209700</v>
      </c>
    </row>
    <row r="1039" spans="1:4" ht="15.75" x14ac:dyDescent="0.3">
      <c r="A1039" s="111">
        <v>1038</v>
      </c>
      <c r="B1039" s="147" t="s">
        <v>1498</v>
      </c>
      <c r="C1039" s="148" t="s">
        <v>1471</v>
      </c>
      <c r="D1039" s="136">
        <v>76100</v>
      </c>
    </row>
    <row r="1040" spans="1:4" ht="15.75" x14ac:dyDescent="0.3">
      <c r="A1040" s="111">
        <v>1039</v>
      </c>
      <c r="B1040" s="147" t="s">
        <v>1499</v>
      </c>
      <c r="C1040" s="148" t="s">
        <v>1500</v>
      </c>
      <c r="D1040" s="136">
        <v>5000</v>
      </c>
    </row>
    <row r="1041" spans="1:4" ht="15.75" x14ac:dyDescent="0.3">
      <c r="A1041" s="111">
        <v>1040</v>
      </c>
      <c r="B1041" s="147" t="s">
        <v>1501</v>
      </c>
      <c r="C1041" s="148" t="s">
        <v>1500</v>
      </c>
      <c r="D1041" s="136">
        <v>4400</v>
      </c>
    </row>
    <row r="1042" spans="1:4" ht="15.75" x14ac:dyDescent="0.3">
      <c r="A1042" s="111">
        <v>1041</v>
      </c>
      <c r="B1042" s="147" t="s">
        <v>1502</v>
      </c>
      <c r="C1042" s="148" t="s">
        <v>1500</v>
      </c>
      <c r="D1042" s="136">
        <v>2400</v>
      </c>
    </row>
    <row r="1043" spans="1:4" ht="15.75" x14ac:dyDescent="0.3">
      <c r="A1043" s="111">
        <v>1042</v>
      </c>
      <c r="B1043" s="147" t="s">
        <v>1503</v>
      </c>
      <c r="C1043" s="148" t="s">
        <v>1500</v>
      </c>
      <c r="D1043" s="136">
        <v>1300</v>
      </c>
    </row>
    <row r="1044" spans="1:4" ht="15.75" x14ac:dyDescent="0.3">
      <c r="A1044" s="111">
        <v>1043</v>
      </c>
      <c r="B1044" s="147" t="s">
        <v>1504</v>
      </c>
      <c r="C1044" s="148" t="s">
        <v>1471</v>
      </c>
      <c r="D1044" s="136">
        <v>217200</v>
      </c>
    </row>
    <row r="1045" spans="1:4" ht="15.75" x14ac:dyDescent="0.3">
      <c r="A1045" s="111">
        <v>1044</v>
      </c>
      <c r="B1045" s="147" t="s">
        <v>1505</v>
      </c>
      <c r="C1045" s="148" t="s">
        <v>1471</v>
      </c>
      <c r="D1045" s="136">
        <v>1034500</v>
      </c>
    </row>
    <row r="1046" spans="1:4" ht="15.75" x14ac:dyDescent="0.3">
      <c r="A1046" s="111">
        <v>1045</v>
      </c>
      <c r="B1046" s="147" t="s">
        <v>1506</v>
      </c>
      <c r="C1046" s="148" t="s">
        <v>1500</v>
      </c>
      <c r="D1046" s="136">
        <v>13700</v>
      </c>
    </row>
    <row r="1047" spans="1:4" ht="15.75" x14ac:dyDescent="0.3">
      <c r="A1047" s="111">
        <v>1046</v>
      </c>
      <c r="B1047" s="147" t="s">
        <v>1507</v>
      </c>
      <c r="C1047" s="148" t="s">
        <v>1500</v>
      </c>
      <c r="D1047" s="136">
        <v>89000</v>
      </c>
    </row>
    <row r="1048" spans="1:4" ht="15.75" x14ac:dyDescent="0.3">
      <c r="A1048" s="111">
        <v>1047</v>
      </c>
      <c r="B1048" s="147" t="s">
        <v>1508</v>
      </c>
      <c r="C1048" s="148" t="s">
        <v>1500</v>
      </c>
      <c r="D1048" s="136">
        <v>44500</v>
      </c>
    </row>
    <row r="1049" spans="1:4" ht="15.75" x14ac:dyDescent="0.3">
      <c r="A1049" s="111">
        <v>1048</v>
      </c>
      <c r="B1049" s="147" t="s">
        <v>1509</v>
      </c>
      <c r="C1049" s="148" t="s">
        <v>1500</v>
      </c>
      <c r="D1049" s="136">
        <v>10300</v>
      </c>
    </row>
    <row r="1050" spans="1:4" ht="15.75" x14ac:dyDescent="0.3">
      <c r="A1050" s="111">
        <v>1049</v>
      </c>
      <c r="B1050" s="147" t="s">
        <v>1510</v>
      </c>
      <c r="C1050" s="148" t="s">
        <v>1511</v>
      </c>
      <c r="D1050" s="136">
        <v>62400</v>
      </c>
    </row>
    <row r="1051" spans="1:4" ht="15.75" x14ac:dyDescent="0.3">
      <c r="A1051" s="111">
        <v>1050</v>
      </c>
      <c r="B1051" s="147" t="s">
        <v>1512</v>
      </c>
      <c r="C1051" s="148" t="s">
        <v>1511</v>
      </c>
      <c r="D1051" s="136">
        <v>73900</v>
      </c>
    </row>
    <row r="1052" spans="1:4" ht="15.75" x14ac:dyDescent="0.3">
      <c r="A1052" s="111">
        <v>1051</v>
      </c>
      <c r="B1052" s="147" t="s">
        <v>1513</v>
      </c>
      <c r="C1052" s="148" t="s">
        <v>1511</v>
      </c>
      <c r="D1052" s="136">
        <v>74700</v>
      </c>
    </row>
    <row r="1053" spans="1:4" ht="15.75" x14ac:dyDescent="0.3">
      <c r="A1053" s="111">
        <v>1052</v>
      </c>
      <c r="B1053" s="147" t="s">
        <v>1514</v>
      </c>
      <c r="C1053" s="148" t="s">
        <v>1511</v>
      </c>
      <c r="D1053" s="136">
        <v>160900</v>
      </c>
    </row>
    <row r="1054" spans="1:4" ht="15.75" x14ac:dyDescent="0.3">
      <c r="A1054" s="111">
        <v>1053</v>
      </c>
      <c r="B1054" s="147" t="s">
        <v>1515</v>
      </c>
      <c r="C1054" s="148" t="s">
        <v>1516</v>
      </c>
      <c r="D1054" s="136">
        <v>20100</v>
      </c>
    </row>
    <row r="1055" spans="1:4" ht="15.75" x14ac:dyDescent="0.3">
      <c r="A1055" s="111">
        <v>1054</v>
      </c>
      <c r="B1055" s="147" t="s">
        <v>1517</v>
      </c>
      <c r="C1055" s="148" t="s">
        <v>1500</v>
      </c>
      <c r="D1055" s="136">
        <v>2400</v>
      </c>
    </row>
    <row r="1056" spans="1:4" ht="15.75" x14ac:dyDescent="0.3">
      <c r="A1056" s="111">
        <v>1055</v>
      </c>
      <c r="B1056" s="147" t="s">
        <v>1518</v>
      </c>
      <c r="C1056" s="148" t="s">
        <v>1500</v>
      </c>
      <c r="D1056" s="136">
        <v>5400</v>
      </c>
    </row>
    <row r="1057" spans="1:4" ht="15.75" x14ac:dyDescent="0.3">
      <c r="A1057" s="111">
        <v>1056</v>
      </c>
      <c r="B1057" s="147" t="s">
        <v>1519</v>
      </c>
      <c r="C1057" s="148" t="s">
        <v>1500</v>
      </c>
      <c r="D1057" s="136">
        <v>1600</v>
      </c>
    </row>
    <row r="1058" spans="1:4" ht="15.75" x14ac:dyDescent="0.3">
      <c r="A1058" s="111">
        <v>1057</v>
      </c>
      <c r="B1058" s="147" t="s">
        <v>1520</v>
      </c>
      <c r="C1058" s="148" t="s">
        <v>1500</v>
      </c>
      <c r="D1058" s="136">
        <v>4300</v>
      </c>
    </row>
    <row r="1059" spans="1:4" ht="15.75" x14ac:dyDescent="0.3">
      <c r="A1059" s="111">
        <v>1058</v>
      </c>
      <c r="B1059" s="147" t="s">
        <v>1521</v>
      </c>
      <c r="C1059" s="148" t="s">
        <v>1500</v>
      </c>
      <c r="D1059" s="136">
        <v>3000</v>
      </c>
    </row>
    <row r="1060" spans="1:4" ht="15.75" x14ac:dyDescent="0.3">
      <c r="A1060" s="111">
        <v>1059</v>
      </c>
      <c r="B1060" s="147" t="s">
        <v>1522</v>
      </c>
      <c r="C1060" s="148" t="s">
        <v>1500</v>
      </c>
      <c r="D1060" s="136">
        <v>11400</v>
      </c>
    </row>
    <row r="1061" spans="1:4" ht="15.75" x14ac:dyDescent="0.3">
      <c r="A1061" s="111">
        <v>1060</v>
      </c>
      <c r="B1061" s="147" t="s">
        <v>1523</v>
      </c>
      <c r="C1061" s="148" t="s">
        <v>1500</v>
      </c>
      <c r="D1061" s="136">
        <v>2100</v>
      </c>
    </row>
    <row r="1062" spans="1:4" ht="15.75" x14ac:dyDescent="0.3">
      <c r="A1062" s="111">
        <v>1061</v>
      </c>
      <c r="B1062" s="147" t="s">
        <v>1524</v>
      </c>
      <c r="C1062" s="148" t="s">
        <v>1500</v>
      </c>
      <c r="D1062" s="136">
        <v>8600</v>
      </c>
    </row>
    <row r="1063" spans="1:4" ht="15.75" x14ac:dyDescent="0.3">
      <c r="A1063" s="111">
        <v>1062</v>
      </c>
      <c r="B1063" s="147" t="s">
        <v>1525</v>
      </c>
      <c r="C1063" s="148" t="s">
        <v>1500</v>
      </c>
      <c r="D1063" s="136">
        <v>5500</v>
      </c>
    </row>
    <row r="1064" spans="1:4" ht="15.75" x14ac:dyDescent="0.3">
      <c r="A1064" s="111">
        <v>1063</v>
      </c>
      <c r="B1064" s="147" t="s">
        <v>1526</v>
      </c>
      <c r="C1064" s="148" t="s">
        <v>1500</v>
      </c>
      <c r="D1064" s="136">
        <v>29800</v>
      </c>
    </row>
    <row r="1065" spans="1:4" ht="15.75" x14ac:dyDescent="0.3">
      <c r="A1065" s="111">
        <v>1064</v>
      </c>
      <c r="B1065" s="147" t="s">
        <v>1527</v>
      </c>
      <c r="C1065" s="148" t="s">
        <v>1500</v>
      </c>
      <c r="D1065" s="136">
        <v>18600</v>
      </c>
    </row>
    <row r="1066" spans="1:4" ht="15.75" x14ac:dyDescent="0.3">
      <c r="A1066" s="111">
        <v>1065</v>
      </c>
      <c r="B1066" s="147" t="s">
        <v>1528</v>
      </c>
      <c r="C1066" s="148" t="s">
        <v>1529</v>
      </c>
      <c r="D1066" s="136">
        <v>37300</v>
      </c>
    </row>
    <row r="1067" spans="1:4" ht="15.75" x14ac:dyDescent="0.3">
      <c r="A1067" s="111">
        <v>1066</v>
      </c>
      <c r="B1067" s="147" t="s">
        <v>1530</v>
      </c>
      <c r="C1067" s="148" t="s">
        <v>1531</v>
      </c>
      <c r="D1067" s="136">
        <v>36400</v>
      </c>
    </row>
    <row r="1068" spans="1:4" ht="15.75" x14ac:dyDescent="0.3">
      <c r="A1068" s="111">
        <v>1067</v>
      </c>
      <c r="B1068" s="147" t="s">
        <v>1532</v>
      </c>
      <c r="C1068" s="148" t="s">
        <v>617</v>
      </c>
      <c r="D1068" s="136">
        <v>20600</v>
      </c>
    </row>
    <row r="1069" spans="1:4" ht="15.75" x14ac:dyDescent="0.3">
      <c r="A1069" s="111">
        <v>1068</v>
      </c>
      <c r="B1069" s="147" t="s">
        <v>1533</v>
      </c>
      <c r="C1069" s="148" t="s">
        <v>1465</v>
      </c>
      <c r="D1069" s="136">
        <v>73500</v>
      </c>
    </row>
    <row r="1070" spans="1:4" ht="15.75" x14ac:dyDescent="0.3">
      <c r="A1070" s="111">
        <v>1069</v>
      </c>
      <c r="B1070" s="147" t="s">
        <v>1534</v>
      </c>
      <c r="C1070" s="148" t="s">
        <v>1465</v>
      </c>
      <c r="D1070" s="136">
        <v>67500</v>
      </c>
    </row>
    <row r="1071" spans="1:4" ht="15.75" x14ac:dyDescent="0.3">
      <c r="A1071" s="111">
        <v>1070</v>
      </c>
      <c r="B1071" s="147" t="s">
        <v>1535</v>
      </c>
      <c r="C1071" s="148" t="s">
        <v>834</v>
      </c>
      <c r="D1071" s="136">
        <v>51700</v>
      </c>
    </row>
    <row r="1072" spans="1:4" ht="15.75" x14ac:dyDescent="0.3">
      <c r="A1072" s="111">
        <v>1071</v>
      </c>
      <c r="B1072" s="147" t="s">
        <v>1536</v>
      </c>
      <c r="C1072" s="148" t="s">
        <v>834</v>
      </c>
      <c r="D1072" s="136">
        <v>100500</v>
      </c>
    </row>
    <row r="1073" spans="1:4" ht="15.75" x14ac:dyDescent="0.3">
      <c r="A1073" s="111">
        <v>1072</v>
      </c>
      <c r="B1073" s="147" t="s">
        <v>1537</v>
      </c>
      <c r="C1073" s="148" t="s">
        <v>834</v>
      </c>
      <c r="D1073" s="136">
        <v>77000</v>
      </c>
    </row>
    <row r="1074" spans="1:4" ht="15.75" x14ac:dyDescent="0.3">
      <c r="A1074" s="111">
        <v>1073</v>
      </c>
      <c r="B1074" s="147" t="s">
        <v>1538</v>
      </c>
      <c r="C1074" s="148" t="s">
        <v>834</v>
      </c>
      <c r="D1074" s="136">
        <v>155100</v>
      </c>
    </row>
    <row r="1075" spans="1:4" ht="15.75" x14ac:dyDescent="0.3">
      <c r="A1075" s="111">
        <v>1074</v>
      </c>
      <c r="B1075" s="147" t="s">
        <v>1539</v>
      </c>
      <c r="C1075" s="148" t="s">
        <v>834</v>
      </c>
      <c r="D1075" s="136">
        <v>160900</v>
      </c>
    </row>
    <row r="1076" spans="1:4" ht="15.75" x14ac:dyDescent="0.3">
      <c r="A1076" s="111">
        <v>1075</v>
      </c>
      <c r="B1076" s="147" t="s">
        <v>1540</v>
      </c>
      <c r="C1076" s="148" t="s">
        <v>1541</v>
      </c>
      <c r="D1076" s="136">
        <v>33300</v>
      </c>
    </row>
    <row r="1077" spans="1:4" ht="15.75" x14ac:dyDescent="0.3">
      <c r="A1077" s="111">
        <v>1076</v>
      </c>
      <c r="B1077" s="147" t="s">
        <v>1542</v>
      </c>
      <c r="C1077" s="148" t="s">
        <v>1541</v>
      </c>
      <c r="D1077" s="136">
        <v>52400</v>
      </c>
    </row>
    <row r="1078" spans="1:4" ht="15.75" x14ac:dyDescent="0.3">
      <c r="A1078" s="111">
        <v>1077</v>
      </c>
      <c r="B1078" s="147" t="s">
        <v>1543</v>
      </c>
      <c r="C1078" s="148" t="s">
        <v>1544</v>
      </c>
      <c r="D1078" s="136">
        <v>13200</v>
      </c>
    </row>
    <row r="1079" spans="1:4" ht="15.75" x14ac:dyDescent="0.3">
      <c r="A1079" s="111">
        <v>1078</v>
      </c>
      <c r="B1079" s="147" t="s">
        <v>1545</v>
      </c>
      <c r="C1079" s="148" t="s">
        <v>1541</v>
      </c>
      <c r="D1079" s="136">
        <v>37300</v>
      </c>
    </row>
    <row r="1080" spans="1:4" ht="15.75" x14ac:dyDescent="0.3">
      <c r="A1080" s="111">
        <v>1079</v>
      </c>
      <c r="B1080" s="147" t="s">
        <v>1546</v>
      </c>
      <c r="C1080" s="148" t="s">
        <v>1471</v>
      </c>
      <c r="D1080" s="136">
        <v>16552800</v>
      </c>
    </row>
    <row r="1081" spans="1:4" ht="15.75" x14ac:dyDescent="0.3">
      <c r="A1081" s="111">
        <v>1080</v>
      </c>
      <c r="B1081" s="147" t="s">
        <v>1547</v>
      </c>
      <c r="C1081" s="148" t="s">
        <v>1471</v>
      </c>
      <c r="D1081" s="136">
        <v>14081300</v>
      </c>
    </row>
    <row r="1082" spans="1:4" ht="15.75" x14ac:dyDescent="0.3">
      <c r="A1082" s="111">
        <v>1081</v>
      </c>
      <c r="B1082" s="147" t="s">
        <v>1548</v>
      </c>
      <c r="C1082" s="148" t="s">
        <v>1471</v>
      </c>
      <c r="D1082" s="136">
        <v>14225000</v>
      </c>
    </row>
    <row r="1083" spans="1:4" ht="15.75" x14ac:dyDescent="0.3">
      <c r="A1083" s="111">
        <v>1082</v>
      </c>
      <c r="B1083" s="147" t="s">
        <v>1549</v>
      </c>
      <c r="C1083" s="148" t="s">
        <v>1471</v>
      </c>
      <c r="D1083" s="136">
        <v>11782300</v>
      </c>
    </row>
    <row r="1084" spans="1:4" ht="15.75" x14ac:dyDescent="0.3">
      <c r="A1084" s="111">
        <v>1083</v>
      </c>
      <c r="B1084" s="147" t="s">
        <v>1550</v>
      </c>
      <c r="C1084" s="148" t="s">
        <v>1471</v>
      </c>
      <c r="D1084" s="136">
        <v>10920200</v>
      </c>
    </row>
    <row r="1085" spans="1:4" ht="15.75" x14ac:dyDescent="0.3">
      <c r="A1085" s="111">
        <v>1084</v>
      </c>
      <c r="B1085" s="147" t="s">
        <v>1551</v>
      </c>
      <c r="C1085" s="148" t="s">
        <v>1471</v>
      </c>
      <c r="D1085" s="136">
        <v>10201800</v>
      </c>
    </row>
    <row r="1086" spans="1:4" ht="15.75" x14ac:dyDescent="0.3">
      <c r="A1086" s="111">
        <v>1085</v>
      </c>
      <c r="B1086" s="147" t="s">
        <v>1552</v>
      </c>
      <c r="C1086" s="148" t="s">
        <v>1471</v>
      </c>
      <c r="D1086" s="136">
        <v>9914400</v>
      </c>
    </row>
    <row r="1087" spans="1:4" ht="15.75" x14ac:dyDescent="0.3">
      <c r="A1087" s="111">
        <v>1086</v>
      </c>
      <c r="B1087" s="147" t="s">
        <v>1553</v>
      </c>
      <c r="C1087" s="148" t="s">
        <v>1471</v>
      </c>
      <c r="D1087" s="136">
        <v>9943100</v>
      </c>
    </row>
    <row r="1088" spans="1:4" ht="15.75" x14ac:dyDescent="0.3">
      <c r="A1088" s="111">
        <v>1087</v>
      </c>
      <c r="B1088" s="147" t="s">
        <v>1554</v>
      </c>
      <c r="C1088" s="148" t="s">
        <v>1471</v>
      </c>
      <c r="D1088" s="136">
        <v>9943100</v>
      </c>
    </row>
    <row r="1089" spans="1:4" ht="15.75" x14ac:dyDescent="0.3">
      <c r="A1089" s="111">
        <v>1088</v>
      </c>
      <c r="B1089" s="147" t="s">
        <v>1555</v>
      </c>
      <c r="C1089" s="148" t="s">
        <v>1471</v>
      </c>
      <c r="D1089" s="136">
        <v>9770700</v>
      </c>
    </row>
    <row r="1090" spans="1:4" ht="15.75" x14ac:dyDescent="0.3">
      <c r="A1090" s="111">
        <v>1089</v>
      </c>
      <c r="B1090" s="147" t="s">
        <v>1556</v>
      </c>
      <c r="C1090" s="148" t="s">
        <v>1471</v>
      </c>
      <c r="D1090" s="136">
        <v>8908600</v>
      </c>
    </row>
    <row r="1091" spans="1:4" ht="15.75" x14ac:dyDescent="0.3">
      <c r="A1091" s="111">
        <v>1090</v>
      </c>
      <c r="B1091" s="147" t="s">
        <v>1557</v>
      </c>
      <c r="C1091" s="148" t="s">
        <v>1471</v>
      </c>
      <c r="D1091" s="136">
        <v>8477500</v>
      </c>
    </row>
    <row r="1092" spans="1:4" ht="15.75" x14ac:dyDescent="0.3">
      <c r="A1092" s="111">
        <v>1091</v>
      </c>
      <c r="B1092" s="147" t="s">
        <v>1558</v>
      </c>
      <c r="C1092" s="148" t="s">
        <v>1471</v>
      </c>
      <c r="D1092" s="136">
        <v>7902800</v>
      </c>
    </row>
    <row r="1093" spans="1:4" ht="15.75" x14ac:dyDescent="0.3">
      <c r="A1093" s="111">
        <v>1092</v>
      </c>
      <c r="B1093" s="147" t="s">
        <v>1559</v>
      </c>
      <c r="C1093" s="148" t="s">
        <v>1471</v>
      </c>
      <c r="D1093" s="136">
        <v>7902800</v>
      </c>
    </row>
    <row r="1094" spans="1:4" ht="15.75" x14ac:dyDescent="0.3">
      <c r="A1094" s="111">
        <v>1093</v>
      </c>
      <c r="B1094" s="147" t="s">
        <v>1560</v>
      </c>
      <c r="C1094" s="148" t="s">
        <v>1471</v>
      </c>
      <c r="D1094" s="136">
        <v>7902800</v>
      </c>
    </row>
    <row r="1095" spans="1:4" ht="15.75" x14ac:dyDescent="0.3">
      <c r="A1095" s="111">
        <v>1094</v>
      </c>
      <c r="B1095" s="147" t="s">
        <v>1561</v>
      </c>
      <c r="C1095" s="148" t="s">
        <v>1471</v>
      </c>
      <c r="D1095" s="136">
        <v>7471700</v>
      </c>
    </row>
    <row r="1096" spans="1:4" ht="15.75" x14ac:dyDescent="0.3">
      <c r="A1096" s="111">
        <v>1095</v>
      </c>
      <c r="B1096" s="147" t="s">
        <v>1562</v>
      </c>
      <c r="C1096" s="148" t="s">
        <v>1471</v>
      </c>
      <c r="D1096" s="136">
        <v>9196000</v>
      </c>
    </row>
    <row r="1097" spans="1:4" ht="15.75" x14ac:dyDescent="0.3">
      <c r="A1097" s="111">
        <v>1096</v>
      </c>
      <c r="B1097" s="147" t="s">
        <v>1563</v>
      </c>
      <c r="C1097" s="148" t="s">
        <v>1471</v>
      </c>
      <c r="D1097" s="136">
        <v>8621200</v>
      </c>
    </row>
    <row r="1098" spans="1:4" ht="15.75" x14ac:dyDescent="0.3">
      <c r="A1098" s="111">
        <v>1097</v>
      </c>
      <c r="B1098" s="147" t="s">
        <v>1564</v>
      </c>
      <c r="C1098" s="148" t="s">
        <v>1471</v>
      </c>
      <c r="D1098" s="136">
        <v>8621200</v>
      </c>
    </row>
    <row r="1099" spans="1:4" ht="15.75" x14ac:dyDescent="0.3">
      <c r="A1099" s="111">
        <v>1098</v>
      </c>
      <c r="B1099" s="147" t="s">
        <v>1565</v>
      </c>
      <c r="C1099" s="148" t="s">
        <v>1471</v>
      </c>
      <c r="D1099" s="136">
        <v>8621200</v>
      </c>
    </row>
    <row r="1100" spans="1:4" ht="15.75" x14ac:dyDescent="0.3">
      <c r="A1100" s="111">
        <v>1099</v>
      </c>
      <c r="B1100" s="147" t="s">
        <v>1566</v>
      </c>
      <c r="C1100" s="148" t="s">
        <v>1471</v>
      </c>
      <c r="D1100" s="136">
        <v>8621200</v>
      </c>
    </row>
    <row r="1101" spans="1:4" ht="15.75" x14ac:dyDescent="0.3">
      <c r="A1101" s="111">
        <v>1100</v>
      </c>
      <c r="B1101" s="147" t="s">
        <v>1567</v>
      </c>
      <c r="C1101" s="148" t="s">
        <v>1568</v>
      </c>
      <c r="D1101" s="136">
        <v>8333800</v>
      </c>
    </row>
    <row r="1102" spans="1:4" ht="15.75" x14ac:dyDescent="0.3">
      <c r="A1102" s="111">
        <v>1101</v>
      </c>
      <c r="B1102" s="147" t="s">
        <v>1569</v>
      </c>
      <c r="C1102" s="148" t="s">
        <v>1570</v>
      </c>
      <c r="D1102" s="136">
        <v>25200</v>
      </c>
    </row>
    <row r="1103" spans="1:4" ht="15.75" x14ac:dyDescent="0.3">
      <c r="A1103" s="111">
        <v>1102</v>
      </c>
      <c r="B1103" s="147" t="s">
        <v>1571</v>
      </c>
      <c r="C1103" s="148" t="s">
        <v>1531</v>
      </c>
      <c r="D1103" s="136">
        <v>14900</v>
      </c>
    </row>
    <row r="1104" spans="1:4" ht="15.75" x14ac:dyDescent="0.3">
      <c r="A1104" s="111">
        <v>1103</v>
      </c>
      <c r="B1104" s="147" t="s">
        <v>1572</v>
      </c>
      <c r="C1104" s="148" t="s">
        <v>1471</v>
      </c>
      <c r="D1104" s="136">
        <v>12701900</v>
      </c>
    </row>
    <row r="1105" spans="1:4" ht="15.75" x14ac:dyDescent="0.3">
      <c r="A1105" s="111">
        <v>1104</v>
      </c>
      <c r="B1105" s="147" t="s">
        <v>1573</v>
      </c>
      <c r="C1105" s="148" t="s">
        <v>1471</v>
      </c>
      <c r="D1105" s="136">
        <v>11782300</v>
      </c>
    </row>
    <row r="1106" spans="1:4" ht="15.75" x14ac:dyDescent="0.3">
      <c r="A1106" s="111">
        <v>1105</v>
      </c>
      <c r="B1106" s="147" t="s">
        <v>1574</v>
      </c>
      <c r="C1106" s="148" t="s">
        <v>1541</v>
      </c>
      <c r="D1106" s="136">
        <v>132100</v>
      </c>
    </row>
    <row r="1107" spans="1:4" ht="15.75" x14ac:dyDescent="0.3">
      <c r="A1107" s="111">
        <v>1106</v>
      </c>
      <c r="B1107" s="147" t="s">
        <v>1575</v>
      </c>
      <c r="C1107" s="148" t="s">
        <v>1570</v>
      </c>
      <c r="D1107" s="136">
        <v>80400</v>
      </c>
    </row>
    <row r="1108" spans="1:4" ht="15.75" x14ac:dyDescent="0.3">
      <c r="A1108" s="111">
        <v>1107</v>
      </c>
      <c r="B1108" s="149" t="s">
        <v>1576</v>
      </c>
      <c r="C1108" s="148" t="s">
        <v>1541</v>
      </c>
      <c r="D1108" s="136">
        <v>97700</v>
      </c>
    </row>
    <row r="1109" spans="1:4" ht="15.75" x14ac:dyDescent="0.3">
      <c r="A1109" s="111">
        <v>1108</v>
      </c>
      <c r="B1109" s="149" t="s">
        <v>1577</v>
      </c>
      <c r="C1109" s="148" t="s">
        <v>1541</v>
      </c>
      <c r="D1109" s="136">
        <v>145600</v>
      </c>
    </row>
    <row r="1110" spans="1:4" ht="15.75" x14ac:dyDescent="0.3">
      <c r="A1110" s="111">
        <v>1109</v>
      </c>
      <c r="B1110" s="149" t="s">
        <v>1578</v>
      </c>
      <c r="C1110" s="148" t="s">
        <v>1541</v>
      </c>
      <c r="D1110" s="136">
        <v>186700</v>
      </c>
    </row>
    <row r="1111" spans="1:4" ht="15.75" x14ac:dyDescent="0.3">
      <c r="A1111" s="111">
        <v>1110</v>
      </c>
      <c r="B1111" s="149" t="s">
        <v>1579</v>
      </c>
      <c r="C1111" s="148" t="s">
        <v>1541</v>
      </c>
      <c r="D1111" s="136">
        <v>304600</v>
      </c>
    </row>
    <row r="1112" spans="1:4" ht="15.75" x14ac:dyDescent="0.3">
      <c r="A1112" s="111">
        <v>1111</v>
      </c>
      <c r="B1112" s="147" t="s">
        <v>1580</v>
      </c>
      <c r="C1112" s="148" t="s">
        <v>834</v>
      </c>
      <c r="D1112" s="136">
        <v>273000</v>
      </c>
    </row>
    <row r="1113" spans="1:4" ht="15.75" x14ac:dyDescent="0.3">
      <c r="A1113" s="111">
        <v>1112</v>
      </c>
      <c r="B1113" s="150" t="s">
        <v>1581</v>
      </c>
      <c r="C1113" s="148" t="s">
        <v>834</v>
      </c>
      <c r="D1113" s="136">
        <v>57400</v>
      </c>
    </row>
    <row r="1114" spans="1:4" ht="15.75" x14ac:dyDescent="0.3">
      <c r="A1114" s="111">
        <v>1113</v>
      </c>
      <c r="B1114" s="147" t="s">
        <v>1582</v>
      </c>
      <c r="C1114" s="148" t="s">
        <v>834</v>
      </c>
      <c r="D1114" s="136">
        <v>86200</v>
      </c>
    </row>
    <row r="1115" spans="1:4" ht="15.75" x14ac:dyDescent="0.3">
      <c r="A1115" s="111">
        <v>1114</v>
      </c>
      <c r="B1115" s="147" t="s">
        <v>1583</v>
      </c>
      <c r="C1115" s="148" t="s">
        <v>1471</v>
      </c>
      <c r="D1115" s="136">
        <v>4885300</v>
      </c>
    </row>
    <row r="1116" spans="1:4" ht="15.75" x14ac:dyDescent="0.3">
      <c r="A1116" s="111">
        <v>1115</v>
      </c>
      <c r="B1116" s="147" t="s">
        <v>1584</v>
      </c>
      <c r="C1116" s="148" t="s">
        <v>834</v>
      </c>
      <c r="D1116" s="136">
        <v>28700</v>
      </c>
    </row>
    <row r="1117" spans="1:4" ht="15.75" x14ac:dyDescent="0.3">
      <c r="A1117" s="111">
        <v>1116</v>
      </c>
      <c r="B1117" s="147" t="s">
        <v>1585</v>
      </c>
      <c r="C1117" s="148" t="s">
        <v>834</v>
      </c>
      <c r="D1117" s="136">
        <v>20100</v>
      </c>
    </row>
    <row r="1118" spans="1:4" ht="15.75" x14ac:dyDescent="0.3">
      <c r="A1118" s="111">
        <v>1117</v>
      </c>
      <c r="B1118" s="147" t="s">
        <v>1586</v>
      </c>
      <c r="C1118" s="148" t="s">
        <v>834</v>
      </c>
      <c r="D1118" s="136">
        <v>13400</v>
      </c>
    </row>
    <row r="1119" spans="1:4" ht="15.75" x14ac:dyDescent="0.3">
      <c r="A1119" s="111">
        <v>1118</v>
      </c>
      <c r="B1119" s="147" t="s">
        <v>1587</v>
      </c>
      <c r="C1119" s="148" t="s">
        <v>1465</v>
      </c>
      <c r="D1119" s="136">
        <v>34400</v>
      </c>
    </row>
    <row r="1120" spans="1:4" ht="15.75" x14ac:dyDescent="0.3">
      <c r="A1120" s="111">
        <v>1119</v>
      </c>
      <c r="B1120" s="147" t="s">
        <v>1588</v>
      </c>
      <c r="C1120" s="148" t="s">
        <v>1465</v>
      </c>
      <c r="D1120" s="136">
        <v>30100</v>
      </c>
    </row>
    <row r="1121" spans="1:4" ht="15.75" x14ac:dyDescent="0.3">
      <c r="A1121" s="111">
        <v>1120</v>
      </c>
      <c r="B1121" s="147" t="s">
        <v>1589</v>
      </c>
      <c r="C1121" s="148" t="s">
        <v>1500</v>
      </c>
      <c r="D1121" s="136">
        <v>155100</v>
      </c>
    </row>
    <row r="1122" spans="1:4" ht="15.75" x14ac:dyDescent="0.3">
      <c r="A1122" s="111">
        <v>1121</v>
      </c>
      <c r="B1122" s="147" t="s">
        <v>1590</v>
      </c>
      <c r="C1122" s="148" t="s">
        <v>1500</v>
      </c>
      <c r="D1122" s="136">
        <v>123500</v>
      </c>
    </row>
    <row r="1123" spans="1:4" ht="15.75" x14ac:dyDescent="0.3">
      <c r="A1123" s="111">
        <v>1122</v>
      </c>
      <c r="B1123" s="147" t="s">
        <v>1591</v>
      </c>
      <c r="C1123" s="148" t="s">
        <v>1500</v>
      </c>
      <c r="D1123" s="136">
        <v>86200</v>
      </c>
    </row>
    <row r="1124" spans="1:4" ht="15.75" x14ac:dyDescent="0.3">
      <c r="A1124" s="111">
        <v>1123</v>
      </c>
      <c r="B1124" s="147" t="s">
        <v>1592</v>
      </c>
      <c r="C1124" s="148" t="s">
        <v>1500</v>
      </c>
      <c r="D1124" s="136">
        <v>51700</v>
      </c>
    </row>
    <row r="1125" spans="1:4" ht="15.75" x14ac:dyDescent="0.3">
      <c r="A1125" s="111">
        <v>1124</v>
      </c>
      <c r="B1125" s="147" t="s">
        <v>1593</v>
      </c>
      <c r="C1125" s="148" t="s">
        <v>1500</v>
      </c>
      <c r="D1125" s="136">
        <v>135000</v>
      </c>
    </row>
    <row r="1126" spans="1:4" ht="15.75" x14ac:dyDescent="0.3">
      <c r="A1126" s="111">
        <v>1125</v>
      </c>
      <c r="B1126" s="147" t="s">
        <v>1594</v>
      </c>
      <c r="C1126" s="148" t="s">
        <v>1500</v>
      </c>
      <c r="D1126" s="136">
        <v>100500</v>
      </c>
    </row>
    <row r="1127" spans="1:4" ht="15.75" x14ac:dyDescent="0.3">
      <c r="A1127" s="111">
        <v>1126</v>
      </c>
      <c r="B1127" s="147" t="s">
        <v>1595</v>
      </c>
      <c r="C1127" s="148" t="s">
        <v>1500</v>
      </c>
      <c r="D1127" s="136">
        <v>57400</v>
      </c>
    </row>
    <row r="1128" spans="1:4" ht="15.75" x14ac:dyDescent="0.3">
      <c r="A1128" s="111">
        <v>1127</v>
      </c>
      <c r="B1128" s="147" t="s">
        <v>1596</v>
      </c>
      <c r="C1128" s="148" t="s">
        <v>1500</v>
      </c>
      <c r="D1128" s="136">
        <v>38700</v>
      </c>
    </row>
    <row r="1129" spans="1:4" ht="15.75" x14ac:dyDescent="0.3">
      <c r="A1129" s="111">
        <v>1128</v>
      </c>
      <c r="B1129" s="147" t="s">
        <v>1597</v>
      </c>
      <c r="C1129" s="148" t="s">
        <v>1500</v>
      </c>
      <c r="D1129" s="136">
        <v>258600</v>
      </c>
    </row>
    <row r="1130" spans="1:4" ht="15.75" x14ac:dyDescent="0.3">
      <c r="A1130" s="111">
        <v>1129</v>
      </c>
      <c r="B1130" s="147" t="s">
        <v>1598</v>
      </c>
      <c r="C1130" s="148" t="s">
        <v>1500</v>
      </c>
      <c r="D1130" s="136">
        <v>3100</v>
      </c>
    </row>
    <row r="1131" spans="1:4" ht="15.75" x14ac:dyDescent="0.3">
      <c r="A1131" s="111">
        <v>1130</v>
      </c>
      <c r="B1131" s="147" t="s">
        <v>1599</v>
      </c>
      <c r="C1131" s="148" t="s">
        <v>1465</v>
      </c>
      <c r="D1131" s="136">
        <v>100500</v>
      </c>
    </row>
    <row r="1132" spans="1:4" ht="15.75" x14ac:dyDescent="0.3">
      <c r="A1132" s="111">
        <v>1131</v>
      </c>
      <c r="B1132" s="147" t="s">
        <v>1600</v>
      </c>
      <c r="C1132" s="148" t="s">
        <v>1465</v>
      </c>
      <c r="D1132" s="136">
        <v>129300</v>
      </c>
    </row>
    <row r="1133" spans="1:4" ht="15.75" x14ac:dyDescent="0.3">
      <c r="A1133" s="111">
        <v>1132</v>
      </c>
      <c r="B1133" s="147" t="s">
        <v>1601</v>
      </c>
      <c r="C1133" s="148" t="s">
        <v>1465</v>
      </c>
      <c r="D1133" s="136">
        <v>93300</v>
      </c>
    </row>
    <row r="1134" spans="1:4" ht="15.75" x14ac:dyDescent="0.3">
      <c r="A1134" s="111">
        <v>1133</v>
      </c>
      <c r="B1134" s="147" t="s">
        <v>1602</v>
      </c>
      <c r="C1134" s="148" t="s">
        <v>1465</v>
      </c>
      <c r="D1134" s="136">
        <v>80400</v>
      </c>
    </row>
    <row r="1135" spans="1:4" ht="15.75" x14ac:dyDescent="0.3">
      <c r="A1135" s="111">
        <v>1134</v>
      </c>
      <c r="B1135" s="147" t="s">
        <v>1603</v>
      </c>
      <c r="C1135" s="148" t="s">
        <v>1465</v>
      </c>
      <c r="D1135" s="136">
        <v>80400</v>
      </c>
    </row>
    <row r="1136" spans="1:4" ht="15.75" x14ac:dyDescent="0.3">
      <c r="A1136" s="111">
        <v>1135</v>
      </c>
      <c r="B1136" s="147" t="s">
        <v>1604</v>
      </c>
      <c r="C1136" s="148" t="s">
        <v>1465</v>
      </c>
      <c r="D1136" s="136">
        <v>83300</v>
      </c>
    </row>
    <row r="1137" spans="1:4" ht="15.75" x14ac:dyDescent="0.3">
      <c r="A1137" s="111">
        <v>1136</v>
      </c>
      <c r="B1137" s="147" t="s">
        <v>1605</v>
      </c>
      <c r="C1137" s="148" t="s">
        <v>1465</v>
      </c>
      <c r="D1137" s="136">
        <v>287300</v>
      </c>
    </row>
    <row r="1138" spans="1:4" ht="15.75" x14ac:dyDescent="0.3">
      <c r="A1138" s="111">
        <v>1137</v>
      </c>
      <c r="B1138" s="147" t="s">
        <v>1606</v>
      </c>
      <c r="C1138" s="148" t="s">
        <v>1607</v>
      </c>
      <c r="D1138" s="136">
        <v>13700</v>
      </c>
    </row>
    <row r="1139" spans="1:4" ht="15.75" x14ac:dyDescent="0.3">
      <c r="A1139" s="111">
        <v>1138</v>
      </c>
      <c r="B1139" s="147" t="s">
        <v>1608</v>
      </c>
      <c r="C1139" s="148" t="s">
        <v>1607</v>
      </c>
      <c r="D1139" s="136">
        <v>27500</v>
      </c>
    </row>
    <row r="1140" spans="1:4" ht="15.75" x14ac:dyDescent="0.3">
      <c r="A1140" s="111">
        <v>1139</v>
      </c>
      <c r="B1140" s="147" t="s">
        <v>1609</v>
      </c>
      <c r="C1140" s="148" t="s">
        <v>1607</v>
      </c>
      <c r="D1140" s="136">
        <v>45200</v>
      </c>
    </row>
    <row r="1141" spans="1:4" ht="15.75" x14ac:dyDescent="0.3">
      <c r="A1141" s="111">
        <v>1140</v>
      </c>
      <c r="B1141" s="147" t="s">
        <v>1610</v>
      </c>
      <c r="C1141" s="148" t="s">
        <v>1607</v>
      </c>
      <c r="D1141" s="136">
        <v>74700</v>
      </c>
    </row>
    <row r="1142" spans="1:4" ht="15.75" x14ac:dyDescent="0.3">
      <c r="A1142" s="111">
        <v>1141</v>
      </c>
      <c r="B1142" s="147" t="s">
        <v>1611</v>
      </c>
      <c r="C1142" s="148" t="s">
        <v>1607</v>
      </c>
      <c r="D1142" s="136">
        <v>97800</v>
      </c>
    </row>
    <row r="1143" spans="1:4" ht="15.75" x14ac:dyDescent="0.3">
      <c r="A1143" s="111">
        <v>1142</v>
      </c>
      <c r="B1143" s="147" t="s">
        <v>1612</v>
      </c>
      <c r="C1143" s="148" t="s">
        <v>1607</v>
      </c>
      <c r="D1143" s="136">
        <v>181000</v>
      </c>
    </row>
    <row r="1144" spans="1:4" ht="15.75" x14ac:dyDescent="0.3">
      <c r="A1144" s="111">
        <v>1143</v>
      </c>
      <c r="B1144" s="147" t="s">
        <v>1613</v>
      </c>
      <c r="C1144" s="148" t="s">
        <v>1607</v>
      </c>
      <c r="D1144" s="136">
        <v>232700</v>
      </c>
    </row>
    <row r="1145" spans="1:4" ht="15.75" x14ac:dyDescent="0.3">
      <c r="A1145" s="111">
        <v>1144</v>
      </c>
      <c r="B1145" s="147" t="s">
        <v>1614</v>
      </c>
      <c r="C1145" s="148" t="s">
        <v>1607</v>
      </c>
      <c r="D1145" s="136">
        <v>290200</v>
      </c>
    </row>
    <row r="1146" spans="1:4" ht="15.75" x14ac:dyDescent="0.3">
      <c r="A1146" s="111">
        <v>1145</v>
      </c>
      <c r="B1146" s="147" t="s">
        <v>1615</v>
      </c>
      <c r="C1146" s="148" t="s">
        <v>1607</v>
      </c>
      <c r="D1146" s="136">
        <v>353400</v>
      </c>
    </row>
    <row r="1147" spans="1:4" ht="15.75" x14ac:dyDescent="0.3">
      <c r="A1147" s="111">
        <v>1146</v>
      </c>
      <c r="B1147" s="147" t="s">
        <v>1616</v>
      </c>
      <c r="C1147" s="148" t="s">
        <v>1617</v>
      </c>
      <c r="D1147" s="136">
        <v>149400</v>
      </c>
    </row>
    <row r="1148" spans="1:4" ht="15.75" x14ac:dyDescent="0.3">
      <c r="A1148" s="111">
        <v>1147</v>
      </c>
      <c r="B1148" s="147" t="s">
        <v>1618</v>
      </c>
      <c r="C1148" s="148" t="s">
        <v>1617</v>
      </c>
      <c r="D1148" s="136">
        <v>197100</v>
      </c>
    </row>
    <row r="1149" spans="1:4" ht="15.75" x14ac:dyDescent="0.3">
      <c r="A1149" s="111">
        <v>1148</v>
      </c>
      <c r="B1149" s="147" t="s">
        <v>1619</v>
      </c>
      <c r="C1149" s="148" t="s">
        <v>1617</v>
      </c>
      <c r="D1149" s="136">
        <v>255700</v>
      </c>
    </row>
    <row r="1150" spans="1:4" ht="15.75" x14ac:dyDescent="0.3">
      <c r="A1150" s="111">
        <v>1149</v>
      </c>
      <c r="B1150" s="147" t="s">
        <v>1620</v>
      </c>
      <c r="C1150" s="148" t="s">
        <v>1516</v>
      </c>
      <c r="D1150" s="136">
        <v>22900</v>
      </c>
    </row>
    <row r="1151" spans="1:4" ht="15.75" x14ac:dyDescent="0.3">
      <c r="A1151" s="111">
        <v>1150</v>
      </c>
      <c r="B1151" s="147" t="s">
        <v>1621</v>
      </c>
      <c r="C1151" s="148" t="s">
        <v>1465</v>
      </c>
      <c r="D1151" s="136">
        <v>25800</v>
      </c>
    </row>
    <row r="1152" spans="1:4" ht="15.75" x14ac:dyDescent="0.3">
      <c r="A1152" s="111">
        <v>1151</v>
      </c>
      <c r="B1152" s="147" t="s">
        <v>1622</v>
      </c>
      <c r="C1152" s="148" t="s">
        <v>1465</v>
      </c>
      <c r="D1152" s="136">
        <v>37300</v>
      </c>
    </row>
    <row r="1153" spans="1:4" ht="15.75" x14ac:dyDescent="0.3">
      <c r="A1153" s="111">
        <v>1152</v>
      </c>
      <c r="B1153" s="147" t="s">
        <v>1623</v>
      </c>
      <c r="C1153" s="148" t="s">
        <v>1465</v>
      </c>
      <c r="D1153" s="136">
        <v>43100</v>
      </c>
    </row>
    <row r="1154" spans="1:4" ht="15.75" x14ac:dyDescent="0.3">
      <c r="A1154" s="111">
        <v>1153</v>
      </c>
      <c r="B1154" s="147" t="s">
        <v>1624</v>
      </c>
      <c r="C1154" s="148" t="s">
        <v>1465</v>
      </c>
      <c r="D1154" s="136">
        <v>44500</v>
      </c>
    </row>
    <row r="1155" spans="1:4" ht="15.75" x14ac:dyDescent="0.3">
      <c r="A1155" s="111">
        <v>1154</v>
      </c>
      <c r="B1155" s="151" t="s">
        <v>1625</v>
      </c>
      <c r="C1155" s="148" t="s">
        <v>1516</v>
      </c>
      <c r="D1155" s="136">
        <v>18600</v>
      </c>
    </row>
    <row r="1156" spans="1:4" ht="15.75" x14ac:dyDescent="0.3">
      <c r="A1156" s="111">
        <v>1155</v>
      </c>
      <c r="B1156" s="151" t="s">
        <v>1626</v>
      </c>
      <c r="C1156" s="148" t="s">
        <v>1516</v>
      </c>
      <c r="D1156" s="136">
        <v>16000</v>
      </c>
    </row>
    <row r="1157" spans="1:4" ht="15.75" x14ac:dyDescent="0.3">
      <c r="A1157" s="111">
        <v>1156</v>
      </c>
      <c r="B1157" s="147" t="s">
        <v>1627</v>
      </c>
      <c r="C1157" s="148" t="s">
        <v>1516</v>
      </c>
      <c r="D1157" s="136">
        <v>17500</v>
      </c>
    </row>
    <row r="1158" spans="1:4" ht="15.75" x14ac:dyDescent="0.3">
      <c r="A1158" s="111">
        <v>1157</v>
      </c>
      <c r="B1158" s="147" t="s">
        <v>1628</v>
      </c>
      <c r="C1158" s="148" t="s">
        <v>1541</v>
      </c>
      <c r="D1158" s="136">
        <v>24100</v>
      </c>
    </row>
    <row r="1159" spans="1:4" ht="15.75" x14ac:dyDescent="0.3">
      <c r="A1159" s="111">
        <v>1158</v>
      </c>
      <c r="B1159" s="147" t="s">
        <v>1629</v>
      </c>
      <c r="C1159" s="148" t="s">
        <v>1541</v>
      </c>
      <c r="D1159" s="136">
        <v>20100</v>
      </c>
    </row>
    <row r="1160" spans="1:4" ht="15.75" x14ac:dyDescent="0.3">
      <c r="A1160" s="111">
        <v>1159</v>
      </c>
      <c r="B1160" s="147" t="s">
        <v>1630</v>
      </c>
      <c r="C1160" s="148" t="s">
        <v>1541</v>
      </c>
      <c r="D1160" s="136">
        <v>75800</v>
      </c>
    </row>
    <row r="1161" spans="1:4" ht="15.75" x14ac:dyDescent="0.3">
      <c r="A1161" s="111">
        <v>1160</v>
      </c>
      <c r="B1161" s="147" t="s">
        <v>1631</v>
      </c>
      <c r="C1161" s="148" t="s">
        <v>1541</v>
      </c>
      <c r="D1161" s="136">
        <v>149400</v>
      </c>
    </row>
    <row r="1162" spans="1:4" ht="15.75" x14ac:dyDescent="0.3">
      <c r="A1162" s="111">
        <v>1161</v>
      </c>
      <c r="B1162" s="147" t="s">
        <v>1632</v>
      </c>
      <c r="C1162" s="148" t="s">
        <v>1541</v>
      </c>
      <c r="D1162" s="136">
        <v>114900</v>
      </c>
    </row>
    <row r="1163" spans="1:4" ht="15.75" x14ac:dyDescent="0.3">
      <c r="A1163" s="111">
        <v>1162</v>
      </c>
      <c r="B1163" s="147" t="s">
        <v>1633</v>
      </c>
      <c r="C1163" s="148" t="s">
        <v>1541</v>
      </c>
      <c r="D1163" s="136">
        <v>140800</v>
      </c>
    </row>
    <row r="1164" spans="1:4" ht="15.75" x14ac:dyDescent="0.3">
      <c r="A1164" s="111">
        <v>1163</v>
      </c>
      <c r="B1164" s="147" t="s">
        <v>1634</v>
      </c>
      <c r="C1164" s="148" t="s">
        <v>617</v>
      </c>
      <c r="D1164" s="136">
        <v>316100</v>
      </c>
    </row>
    <row r="1165" spans="1:4" ht="15.75" x14ac:dyDescent="0.3">
      <c r="A1165" s="111">
        <v>1164</v>
      </c>
      <c r="B1165" s="147" t="s">
        <v>1635</v>
      </c>
      <c r="C1165" s="148" t="s">
        <v>1541</v>
      </c>
      <c r="D1165" s="136">
        <v>80400</v>
      </c>
    </row>
    <row r="1166" spans="1:4" ht="15.75" x14ac:dyDescent="0.3">
      <c r="A1166" s="111">
        <v>1165</v>
      </c>
      <c r="B1166" s="147" t="s">
        <v>1636</v>
      </c>
      <c r="C1166" s="148" t="s">
        <v>1541</v>
      </c>
      <c r="D1166" s="136">
        <v>83300</v>
      </c>
    </row>
    <row r="1167" spans="1:4" ht="15.75" x14ac:dyDescent="0.3">
      <c r="A1167" s="111">
        <v>1166</v>
      </c>
      <c r="B1167" s="147" t="s">
        <v>1637</v>
      </c>
      <c r="C1167" s="148" t="s">
        <v>1638</v>
      </c>
      <c r="D1167" s="136">
        <v>18600</v>
      </c>
    </row>
    <row r="1168" spans="1:4" ht="15.75" x14ac:dyDescent="0.3">
      <c r="A1168" s="111">
        <v>1167</v>
      </c>
      <c r="B1168" s="147" t="s">
        <v>1639</v>
      </c>
      <c r="C1168" s="148" t="s">
        <v>1640</v>
      </c>
      <c r="D1168" s="136">
        <v>1308700</v>
      </c>
    </row>
    <row r="1169" spans="1:4" ht="15.75" x14ac:dyDescent="0.3">
      <c r="A1169" s="111">
        <v>1168</v>
      </c>
      <c r="B1169" s="147" t="s">
        <v>1641</v>
      </c>
      <c r="C1169" s="148" t="s">
        <v>1640</v>
      </c>
      <c r="D1169" s="136">
        <v>2054700</v>
      </c>
    </row>
    <row r="1170" spans="1:4" ht="15.75" x14ac:dyDescent="0.3">
      <c r="A1170" s="111">
        <v>1169</v>
      </c>
      <c r="B1170" s="147" t="s">
        <v>1642</v>
      </c>
      <c r="C1170" s="148" t="s">
        <v>1640</v>
      </c>
      <c r="D1170" s="136">
        <v>3534100</v>
      </c>
    </row>
    <row r="1171" spans="1:4" ht="15.75" x14ac:dyDescent="0.3">
      <c r="A1171" s="111">
        <v>1170</v>
      </c>
      <c r="B1171" s="147" t="s">
        <v>1643</v>
      </c>
      <c r="C1171" s="148" t="s">
        <v>1640</v>
      </c>
      <c r="D1171" s="136">
        <v>4115700</v>
      </c>
    </row>
    <row r="1172" spans="1:4" ht="15.75" x14ac:dyDescent="0.3">
      <c r="A1172" s="111">
        <v>1171</v>
      </c>
      <c r="B1172" s="147" t="s">
        <v>1644</v>
      </c>
      <c r="C1172" s="148" t="s">
        <v>1640</v>
      </c>
      <c r="D1172" s="136">
        <v>5350500</v>
      </c>
    </row>
    <row r="1173" spans="1:4" ht="15.75" x14ac:dyDescent="0.3">
      <c r="A1173" s="111">
        <v>1172</v>
      </c>
      <c r="B1173" s="147" t="s">
        <v>1645</v>
      </c>
      <c r="C1173" s="148" t="s">
        <v>1640</v>
      </c>
      <c r="D1173" s="136">
        <v>566600</v>
      </c>
    </row>
    <row r="1174" spans="1:4" ht="15.75" x14ac:dyDescent="0.3">
      <c r="A1174" s="111">
        <v>1173</v>
      </c>
      <c r="B1174" s="147" t="s">
        <v>1646</v>
      </c>
      <c r="C1174" s="148" t="s">
        <v>1640</v>
      </c>
      <c r="D1174" s="136">
        <v>489900</v>
      </c>
    </row>
    <row r="1175" spans="1:4" ht="15.75" x14ac:dyDescent="0.3">
      <c r="A1175" s="111">
        <v>1174</v>
      </c>
      <c r="B1175" s="147" t="s">
        <v>1647</v>
      </c>
      <c r="C1175" s="148" t="s">
        <v>1640</v>
      </c>
      <c r="D1175" s="136">
        <v>455000</v>
      </c>
    </row>
    <row r="1176" spans="1:4" ht="15.75" x14ac:dyDescent="0.3">
      <c r="A1176" s="111">
        <v>1175</v>
      </c>
      <c r="B1176" s="147" t="s">
        <v>1648</v>
      </c>
      <c r="C1176" s="148" t="s">
        <v>1640</v>
      </c>
      <c r="D1176" s="136">
        <v>247400</v>
      </c>
    </row>
    <row r="1177" spans="1:4" ht="15.75" x14ac:dyDescent="0.3">
      <c r="A1177" s="111">
        <v>1176</v>
      </c>
      <c r="B1177" s="147" t="s">
        <v>1649</v>
      </c>
      <c r="C1177" s="148" t="s">
        <v>834</v>
      </c>
      <c r="D1177" s="136">
        <v>201100</v>
      </c>
    </row>
    <row r="1178" spans="1:4" ht="15.75" x14ac:dyDescent="0.3">
      <c r="A1178" s="111">
        <v>1177</v>
      </c>
      <c r="B1178" s="147" t="s">
        <v>1650</v>
      </c>
      <c r="C1178" s="148" t="s">
        <v>834</v>
      </c>
      <c r="D1178" s="136">
        <v>152300</v>
      </c>
    </row>
    <row r="1179" spans="1:4" ht="15.75" x14ac:dyDescent="0.3">
      <c r="A1179" s="111">
        <v>1178</v>
      </c>
      <c r="B1179" s="147" t="s">
        <v>1651</v>
      </c>
      <c r="C1179" s="148" t="s">
        <v>834</v>
      </c>
      <c r="D1179" s="136">
        <v>316100</v>
      </c>
    </row>
    <row r="1180" spans="1:4" ht="15.75" x14ac:dyDescent="0.3">
      <c r="A1180" s="111">
        <v>1179</v>
      </c>
      <c r="B1180" s="147" t="s">
        <v>1652</v>
      </c>
      <c r="C1180" s="148" t="s">
        <v>834</v>
      </c>
      <c r="D1180" s="136">
        <v>241300</v>
      </c>
    </row>
    <row r="1181" spans="1:4" ht="15.75" x14ac:dyDescent="0.3">
      <c r="A1181" s="111">
        <v>1180</v>
      </c>
      <c r="B1181" s="147" t="s">
        <v>1653</v>
      </c>
      <c r="C1181" s="148" t="s">
        <v>834</v>
      </c>
      <c r="D1181" s="136">
        <v>178100</v>
      </c>
    </row>
    <row r="1182" spans="1:4" ht="15.75" x14ac:dyDescent="0.3">
      <c r="A1182" s="111">
        <v>1181</v>
      </c>
      <c r="B1182" s="147" t="s">
        <v>1654</v>
      </c>
      <c r="C1182" s="148" t="s">
        <v>834</v>
      </c>
      <c r="D1182" s="136">
        <v>284500</v>
      </c>
    </row>
    <row r="1183" spans="1:4" ht="15.75" x14ac:dyDescent="0.3">
      <c r="A1183" s="111">
        <v>1182</v>
      </c>
      <c r="B1183" s="147" t="s">
        <v>1655</v>
      </c>
      <c r="C1183" s="148" t="s">
        <v>834</v>
      </c>
      <c r="D1183" s="136">
        <v>97700</v>
      </c>
    </row>
    <row r="1184" spans="1:4" ht="15.75" x14ac:dyDescent="0.3">
      <c r="A1184" s="111">
        <v>1183</v>
      </c>
      <c r="B1184" s="147" t="s">
        <v>1656</v>
      </c>
      <c r="C1184" s="148" t="s">
        <v>1640</v>
      </c>
      <c r="D1184" s="136">
        <v>60600</v>
      </c>
    </row>
    <row r="1185" spans="1:4" ht="15.75" x14ac:dyDescent="0.3">
      <c r="A1185" s="111">
        <v>1184</v>
      </c>
      <c r="B1185" s="147" t="s">
        <v>1657</v>
      </c>
      <c r="C1185" s="148" t="s">
        <v>1640</v>
      </c>
      <c r="D1185" s="136">
        <v>40300</v>
      </c>
    </row>
    <row r="1186" spans="1:4" ht="15.75" x14ac:dyDescent="0.3">
      <c r="A1186" s="111">
        <v>1185</v>
      </c>
      <c r="B1186" s="147" t="s">
        <v>1658</v>
      </c>
      <c r="C1186" s="148" t="s">
        <v>1640</v>
      </c>
      <c r="D1186" s="136">
        <v>30300</v>
      </c>
    </row>
    <row r="1187" spans="1:4" ht="15.75" x14ac:dyDescent="0.3">
      <c r="A1187" s="111">
        <v>1186</v>
      </c>
      <c r="B1187" s="147" t="s">
        <v>1659</v>
      </c>
      <c r="C1187" s="148" t="s">
        <v>834</v>
      </c>
      <c r="D1187" s="136">
        <v>86200</v>
      </c>
    </row>
    <row r="1188" spans="1:4" ht="15.75" x14ac:dyDescent="0.3">
      <c r="A1188" s="111">
        <v>1187</v>
      </c>
      <c r="B1188" s="147" t="s">
        <v>1660</v>
      </c>
      <c r="C1188" s="148" t="s">
        <v>834</v>
      </c>
      <c r="D1188" s="136">
        <v>183900</v>
      </c>
    </row>
    <row r="1189" spans="1:4" ht="15.75" x14ac:dyDescent="0.3">
      <c r="A1189" s="111">
        <v>1188</v>
      </c>
      <c r="B1189" s="147" t="s">
        <v>1661</v>
      </c>
      <c r="C1189" s="148" t="s">
        <v>834</v>
      </c>
      <c r="D1189" s="136">
        <v>126400</v>
      </c>
    </row>
    <row r="1190" spans="1:4" ht="15.75" x14ac:dyDescent="0.3">
      <c r="A1190" s="111">
        <v>1189</v>
      </c>
      <c r="B1190" s="147" t="s">
        <v>1662</v>
      </c>
      <c r="C1190" s="148" t="s">
        <v>834</v>
      </c>
      <c r="D1190" s="136">
        <v>91900</v>
      </c>
    </row>
    <row r="1191" spans="1:4" ht="15.75" x14ac:dyDescent="0.3">
      <c r="A1191" s="111">
        <v>1190</v>
      </c>
      <c r="B1191" s="147" t="s">
        <v>1663</v>
      </c>
      <c r="C1191" s="148" t="s">
        <v>834</v>
      </c>
      <c r="D1191" s="136">
        <v>68900</v>
      </c>
    </row>
    <row r="1192" spans="1:4" ht="15.75" x14ac:dyDescent="0.3">
      <c r="A1192" s="111">
        <v>1191</v>
      </c>
      <c r="B1192" s="147" t="s">
        <v>1664</v>
      </c>
      <c r="C1192" s="148" t="s">
        <v>834</v>
      </c>
      <c r="D1192" s="136">
        <v>45900</v>
      </c>
    </row>
    <row r="1193" spans="1:4" ht="15.75" x14ac:dyDescent="0.3">
      <c r="A1193" s="111">
        <v>1192</v>
      </c>
      <c r="B1193" s="147" t="s">
        <v>1665</v>
      </c>
      <c r="C1193" s="148" t="s">
        <v>834</v>
      </c>
      <c r="D1193" s="136">
        <v>34400</v>
      </c>
    </row>
    <row r="1194" spans="1:4" ht="15.75" x14ac:dyDescent="0.3">
      <c r="A1194" s="111">
        <v>1193</v>
      </c>
      <c r="B1194" s="147" t="s">
        <v>1666</v>
      </c>
      <c r="C1194" s="148" t="s">
        <v>834</v>
      </c>
      <c r="D1194" s="136">
        <v>33300</v>
      </c>
    </row>
    <row r="1195" spans="1:4" ht="15.75" x14ac:dyDescent="0.3">
      <c r="A1195" s="111">
        <v>1194</v>
      </c>
      <c r="B1195" s="147" t="s">
        <v>1667</v>
      </c>
      <c r="C1195" s="148" t="s">
        <v>834</v>
      </c>
      <c r="D1195" s="136">
        <v>26400</v>
      </c>
    </row>
    <row r="1196" spans="1:4" ht="15.75" x14ac:dyDescent="0.3">
      <c r="A1196" s="111">
        <v>1195</v>
      </c>
      <c r="B1196" s="150" t="s">
        <v>1668</v>
      </c>
      <c r="C1196" s="148" t="s">
        <v>834</v>
      </c>
      <c r="D1196" s="136">
        <v>8900</v>
      </c>
    </row>
    <row r="1197" spans="1:4" ht="15.75" x14ac:dyDescent="0.3">
      <c r="A1197" s="111">
        <v>1196</v>
      </c>
      <c r="B1197" s="147" t="s">
        <v>1669</v>
      </c>
      <c r="C1197" s="148" t="s">
        <v>834</v>
      </c>
      <c r="D1197" s="136">
        <v>8900</v>
      </c>
    </row>
    <row r="1198" spans="1:4" ht="15.75" x14ac:dyDescent="0.3">
      <c r="A1198" s="111">
        <v>1197</v>
      </c>
      <c r="B1198" s="147" t="s">
        <v>1670</v>
      </c>
      <c r="C1198" s="148" t="s">
        <v>1640</v>
      </c>
      <c r="D1198" s="136">
        <v>188500</v>
      </c>
    </row>
    <row r="1199" spans="1:4" ht="15.75" x14ac:dyDescent="0.3">
      <c r="A1199" s="111">
        <v>1198</v>
      </c>
      <c r="B1199" s="147" t="s">
        <v>1671</v>
      </c>
      <c r="C1199" s="148" t="s">
        <v>1640</v>
      </c>
      <c r="D1199" s="136">
        <v>288900</v>
      </c>
    </row>
    <row r="1200" spans="1:4" ht="15.75" x14ac:dyDescent="0.3">
      <c r="A1200" s="111">
        <v>1199</v>
      </c>
      <c r="B1200" s="147" t="s">
        <v>1672</v>
      </c>
      <c r="C1200" s="148" t="s">
        <v>1640</v>
      </c>
      <c r="D1200" s="136">
        <v>412600</v>
      </c>
    </row>
    <row r="1201" spans="1:4" ht="15.75" x14ac:dyDescent="0.3">
      <c r="A1201" s="111">
        <v>1200</v>
      </c>
      <c r="B1201" s="147" t="s">
        <v>1673</v>
      </c>
      <c r="C1201" s="148" t="s">
        <v>1640</v>
      </c>
      <c r="D1201" s="136">
        <v>590000</v>
      </c>
    </row>
    <row r="1202" spans="1:4" ht="15.75" x14ac:dyDescent="0.3">
      <c r="A1202" s="111">
        <v>1201</v>
      </c>
      <c r="B1202" s="147" t="s">
        <v>1674</v>
      </c>
      <c r="C1202" s="148" t="s">
        <v>1640</v>
      </c>
      <c r="D1202" s="136">
        <v>891600</v>
      </c>
    </row>
    <row r="1203" spans="1:4" ht="15.75" x14ac:dyDescent="0.3">
      <c r="A1203" s="111">
        <v>1202</v>
      </c>
      <c r="B1203" s="147" t="s">
        <v>1675</v>
      </c>
      <c r="C1203" s="148" t="s">
        <v>1640</v>
      </c>
      <c r="D1203" s="136">
        <v>1884700</v>
      </c>
    </row>
    <row r="1204" spans="1:4" ht="15.75" x14ac:dyDescent="0.3">
      <c r="A1204" s="111">
        <v>1203</v>
      </c>
      <c r="B1204" s="147" t="s">
        <v>1676</v>
      </c>
      <c r="C1204" s="148" t="s">
        <v>1640</v>
      </c>
      <c r="D1204" s="136">
        <v>299100</v>
      </c>
    </row>
    <row r="1205" spans="1:4" ht="15.75" x14ac:dyDescent="0.3">
      <c r="A1205" s="111">
        <v>1204</v>
      </c>
      <c r="B1205" s="147" t="s">
        <v>1677</v>
      </c>
      <c r="C1205" s="148" t="s">
        <v>1640</v>
      </c>
      <c r="D1205" s="136">
        <v>425600</v>
      </c>
    </row>
    <row r="1206" spans="1:4" ht="15.75" x14ac:dyDescent="0.3">
      <c r="A1206" s="111">
        <v>1205</v>
      </c>
      <c r="B1206" s="147" t="s">
        <v>1678</v>
      </c>
      <c r="C1206" s="148" t="s">
        <v>1640</v>
      </c>
      <c r="D1206" s="136">
        <v>892100</v>
      </c>
    </row>
    <row r="1207" spans="1:4" ht="15.75" x14ac:dyDescent="0.3">
      <c r="A1207" s="111">
        <v>1206</v>
      </c>
      <c r="B1207" s="147" t="s">
        <v>1679</v>
      </c>
      <c r="C1207" s="148" t="s">
        <v>1640</v>
      </c>
      <c r="D1207" s="136">
        <v>1856200</v>
      </c>
    </row>
    <row r="1208" spans="1:4" ht="15.75" x14ac:dyDescent="0.3">
      <c r="A1208" s="111">
        <v>1207</v>
      </c>
      <c r="B1208" s="147" t="s">
        <v>1680</v>
      </c>
      <c r="C1208" s="148" t="s">
        <v>1640</v>
      </c>
      <c r="D1208" s="136">
        <v>154000</v>
      </c>
    </row>
    <row r="1209" spans="1:4" ht="15.75" x14ac:dyDescent="0.3">
      <c r="A1209" s="111">
        <v>1208</v>
      </c>
      <c r="B1209" s="147" t="s">
        <v>1681</v>
      </c>
      <c r="C1209" s="148" t="s">
        <v>1640</v>
      </c>
      <c r="D1209" s="136">
        <v>225800</v>
      </c>
    </row>
    <row r="1210" spans="1:4" ht="15.75" x14ac:dyDescent="0.3">
      <c r="A1210" s="111">
        <v>1209</v>
      </c>
      <c r="B1210" s="147" t="s">
        <v>1682</v>
      </c>
      <c r="C1210" s="148" t="s">
        <v>1640</v>
      </c>
      <c r="D1210" s="136">
        <v>322600</v>
      </c>
    </row>
    <row r="1211" spans="1:4" ht="15.75" x14ac:dyDescent="0.3">
      <c r="A1211" s="111">
        <v>1210</v>
      </c>
      <c r="B1211" s="147" t="s">
        <v>1683</v>
      </c>
      <c r="C1211" s="148" t="s">
        <v>1640</v>
      </c>
      <c r="D1211" s="136">
        <v>466300</v>
      </c>
    </row>
    <row r="1212" spans="1:4" ht="15.75" x14ac:dyDescent="0.3">
      <c r="A1212" s="111">
        <v>1211</v>
      </c>
      <c r="B1212" s="147" t="s">
        <v>1684</v>
      </c>
      <c r="C1212" s="148" t="s">
        <v>1640</v>
      </c>
      <c r="D1212" s="136">
        <v>682200</v>
      </c>
    </row>
    <row r="1213" spans="1:4" ht="15.75" x14ac:dyDescent="0.3">
      <c r="A1213" s="111">
        <v>1212</v>
      </c>
      <c r="B1213" s="147" t="s">
        <v>1685</v>
      </c>
      <c r="C1213" s="148" t="s">
        <v>1640</v>
      </c>
      <c r="D1213" s="136">
        <v>1459900</v>
      </c>
    </row>
    <row r="1214" spans="1:4" ht="15.75" x14ac:dyDescent="0.3">
      <c r="A1214" s="111">
        <v>1213</v>
      </c>
      <c r="B1214" s="147" t="s">
        <v>1686</v>
      </c>
      <c r="C1214" s="148" t="s">
        <v>1640</v>
      </c>
      <c r="D1214" s="136">
        <v>248000</v>
      </c>
    </row>
    <row r="1215" spans="1:4" ht="15.75" x14ac:dyDescent="0.3">
      <c r="A1215" s="111">
        <v>1214</v>
      </c>
      <c r="B1215" s="147" t="s">
        <v>1687</v>
      </c>
      <c r="C1215" s="148" t="s">
        <v>1640</v>
      </c>
      <c r="D1215" s="136">
        <v>352700</v>
      </c>
    </row>
    <row r="1216" spans="1:4" ht="15.75" x14ac:dyDescent="0.3">
      <c r="A1216" s="111">
        <v>1215</v>
      </c>
      <c r="B1216" s="147" t="s">
        <v>1688</v>
      </c>
      <c r="C1216" s="148" t="s">
        <v>1640</v>
      </c>
      <c r="D1216" s="136">
        <v>500700</v>
      </c>
    </row>
    <row r="1217" spans="1:4" ht="15.75" x14ac:dyDescent="0.3">
      <c r="A1217" s="111">
        <v>1216</v>
      </c>
      <c r="B1217" s="147" t="s">
        <v>1689</v>
      </c>
      <c r="C1217" s="148" t="s">
        <v>1640</v>
      </c>
      <c r="D1217" s="136">
        <v>723200</v>
      </c>
    </row>
    <row r="1218" spans="1:4" ht="15.75" x14ac:dyDescent="0.3">
      <c r="A1218" s="111">
        <v>1217</v>
      </c>
      <c r="B1218" s="147" t="s">
        <v>1690</v>
      </c>
      <c r="C1218" s="148" t="s">
        <v>1640</v>
      </c>
      <c r="D1218" s="136">
        <v>1519800</v>
      </c>
    </row>
    <row r="1219" spans="1:4" ht="15.75" x14ac:dyDescent="0.3">
      <c r="A1219" s="111">
        <v>1218</v>
      </c>
      <c r="B1219" s="147" t="s">
        <v>1691</v>
      </c>
      <c r="C1219" s="148" t="s">
        <v>1692</v>
      </c>
      <c r="D1219" s="136">
        <v>3623900</v>
      </c>
    </row>
    <row r="1220" spans="1:4" ht="15.75" x14ac:dyDescent="0.3">
      <c r="A1220" s="111">
        <v>1219</v>
      </c>
      <c r="B1220" s="147" t="s">
        <v>1693</v>
      </c>
      <c r="C1220" s="148" t="s">
        <v>1692</v>
      </c>
      <c r="D1220" s="136">
        <v>5793700</v>
      </c>
    </row>
    <row r="1221" spans="1:4" ht="15.75" x14ac:dyDescent="0.3">
      <c r="A1221" s="111">
        <v>1220</v>
      </c>
      <c r="B1221" s="147" t="s">
        <v>1694</v>
      </c>
      <c r="C1221" s="148" t="s">
        <v>1695</v>
      </c>
      <c r="D1221" s="136">
        <v>3983600</v>
      </c>
    </row>
    <row r="1222" spans="1:4" ht="15.75" x14ac:dyDescent="0.3">
      <c r="A1222" s="111">
        <v>1221</v>
      </c>
      <c r="B1222" s="147" t="s">
        <v>1696</v>
      </c>
      <c r="C1222" s="148" t="s">
        <v>1695</v>
      </c>
      <c r="D1222" s="136">
        <v>5734900</v>
      </c>
    </row>
    <row r="1223" spans="1:4" ht="15.75" x14ac:dyDescent="0.3">
      <c r="A1223" s="111">
        <v>1222</v>
      </c>
      <c r="B1223" s="147" t="s">
        <v>1697</v>
      </c>
      <c r="C1223" s="148" t="s">
        <v>1640</v>
      </c>
      <c r="D1223" s="136">
        <v>1027600</v>
      </c>
    </row>
    <row r="1224" spans="1:4" ht="15.75" x14ac:dyDescent="0.3">
      <c r="A1224" s="111">
        <v>1223</v>
      </c>
      <c r="B1224" s="147" t="s">
        <v>1698</v>
      </c>
      <c r="C1224" s="148" t="s">
        <v>1640</v>
      </c>
      <c r="D1224" s="136">
        <v>1309400</v>
      </c>
    </row>
    <row r="1225" spans="1:4" ht="15.75" x14ac:dyDescent="0.3">
      <c r="A1225" s="111">
        <v>1224</v>
      </c>
      <c r="B1225" s="147" t="s">
        <v>1699</v>
      </c>
      <c r="C1225" s="148" t="s">
        <v>1640</v>
      </c>
      <c r="D1225" s="136">
        <v>1645500</v>
      </c>
    </row>
    <row r="1226" spans="1:4" ht="15.75" x14ac:dyDescent="0.3">
      <c r="A1226" s="111">
        <v>1225</v>
      </c>
      <c r="B1226" s="147" t="s">
        <v>1700</v>
      </c>
      <c r="C1226" s="148" t="s">
        <v>1640</v>
      </c>
      <c r="D1226" s="136">
        <v>2153100</v>
      </c>
    </row>
    <row r="1227" spans="1:4" ht="15.75" x14ac:dyDescent="0.3">
      <c r="A1227" s="111">
        <v>1226</v>
      </c>
      <c r="B1227" s="147" t="s">
        <v>1701</v>
      </c>
      <c r="C1227" s="148" t="s">
        <v>1640</v>
      </c>
      <c r="D1227" s="136">
        <v>3370500</v>
      </c>
    </row>
    <row r="1228" spans="1:4" ht="15.75" x14ac:dyDescent="0.3">
      <c r="A1228" s="111">
        <v>1227</v>
      </c>
      <c r="B1228" s="147" t="s">
        <v>1702</v>
      </c>
      <c r="C1228" s="148" t="s">
        <v>1692</v>
      </c>
      <c r="D1228" s="136">
        <v>2975200</v>
      </c>
    </row>
    <row r="1229" spans="1:4" ht="15.75" x14ac:dyDescent="0.3">
      <c r="A1229" s="111">
        <v>1228</v>
      </c>
      <c r="B1229" s="147" t="s">
        <v>1703</v>
      </c>
      <c r="C1229" s="148" t="s">
        <v>1692</v>
      </c>
      <c r="D1229" s="136">
        <v>4627800</v>
      </c>
    </row>
    <row r="1230" spans="1:4" ht="15.75" x14ac:dyDescent="0.3">
      <c r="A1230" s="111">
        <v>1229</v>
      </c>
      <c r="B1230" s="147" t="s">
        <v>1704</v>
      </c>
      <c r="C1230" s="148" t="s">
        <v>1695</v>
      </c>
      <c r="D1230" s="136">
        <v>3325500</v>
      </c>
    </row>
    <row r="1231" spans="1:4" ht="15.75" x14ac:dyDescent="0.3">
      <c r="A1231" s="111">
        <v>1230</v>
      </c>
      <c r="B1231" s="147" t="s">
        <v>1705</v>
      </c>
      <c r="C1231" s="148" t="s">
        <v>1695</v>
      </c>
      <c r="D1231" s="136">
        <v>4735300</v>
      </c>
    </row>
    <row r="1232" spans="1:4" ht="15.75" x14ac:dyDescent="0.3">
      <c r="A1232" s="111">
        <v>1231</v>
      </c>
      <c r="B1232" s="147" t="s">
        <v>1706</v>
      </c>
      <c r="C1232" s="148" t="s">
        <v>1640</v>
      </c>
      <c r="D1232" s="136">
        <v>848100</v>
      </c>
    </row>
    <row r="1233" spans="1:4" ht="15.75" x14ac:dyDescent="0.3">
      <c r="A1233" s="111">
        <v>1232</v>
      </c>
      <c r="B1233" s="147" t="s">
        <v>1707</v>
      </c>
      <c r="C1233" s="148" t="s">
        <v>1640</v>
      </c>
      <c r="D1233" s="136">
        <v>1089400</v>
      </c>
    </row>
    <row r="1234" spans="1:4" ht="15.75" x14ac:dyDescent="0.3">
      <c r="A1234" s="111">
        <v>1233</v>
      </c>
      <c r="B1234" s="147" t="s">
        <v>1708</v>
      </c>
      <c r="C1234" s="148" t="s">
        <v>1640</v>
      </c>
      <c r="D1234" s="136">
        <v>1362500</v>
      </c>
    </row>
    <row r="1235" spans="1:4" ht="15.75" x14ac:dyDescent="0.3">
      <c r="A1235" s="111">
        <v>1234</v>
      </c>
      <c r="B1235" s="147" t="s">
        <v>1709</v>
      </c>
      <c r="C1235" s="148" t="s">
        <v>1640</v>
      </c>
      <c r="D1235" s="136">
        <v>1782800</v>
      </c>
    </row>
    <row r="1236" spans="1:4" ht="15.75" x14ac:dyDescent="0.3">
      <c r="A1236" s="111">
        <v>1235</v>
      </c>
      <c r="B1236" s="147" t="s">
        <v>1710</v>
      </c>
      <c r="C1236" s="148" t="s">
        <v>1640</v>
      </c>
      <c r="D1236" s="136">
        <v>2779900</v>
      </c>
    </row>
    <row r="1237" spans="1:4" ht="15.75" x14ac:dyDescent="0.3">
      <c r="A1237" s="111">
        <v>1236</v>
      </c>
      <c r="B1237" s="147" t="s">
        <v>1711</v>
      </c>
      <c r="C1237" s="148" t="s">
        <v>272</v>
      </c>
      <c r="D1237" s="136">
        <v>143300</v>
      </c>
    </row>
    <row r="1238" spans="1:4" ht="15.75" x14ac:dyDescent="0.3">
      <c r="A1238" s="111">
        <v>1237</v>
      </c>
      <c r="B1238" s="147" t="s">
        <v>1712</v>
      </c>
      <c r="C1238" s="148" t="s">
        <v>272</v>
      </c>
      <c r="D1238" s="136">
        <v>155300</v>
      </c>
    </row>
    <row r="1239" spans="1:4" ht="15.75" x14ac:dyDescent="0.3">
      <c r="A1239" s="111">
        <v>1238</v>
      </c>
      <c r="B1239" s="147" t="s">
        <v>1713</v>
      </c>
      <c r="C1239" s="148" t="s">
        <v>272</v>
      </c>
      <c r="D1239" s="136">
        <v>179200</v>
      </c>
    </row>
    <row r="1240" spans="1:4" ht="15.75" x14ac:dyDescent="0.3">
      <c r="A1240" s="111">
        <v>1239</v>
      </c>
      <c r="B1240" s="147" t="s">
        <v>1714</v>
      </c>
      <c r="C1240" s="148" t="s">
        <v>272</v>
      </c>
      <c r="D1240" s="136">
        <v>300000</v>
      </c>
    </row>
    <row r="1241" spans="1:4" ht="15.75" x14ac:dyDescent="0.3">
      <c r="A1241" s="111">
        <v>1240</v>
      </c>
      <c r="B1241" s="147" t="s">
        <v>1715</v>
      </c>
      <c r="C1241" s="148" t="s">
        <v>272</v>
      </c>
      <c r="D1241" s="136">
        <v>547000</v>
      </c>
    </row>
    <row r="1242" spans="1:4" ht="15.75" x14ac:dyDescent="0.3">
      <c r="A1242" s="111">
        <v>1241</v>
      </c>
      <c r="B1242" s="147" t="s">
        <v>1716</v>
      </c>
      <c r="C1242" s="148" t="s">
        <v>272</v>
      </c>
      <c r="D1242" s="136">
        <v>850300</v>
      </c>
    </row>
    <row r="1243" spans="1:4" ht="15.75" x14ac:dyDescent="0.3">
      <c r="A1243" s="111">
        <v>1242</v>
      </c>
      <c r="B1243" s="147" t="s">
        <v>1717</v>
      </c>
      <c r="C1243" s="148" t="s">
        <v>272</v>
      </c>
      <c r="D1243" s="136">
        <v>313300</v>
      </c>
    </row>
    <row r="1244" spans="1:4" ht="15.75" x14ac:dyDescent="0.3">
      <c r="A1244" s="111">
        <v>1243</v>
      </c>
      <c r="B1244" s="147" t="s">
        <v>1718</v>
      </c>
      <c r="C1244" s="148" t="s">
        <v>272</v>
      </c>
      <c r="D1244" s="136">
        <v>710300</v>
      </c>
    </row>
    <row r="1245" spans="1:4" ht="15.75" x14ac:dyDescent="0.3">
      <c r="A1245" s="111">
        <v>1244</v>
      </c>
      <c r="B1245" s="147" t="s">
        <v>1719</v>
      </c>
      <c r="C1245" s="148" t="s">
        <v>272</v>
      </c>
      <c r="D1245" s="136">
        <v>167800</v>
      </c>
    </row>
    <row r="1246" spans="1:4" ht="15.75" x14ac:dyDescent="0.3">
      <c r="A1246" s="111">
        <v>1245</v>
      </c>
      <c r="B1246" s="147" t="s">
        <v>1720</v>
      </c>
      <c r="C1246" s="148" t="s">
        <v>272</v>
      </c>
      <c r="D1246" s="136">
        <v>284500</v>
      </c>
    </row>
    <row r="1247" spans="1:4" ht="15.75" x14ac:dyDescent="0.3">
      <c r="A1247" s="111">
        <v>1246</v>
      </c>
      <c r="B1247" s="147" t="s">
        <v>1721</v>
      </c>
      <c r="C1247" s="148" t="s">
        <v>1541</v>
      </c>
      <c r="D1247" s="136">
        <v>5300</v>
      </c>
    </row>
    <row r="1248" spans="1:4" ht="15.75" x14ac:dyDescent="0.3">
      <c r="A1248" s="111">
        <v>1247</v>
      </c>
      <c r="B1248" s="147" t="s">
        <v>1722</v>
      </c>
      <c r="C1248" s="148" t="s">
        <v>1723</v>
      </c>
      <c r="D1248" s="136">
        <v>22900</v>
      </c>
    </row>
    <row r="1249" spans="1:4" ht="15.75" x14ac:dyDescent="0.3">
      <c r="A1249" s="111">
        <v>1248</v>
      </c>
      <c r="B1249" s="147" t="s">
        <v>1724</v>
      </c>
      <c r="C1249" s="148" t="s">
        <v>1516</v>
      </c>
      <c r="D1249" s="136">
        <v>34400</v>
      </c>
    </row>
    <row r="1250" spans="1:4" ht="15.75" x14ac:dyDescent="0.3">
      <c r="A1250" s="111">
        <v>1249</v>
      </c>
      <c r="B1250" s="147" t="s">
        <v>1725</v>
      </c>
      <c r="C1250" s="148" t="s">
        <v>1516</v>
      </c>
      <c r="D1250" s="136">
        <v>31600</v>
      </c>
    </row>
    <row r="1251" spans="1:4" ht="15.75" x14ac:dyDescent="0.3">
      <c r="A1251" s="111">
        <v>1250</v>
      </c>
      <c r="B1251" s="147" t="s">
        <v>1726</v>
      </c>
      <c r="C1251" s="148" t="s">
        <v>1516</v>
      </c>
      <c r="D1251" s="136">
        <v>40200</v>
      </c>
    </row>
    <row r="1252" spans="1:4" ht="15.75" x14ac:dyDescent="0.3">
      <c r="A1252" s="111">
        <v>1251</v>
      </c>
      <c r="B1252" s="147" t="s">
        <v>1727</v>
      </c>
      <c r="C1252" s="148" t="s">
        <v>1516</v>
      </c>
      <c r="D1252" s="136">
        <v>67500</v>
      </c>
    </row>
    <row r="1253" spans="1:4" ht="15.75" x14ac:dyDescent="0.3">
      <c r="A1253" s="111">
        <v>1252</v>
      </c>
      <c r="B1253" s="147" t="s">
        <v>1728</v>
      </c>
      <c r="C1253" s="148" t="s">
        <v>1516</v>
      </c>
      <c r="D1253" s="136">
        <v>22900</v>
      </c>
    </row>
    <row r="1254" spans="1:4" ht="15.75" x14ac:dyDescent="0.3">
      <c r="A1254" s="111">
        <v>1253</v>
      </c>
      <c r="B1254" s="147" t="s">
        <v>1729</v>
      </c>
      <c r="C1254" s="148" t="s">
        <v>1516</v>
      </c>
      <c r="D1254" s="136">
        <v>36400</v>
      </c>
    </row>
    <row r="1255" spans="1:4" ht="15.75" x14ac:dyDescent="0.3">
      <c r="A1255" s="111">
        <v>1254</v>
      </c>
      <c r="B1255" s="147" t="s">
        <v>1730</v>
      </c>
      <c r="C1255" s="148" t="s">
        <v>1516</v>
      </c>
      <c r="D1255" s="136">
        <v>75600</v>
      </c>
    </row>
    <row r="1256" spans="1:4" ht="15.75" x14ac:dyDescent="0.3">
      <c r="A1256" s="111">
        <v>1255</v>
      </c>
      <c r="B1256" s="147" t="s">
        <v>1731</v>
      </c>
      <c r="C1256" s="148" t="s">
        <v>1516</v>
      </c>
      <c r="D1256" s="136">
        <v>37300</v>
      </c>
    </row>
    <row r="1257" spans="1:4" ht="15.75" x14ac:dyDescent="0.3">
      <c r="A1257" s="111">
        <v>1256</v>
      </c>
      <c r="B1257" s="147" t="s">
        <v>1732</v>
      </c>
      <c r="C1257" s="148" t="s">
        <v>1516</v>
      </c>
      <c r="D1257" s="136">
        <v>34400</v>
      </c>
    </row>
    <row r="1258" spans="1:4" ht="15.75" x14ac:dyDescent="0.3">
      <c r="A1258" s="111">
        <v>1257</v>
      </c>
      <c r="B1258" s="147" t="s">
        <v>1733</v>
      </c>
      <c r="C1258" s="148" t="s">
        <v>1516</v>
      </c>
      <c r="D1258" s="136">
        <v>71800</v>
      </c>
    </row>
    <row r="1259" spans="1:4" ht="15.75" x14ac:dyDescent="0.3">
      <c r="A1259" s="111">
        <v>1258</v>
      </c>
      <c r="B1259" s="147" t="s">
        <v>1734</v>
      </c>
      <c r="C1259" s="148" t="s">
        <v>1723</v>
      </c>
      <c r="D1259" s="136">
        <v>71800</v>
      </c>
    </row>
    <row r="1260" spans="1:4" ht="15.75" x14ac:dyDescent="0.3">
      <c r="A1260" s="111">
        <v>1259</v>
      </c>
      <c r="B1260" s="147" t="s">
        <v>1735</v>
      </c>
      <c r="C1260" s="148" t="s">
        <v>1723</v>
      </c>
      <c r="D1260" s="136">
        <v>83300</v>
      </c>
    </row>
    <row r="1261" spans="1:4" ht="15.75" x14ac:dyDescent="0.3">
      <c r="A1261" s="111">
        <v>1260</v>
      </c>
      <c r="B1261" s="147" t="s">
        <v>1736</v>
      </c>
      <c r="C1261" s="148" t="s">
        <v>1723</v>
      </c>
      <c r="D1261" s="136">
        <v>71800</v>
      </c>
    </row>
    <row r="1262" spans="1:4" ht="15.75" x14ac:dyDescent="0.3">
      <c r="A1262" s="111">
        <v>1261</v>
      </c>
      <c r="B1262" s="147" t="s">
        <v>1737</v>
      </c>
      <c r="C1262" s="148" t="s">
        <v>1723</v>
      </c>
      <c r="D1262" s="136">
        <v>14300</v>
      </c>
    </row>
    <row r="1263" spans="1:4" ht="15.75" x14ac:dyDescent="0.3">
      <c r="A1263" s="111">
        <v>1262</v>
      </c>
      <c r="B1263" s="147" t="s">
        <v>1738</v>
      </c>
      <c r="C1263" s="148" t="s">
        <v>1516</v>
      </c>
      <c r="D1263" s="136">
        <v>66000</v>
      </c>
    </row>
    <row r="1264" spans="1:4" ht="15.75" x14ac:dyDescent="0.3">
      <c r="A1264" s="111">
        <v>1263</v>
      </c>
      <c r="B1264" s="147" t="s">
        <v>1739</v>
      </c>
      <c r="C1264" s="148" t="s">
        <v>1516</v>
      </c>
      <c r="D1264" s="136">
        <v>71800</v>
      </c>
    </row>
    <row r="1265" spans="1:4" ht="15.75" x14ac:dyDescent="0.3">
      <c r="A1265" s="111">
        <v>1264</v>
      </c>
      <c r="B1265" s="147" t="s">
        <v>1740</v>
      </c>
      <c r="C1265" s="148" t="s">
        <v>1516</v>
      </c>
      <c r="D1265" s="136">
        <v>31600</v>
      </c>
    </row>
    <row r="1266" spans="1:4" ht="15.75" x14ac:dyDescent="0.3">
      <c r="A1266" s="111">
        <v>1265</v>
      </c>
      <c r="B1266" s="147" t="s">
        <v>1741</v>
      </c>
      <c r="C1266" s="148" t="s">
        <v>1516</v>
      </c>
      <c r="D1266" s="136">
        <v>66000</v>
      </c>
    </row>
    <row r="1267" spans="1:4" ht="15.75" x14ac:dyDescent="0.3">
      <c r="A1267" s="111">
        <v>1266</v>
      </c>
      <c r="B1267" s="147" t="s">
        <v>1742</v>
      </c>
      <c r="C1267" s="148" t="s">
        <v>1465</v>
      </c>
      <c r="D1267" s="136">
        <v>125200</v>
      </c>
    </row>
    <row r="1268" spans="1:4" ht="15.75" x14ac:dyDescent="0.3">
      <c r="A1268" s="111">
        <v>1267</v>
      </c>
      <c r="B1268" s="147" t="s">
        <v>1743</v>
      </c>
      <c r="C1268" s="148" t="s">
        <v>1465</v>
      </c>
      <c r="D1268" s="136">
        <v>87900</v>
      </c>
    </row>
    <row r="1269" spans="1:4" ht="15.75" x14ac:dyDescent="0.3">
      <c r="A1269" s="111">
        <v>1268</v>
      </c>
      <c r="B1269" s="147" t="s">
        <v>1744</v>
      </c>
      <c r="C1269" s="148" t="s">
        <v>1465</v>
      </c>
      <c r="D1269" s="136">
        <v>136700</v>
      </c>
    </row>
    <row r="1270" spans="1:4" ht="15.75" x14ac:dyDescent="0.3">
      <c r="A1270" s="111">
        <v>1269</v>
      </c>
      <c r="B1270" s="150" t="s">
        <v>1745</v>
      </c>
      <c r="C1270" s="148" t="s">
        <v>1465</v>
      </c>
      <c r="D1270" s="136">
        <v>287300</v>
      </c>
    </row>
    <row r="1271" spans="1:4" ht="15.75" x14ac:dyDescent="0.3">
      <c r="A1271" s="111">
        <v>1270</v>
      </c>
      <c r="B1271" s="147" t="s">
        <v>1746</v>
      </c>
      <c r="C1271" s="148" t="s">
        <v>272</v>
      </c>
      <c r="D1271" s="136">
        <v>244200</v>
      </c>
    </row>
    <row r="1272" spans="1:4" ht="15.75" x14ac:dyDescent="0.3">
      <c r="A1272" s="111">
        <v>1271</v>
      </c>
      <c r="B1272" s="147" t="s">
        <v>1747</v>
      </c>
      <c r="C1272" s="148" t="s">
        <v>272</v>
      </c>
      <c r="D1272" s="136">
        <v>120600</v>
      </c>
    </row>
    <row r="1273" spans="1:4" ht="15.75" x14ac:dyDescent="0.3">
      <c r="A1273" s="111">
        <v>1272</v>
      </c>
      <c r="B1273" s="147" t="s">
        <v>1748</v>
      </c>
      <c r="C1273" s="148" t="s">
        <v>272</v>
      </c>
      <c r="D1273" s="136">
        <v>71800</v>
      </c>
    </row>
    <row r="1274" spans="1:4" ht="15.75" x14ac:dyDescent="0.3">
      <c r="A1274" s="111">
        <v>1273</v>
      </c>
      <c r="B1274" s="147" t="s">
        <v>1749</v>
      </c>
      <c r="C1274" s="148" t="s">
        <v>272</v>
      </c>
      <c r="D1274" s="136">
        <v>51700</v>
      </c>
    </row>
    <row r="1275" spans="1:4" ht="15.75" x14ac:dyDescent="0.3">
      <c r="A1275" s="111">
        <v>1274</v>
      </c>
      <c r="B1275" s="147" t="s">
        <v>1750</v>
      </c>
      <c r="C1275" s="148" t="s">
        <v>272</v>
      </c>
      <c r="D1275" s="136">
        <v>20100</v>
      </c>
    </row>
    <row r="1276" spans="1:4" ht="15.75" x14ac:dyDescent="0.3">
      <c r="A1276" s="111">
        <v>1275</v>
      </c>
      <c r="B1276" s="147" t="s">
        <v>1751</v>
      </c>
      <c r="C1276" s="148" t="s">
        <v>1346</v>
      </c>
      <c r="D1276" s="136">
        <v>31600</v>
      </c>
    </row>
    <row r="1277" spans="1:4" ht="15.75" x14ac:dyDescent="0.3">
      <c r="A1277" s="111">
        <v>1276</v>
      </c>
      <c r="B1277" s="147" t="s">
        <v>1752</v>
      </c>
      <c r="C1277" s="148" t="s">
        <v>1346</v>
      </c>
      <c r="D1277" s="136">
        <v>40200</v>
      </c>
    </row>
    <row r="1278" spans="1:4" ht="15.75" x14ac:dyDescent="0.3">
      <c r="A1278" s="111">
        <v>1277</v>
      </c>
      <c r="B1278" s="147" t="s">
        <v>1753</v>
      </c>
      <c r="C1278" s="148" t="s">
        <v>1346</v>
      </c>
      <c r="D1278" s="136">
        <v>37300</v>
      </c>
    </row>
    <row r="1279" spans="1:4" ht="15.75" x14ac:dyDescent="0.3">
      <c r="A1279" s="111">
        <v>1278</v>
      </c>
      <c r="B1279" s="147" t="s">
        <v>1754</v>
      </c>
      <c r="C1279" s="148" t="s">
        <v>272</v>
      </c>
      <c r="D1279" s="136">
        <v>129300</v>
      </c>
    </row>
    <row r="1280" spans="1:4" ht="15.75" x14ac:dyDescent="0.3">
      <c r="A1280" s="111">
        <v>1279</v>
      </c>
      <c r="B1280" s="147" t="s">
        <v>1755</v>
      </c>
      <c r="C1280" s="148" t="s">
        <v>272</v>
      </c>
      <c r="D1280" s="136">
        <v>833300</v>
      </c>
    </row>
    <row r="1281" spans="1:4" ht="15.75" x14ac:dyDescent="0.3">
      <c r="A1281" s="111">
        <v>1280</v>
      </c>
      <c r="B1281" s="147" t="s">
        <v>1756</v>
      </c>
      <c r="C1281" s="148" t="s">
        <v>272</v>
      </c>
      <c r="D1281" s="136">
        <v>2069100</v>
      </c>
    </row>
    <row r="1282" spans="1:4" ht="15.75" x14ac:dyDescent="0.3">
      <c r="A1282" s="111">
        <v>1281</v>
      </c>
      <c r="B1282" s="147" t="s">
        <v>1757</v>
      </c>
      <c r="C1282" s="148" t="s">
        <v>272</v>
      </c>
      <c r="D1282" s="136">
        <v>287300</v>
      </c>
    </row>
    <row r="1283" spans="1:4" ht="15.75" x14ac:dyDescent="0.3">
      <c r="A1283" s="111">
        <v>1282</v>
      </c>
      <c r="B1283" s="147" t="s">
        <v>1758</v>
      </c>
      <c r="C1283" s="148" t="s">
        <v>272</v>
      </c>
      <c r="D1283" s="136">
        <v>1839200</v>
      </c>
    </row>
    <row r="1284" spans="1:4" ht="15.75" x14ac:dyDescent="0.3">
      <c r="A1284" s="111">
        <v>1283</v>
      </c>
      <c r="B1284" s="147" t="s">
        <v>1759</v>
      </c>
      <c r="C1284" s="148" t="s">
        <v>272</v>
      </c>
      <c r="D1284" s="136">
        <v>459800</v>
      </c>
    </row>
    <row r="1285" spans="1:4" ht="15.75" x14ac:dyDescent="0.3">
      <c r="A1285" s="111">
        <v>1284</v>
      </c>
      <c r="B1285" s="147" t="s">
        <v>1760</v>
      </c>
      <c r="C1285" s="148" t="s">
        <v>272</v>
      </c>
      <c r="D1285" s="136">
        <v>359200</v>
      </c>
    </row>
    <row r="1286" spans="1:4" ht="15.75" x14ac:dyDescent="0.3">
      <c r="A1286" s="111">
        <v>1285</v>
      </c>
      <c r="B1286" s="147" t="s">
        <v>1761</v>
      </c>
      <c r="C1286" s="148" t="s">
        <v>272</v>
      </c>
      <c r="D1286" s="136">
        <v>71800</v>
      </c>
    </row>
    <row r="1287" spans="1:4" ht="15.75" x14ac:dyDescent="0.3">
      <c r="A1287" s="111">
        <v>1286</v>
      </c>
      <c r="B1287" s="147" t="s">
        <v>1762</v>
      </c>
      <c r="C1287" s="148" t="s">
        <v>272</v>
      </c>
      <c r="D1287" s="136">
        <v>195400</v>
      </c>
    </row>
    <row r="1288" spans="1:4" ht="15.75" x14ac:dyDescent="0.3">
      <c r="A1288" s="111">
        <v>1287</v>
      </c>
      <c r="B1288" s="147" t="s">
        <v>1763</v>
      </c>
      <c r="C1288" s="148" t="s">
        <v>272</v>
      </c>
      <c r="D1288" s="136">
        <v>57400</v>
      </c>
    </row>
    <row r="1289" spans="1:4" ht="15.75" x14ac:dyDescent="0.3">
      <c r="A1289" s="111">
        <v>1288</v>
      </c>
      <c r="B1289" s="147" t="s">
        <v>1764</v>
      </c>
      <c r="C1289" s="148" t="s">
        <v>272</v>
      </c>
      <c r="D1289" s="136">
        <v>689700</v>
      </c>
    </row>
    <row r="1290" spans="1:4" ht="15.75" x14ac:dyDescent="0.3">
      <c r="A1290" s="111">
        <v>1289</v>
      </c>
      <c r="B1290" s="147" t="s">
        <v>1765</v>
      </c>
      <c r="C1290" s="148" t="s">
        <v>272</v>
      </c>
      <c r="D1290" s="136">
        <v>1034500</v>
      </c>
    </row>
    <row r="1291" spans="1:4" ht="15.75" x14ac:dyDescent="0.3">
      <c r="A1291" s="111">
        <v>1290</v>
      </c>
      <c r="B1291" s="147" t="s">
        <v>1766</v>
      </c>
      <c r="C1291" s="148" t="s">
        <v>1544</v>
      </c>
      <c r="D1291" s="136">
        <v>7400</v>
      </c>
    </row>
    <row r="1292" spans="1:4" ht="15.75" x14ac:dyDescent="0.3">
      <c r="A1292" s="111">
        <v>1291</v>
      </c>
      <c r="B1292" s="147" t="s">
        <v>1767</v>
      </c>
      <c r="C1292" s="148" t="s">
        <v>1544</v>
      </c>
      <c r="D1292" s="136">
        <v>10000</v>
      </c>
    </row>
    <row r="1293" spans="1:4" ht="15.75" x14ac:dyDescent="0.3">
      <c r="A1293" s="111">
        <v>1292</v>
      </c>
      <c r="B1293" s="147" t="s">
        <v>1768</v>
      </c>
      <c r="C1293" s="148" t="s">
        <v>1516</v>
      </c>
      <c r="D1293" s="136">
        <v>22900</v>
      </c>
    </row>
    <row r="1294" spans="1:4" ht="15.75" x14ac:dyDescent="0.3">
      <c r="A1294" s="111">
        <v>1293</v>
      </c>
      <c r="B1294" s="147" t="s">
        <v>1769</v>
      </c>
      <c r="C1294" s="148" t="s">
        <v>1516</v>
      </c>
      <c r="D1294" s="136">
        <v>19200</v>
      </c>
    </row>
    <row r="1295" spans="1:4" ht="15.75" x14ac:dyDescent="0.3">
      <c r="A1295" s="111">
        <v>1294</v>
      </c>
      <c r="B1295" s="147" t="s">
        <v>1770</v>
      </c>
      <c r="C1295" s="148" t="s">
        <v>1516</v>
      </c>
      <c r="D1295" s="136">
        <v>18500</v>
      </c>
    </row>
    <row r="1296" spans="1:4" ht="15.75" x14ac:dyDescent="0.3">
      <c r="A1296" s="111">
        <v>1295</v>
      </c>
      <c r="B1296" s="147" t="s">
        <v>1771</v>
      </c>
      <c r="C1296" s="148" t="s">
        <v>1516</v>
      </c>
      <c r="D1296" s="136">
        <v>22900</v>
      </c>
    </row>
    <row r="1297" spans="1:4" ht="15.75" x14ac:dyDescent="0.3">
      <c r="A1297" s="111">
        <v>1296</v>
      </c>
      <c r="B1297" s="147" t="s">
        <v>1772</v>
      </c>
      <c r="C1297" s="148" t="s">
        <v>1773</v>
      </c>
      <c r="D1297" s="136">
        <v>28700</v>
      </c>
    </row>
    <row r="1298" spans="1:4" ht="15.75" x14ac:dyDescent="0.3">
      <c r="A1298" s="111">
        <v>1297</v>
      </c>
      <c r="B1298" s="147" t="s">
        <v>1774</v>
      </c>
      <c r="C1298" s="148" t="s">
        <v>1773</v>
      </c>
      <c r="D1298" s="136">
        <v>28700</v>
      </c>
    </row>
    <row r="1299" spans="1:4" ht="15.75" x14ac:dyDescent="0.3">
      <c r="A1299" s="111">
        <v>1298</v>
      </c>
      <c r="B1299" s="147" t="s">
        <v>1775</v>
      </c>
      <c r="C1299" s="148" t="s">
        <v>1516</v>
      </c>
      <c r="D1299" s="136">
        <v>43100</v>
      </c>
    </row>
    <row r="1300" spans="1:4" ht="15.75" x14ac:dyDescent="0.3">
      <c r="A1300" s="111">
        <v>1299</v>
      </c>
      <c r="B1300" s="147" t="s">
        <v>1776</v>
      </c>
      <c r="C1300" s="148" t="s">
        <v>1516</v>
      </c>
      <c r="D1300" s="136">
        <v>51700</v>
      </c>
    </row>
    <row r="1301" spans="1:4" ht="15.75" x14ac:dyDescent="0.3">
      <c r="A1301" s="111">
        <v>1300</v>
      </c>
      <c r="B1301" s="147" t="s">
        <v>1777</v>
      </c>
      <c r="C1301" s="148" t="s">
        <v>1773</v>
      </c>
      <c r="D1301" s="136">
        <v>68900</v>
      </c>
    </row>
    <row r="1302" spans="1:4" ht="15.75" x14ac:dyDescent="0.3">
      <c r="A1302" s="111">
        <v>1301</v>
      </c>
      <c r="B1302" s="147" t="s">
        <v>1778</v>
      </c>
      <c r="C1302" s="148" t="s">
        <v>1773</v>
      </c>
      <c r="D1302" s="136">
        <v>83300</v>
      </c>
    </row>
    <row r="1303" spans="1:4" ht="15.75" x14ac:dyDescent="0.3">
      <c r="A1303" s="111">
        <v>1302</v>
      </c>
      <c r="B1303" s="147" t="s">
        <v>1779</v>
      </c>
      <c r="C1303" s="148" t="s">
        <v>1516</v>
      </c>
      <c r="D1303" s="136">
        <v>15500</v>
      </c>
    </row>
    <row r="1304" spans="1:4" ht="15.75" x14ac:dyDescent="0.3">
      <c r="A1304" s="111">
        <v>1303</v>
      </c>
      <c r="B1304" s="147" t="s">
        <v>1780</v>
      </c>
      <c r="C1304" s="148" t="s">
        <v>1516</v>
      </c>
      <c r="D1304" s="136">
        <v>15500</v>
      </c>
    </row>
    <row r="1305" spans="1:4" ht="15.75" x14ac:dyDescent="0.3">
      <c r="A1305" s="111">
        <v>1304</v>
      </c>
      <c r="B1305" s="147" t="s">
        <v>1781</v>
      </c>
      <c r="C1305" s="148" t="s">
        <v>1516</v>
      </c>
      <c r="D1305" s="136">
        <v>13700</v>
      </c>
    </row>
    <row r="1306" spans="1:4" ht="15.75" x14ac:dyDescent="0.3">
      <c r="A1306" s="111">
        <v>1305</v>
      </c>
      <c r="B1306" s="147" t="s">
        <v>1782</v>
      </c>
      <c r="C1306" s="148" t="s">
        <v>1723</v>
      </c>
      <c r="D1306" s="136">
        <v>13200</v>
      </c>
    </row>
    <row r="1307" spans="1:4" ht="15.75" x14ac:dyDescent="0.3">
      <c r="A1307" s="111">
        <v>1306</v>
      </c>
      <c r="B1307" s="147" t="s">
        <v>1783</v>
      </c>
      <c r="C1307" s="148" t="s">
        <v>1723</v>
      </c>
      <c r="D1307" s="136">
        <v>8100</v>
      </c>
    </row>
    <row r="1308" spans="1:4" ht="15.75" x14ac:dyDescent="0.3">
      <c r="A1308" s="111">
        <v>1307</v>
      </c>
      <c r="B1308" s="147" t="s">
        <v>1784</v>
      </c>
      <c r="C1308" s="148" t="s">
        <v>272</v>
      </c>
      <c r="D1308" s="136">
        <v>51700</v>
      </c>
    </row>
    <row r="1309" spans="1:4" ht="15.75" x14ac:dyDescent="0.3">
      <c r="A1309" s="111">
        <v>1308</v>
      </c>
      <c r="B1309" s="147" t="s">
        <v>1785</v>
      </c>
      <c r="C1309" s="148" t="s">
        <v>621</v>
      </c>
      <c r="D1309" s="136">
        <v>28700</v>
      </c>
    </row>
    <row r="1310" spans="1:4" ht="15.75" x14ac:dyDescent="0.3">
      <c r="A1310" s="111">
        <v>1309</v>
      </c>
      <c r="B1310" s="147" t="s">
        <v>1786</v>
      </c>
      <c r="C1310" s="148" t="s">
        <v>1638</v>
      </c>
      <c r="D1310" s="136">
        <v>143600</v>
      </c>
    </row>
    <row r="1311" spans="1:4" ht="15.75" x14ac:dyDescent="0.3">
      <c r="A1311" s="111">
        <v>1310</v>
      </c>
      <c r="B1311" s="147" t="s">
        <v>1787</v>
      </c>
      <c r="C1311" s="148" t="s">
        <v>1788</v>
      </c>
      <c r="D1311" s="136">
        <v>2873700</v>
      </c>
    </row>
    <row r="1312" spans="1:4" ht="15.75" x14ac:dyDescent="0.3">
      <c r="A1312" s="111">
        <v>1311</v>
      </c>
      <c r="B1312" s="147" t="s">
        <v>1789</v>
      </c>
      <c r="C1312" s="148" t="s">
        <v>1788</v>
      </c>
      <c r="D1312" s="136">
        <v>3161100</v>
      </c>
    </row>
    <row r="1313" spans="1:4" ht="15.75" x14ac:dyDescent="0.3">
      <c r="A1313" s="111">
        <v>1312</v>
      </c>
      <c r="B1313" s="147" t="s">
        <v>1790</v>
      </c>
      <c r="C1313" s="148" t="s">
        <v>1788</v>
      </c>
      <c r="D1313" s="136">
        <v>3448500</v>
      </c>
    </row>
    <row r="1314" spans="1:4" ht="15.75" x14ac:dyDescent="0.3">
      <c r="A1314" s="111">
        <v>1313</v>
      </c>
      <c r="B1314" s="147" t="s">
        <v>1791</v>
      </c>
      <c r="C1314" s="148" t="s">
        <v>1788</v>
      </c>
      <c r="D1314" s="136">
        <v>5747500</v>
      </c>
    </row>
    <row r="1315" spans="1:4" ht="15.75" x14ac:dyDescent="0.3">
      <c r="A1315" s="111">
        <v>1314</v>
      </c>
      <c r="B1315" s="147" t="s">
        <v>1792</v>
      </c>
      <c r="C1315" s="148" t="s">
        <v>1788</v>
      </c>
      <c r="D1315" s="136">
        <v>5172700</v>
      </c>
    </row>
    <row r="1316" spans="1:4" ht="15.75" x14ac:dyDescent="0.3">
      <c r="A1316" s="111">
        <v>1315</v>
      </c>
      <c r="B1316" s="147" t="s">
        <v>1793</v>
      </c>
      <c r="C1316" s="148" t="s">
        <v>1788</v>
      </c>
      <c r="D1316" s="136">
        <v>2011600</v>
      </c>
    </row>
    <row r="1317" spans="1:4" ht="15.75" x14ac:dyDescent="0.3">
      <c r="A1317" s="111">
        <v>1316</v>
      </c>
      <c r="B1317" s="152" t="s">
        <v>1794</v>
      </c>
      <c r="C1317" s="148" t="s">
        <v>1541</v>
      </c>
      <c r="D1317" s="136">
        <v>109200</v>
      </c>
    </row>
    <row r="1318" spans="1:4" ht="15.75" x14ac:dyDescent="0.3">
      <c r="A1318" s="111">
        <v>1317</v>
      </c>
      <c r="B1318" s="152" t="s">
        <v>1795</v>
      </c>
      <c r="C1318" s="153" t="s">
        <v>1796</v>
      </c>
      <c r="D1318" s="136">
        <v>8400</v>
      </c>
    </row>
    <row r="1319" spans="1:4" ht="15.75" x14ac:dyDescent="0.3">
      <c r="A1319" s="111">
        <v>1318</v>
      </c>
      <c r="B1319" s="152" t="s">
        <v>1797</v>
      </c>
      <c r="C1319" s="153" t="s">
        <v>1796</v>
      </c>
      <c r="D1319" s="136">
        <v>9500</v>
      </c>
    </row>
    <row r="1320" spans="1:4" ht="15.75" x14ac:dyDescent="0.3">
      <c r="A1320" s="111">
        <v>1319</v>
      </c>
      <c r="B1320" s="152" t="s">
        <v>1797</v>
      </c>
      <c r="C1320" s="153" t="s">
        <v>1796</v>
      </c>
      <c r="D1320" s="136">
        <v>9500</v>
      </c>
    </row>
    <row r="1321" spans="1:4" ht="15.75" x14ac:dyDescent="0.3">
      <c r="A1321" s="111">
        <v>1320</v>
      </c>
      <c r="B1321" s="152" t="s">
        <v>1798</v>
      </c>
      <c r="C1321" s="153" t="s">
        <v>1796</v>
      </c>
      <c r="D1321" s="136">
        <v>9500</v>
      </c>
    </row>
    <row r="1322" spans="1:4" ht="15.75" x14ac:dyDescent="0.3">
      <c r="A1322" s="111">
        <v>1321</v>
      </c>
      <c r="B1322" s="152" t="s">
        <v>1799</v>
      </c>
      <c r="C1322" s="153" t="s">
        <v>1796</v>
      </c>
      <c r="D1322" s="136">
        <v>10800</v>
      </c>
    </row>
    <row r="1323" spans="1:4" ht="15.75" x14ac:dyDescent="0.3">
      <c r="A1323" s="111">
        <v>1322</v>
      </c>
      <c r="B1323" s="152" t="s">
        <v>1800</v>
      </c>
      <c r="C1323" s="153" t="s">
        <v>1796</v>
      </c>
      <c r="D1323" s="136">
        <v>10800</v>
      </c>
    </row>
    <row r="1324" spans="1:4" ht="15.75" x14ac:dyDescent="0.3">
      <c r="A1324" s="111">
        <v>1323</v>
      </c>
      <c r="B1324" s="152" t="s">
        <v>1801</v>
      </c>
      <c r="C1324" s="153" t="s">
        <v>1796</v>
      </c>
      <c r="D1324" s="136">
        <v>11500</v>
      </c>
    </row>
    <row r="1325" spans="1:4" ht="15.75" x14ac:dyDescent="0.3">
      <c r="A1325" s="111">
        <v>1324</v>
      </c>
      <c r="B1325" s="152" t="s">
        <v>1802</v>
      </c>
      <c r="C1325" s="153" t="s">
        <v>1796</v>
      </c>
      <c r="D1325" s="136">
        <v>13900</v>
      </c>
    </row>
    <row r="1326" spans="1:4" ht="15.75" x14ac:dyDescent="0.3">
      <c r="A1326" s="111">
        <v>1325</v>
      </c>
      <c r="B1326" s="152" t="s">
        <v>1803</v>
      </c>
      <c r="C1326" s="153" t="s">
        <v>1796</v>
      </c>
      <c r="D1326" s="136">
        <v>17000</v>
      </c>
    </row>
    <row r="1327" spans="1:4" ht="15.75" x14ac:dyDescent="0.3">
      <c r="A1327" s="111">
        <v>1326</v>
      </c>
      <c r="B1327" s="152" t="s">
        <v>1804</v>
      </c>
      <c r="C1327" s="153" t="s">
        <v>1796</v>
      </c>
      <c r="D1327" s="136">
        <v>18800</v>
      </c>
    </row>
    <row r="1328" spans="1:4" ht="15.75" x14ac:dyDescent="0.3">
      <c r="A1328" s="111">
        <v>1327</v>
      </c>
      <c r="B1328" s="152" t="s">
        <v>1805</v>
      </c>
      <c r="C1328" s="153" t="s">
        <v>1796</v>
      </c>
      <c r="D1328" s="136">
        <v>22400</v>
      </c>
    </row>
    <row r="1329" spans="1:4" ht="15.75" x14ac:dyDescent="0.3">
      <c r="A1329" s="111">
        <v>1328</v>
      </c>
      <c r="B1329" s="152" t="s">
        <v>1806</v>
      </c>
      <c r="C1329" s="138" t="s">
        <v>1796</v>
      </c>
      <c r="D1329" s="136">
        <v>7000</v>
      </c>
    </row>
    <row r="1330" spans="1:4" ht="15.75" x14ac:dyDescent="0.3">
      <c r="A1330" s="111">
        <v>1329</v>
      </c>
      <c r="B1330" s="152" t="s">
        <v>1807</v>
      </c>
      <c r="C1330" s="138" t="s">
        <v>1796</v>
      </c>
      <c r="D1330" s="136">
        <v>8400</v>
      </c>
    </row>
    <row r="1331" spans="1:4" ht="15.75" x14ac:dyDescent="0.3">
      <c r="A1331" s="111">
        <v>1330</v>
      </c>
      <c r="B1331" s="152" t="s">
        <v>1808</v>
      </c>
      <c r="C1331" s="138" t="s">
        <v>1796</v>
      </c>
      <c r="D1331" s="136">
        <v>8400</v>
      </c>
    </row>
    <row r="1332" spans="1:4" ht="15.75" x14ac:dyDescent="0.3">
      <c r="A1332" s="111">
        <v>1331</v>
      </c>
      <c r="B1332" s="152" t="s">
        <v>1809</v>
      </c>
      <c r="C1332" s="138" t="s">
        <v>1796</v>
      </c>
      <c r="D1332" s="136">
        <v>8400</v>
      </c>
    </row>
    <row r="1333" spans="1:4" ht="15.75" x14ac:dyDescent="0.3">
      <c r="A1333" s="111">
        <v>1332</v>
      </c>
      <c r="B1333" s="152" t="s">
        <v>1810</v>
      </c>
      <c r="C1333" s="138" t="s">
        <v>1796</v>
      </c>
      <c r="D1333" s="136">
        <v>8400</v>
      </c>
    </row>
    <row r="1334" spans="1:4" ht="15.75" x14ac:dyDescent="0.3">
      <c r="A1334" s="111">
        <v>1333</v>
      </c>
      <c r="B1334" s="152" t="s">
        <v>1811</v>
      </c>
      <c r="C1334" s="138" t="s">
        <v>1796</v>
      </c>
      <c r="D1334" s="136">
        <v>9800</v>
      </c>
    </row>
    <row r="1335" spans="1:4" ht="15.75" x14ac:dyDescent="0.3">
      <c r="A1335" s="111">
        <v>1334</v>
      </c>
      <c r="B1335" s="152" t="s">
        <v>1812</v>
      </c>
      <c r="C1335" s="138" t="s">
        <v>1796</v>
      </c>
      <c r="D1335" s="136">
        <v>9800</v>
      </c>
    </row>
    <row r="1336" spans="1:4" ht="15.75" x14ac:dyDescent="0.3">
      <c r="A1336" s="111">
        <v>1335</v>
      </c>
      <c r="B1336" s="152" t="s">
        <v>1813</v>
      </c>
      <c r="C1336" s="138" t="s">
        <v>1796</v>
      </c>
      <c r="D1336" s="136">
        <v>10500</v>
      </c>
    </row>
    <row r="1337" spans="1:4" ht="15.75" x14ac:dyDescent="0.3">
      <c r="A1337" s="111">
        <v>1336</v>
      </c>
      <c r="B1337" s="152" t="s">
        <v>1814</v>
      </c>
      <c r="C1337" s="138" t="s">
        <v>1796</v>
      </c>
      <c r="D1337" s="136">
        <v>17300</v>
      </c>
    </row>
    <row r="1338" spans="1:4" ht="15.75" x14ac:dyDescent="0.3">
      <c r="A1338" s="111">
        <v>1337</v>
      </c>
      <c r="B1338" s="152" t="s">
        <v>1815</v>
      </c>
      <c r="C1338" s="138" t="s">
        <v>1796</v>
      </c>
      <c r="D1338" s="136">
        <v>17300</v>
      </c>
    </row>
    <row r="1339" spans="1:4" ht="15.75" x14ac:dyDescent="0.3">
      <c r="A1339" s="111">
        <v>1338</v>
      </c>
      <c r="B1339" s="152" t="s">
        <v>1816</v>
      </c>
      <c r="C1339" s="138" t="s">
        <v>1796</v>
      </c>
      <c r="D1339" s="136">
        <v>15300</v>
      </c>
    </row>
    <row r="1340" spans="1:4" ht="15.75" x14ac:dyDescent="0.3">
      <c r="A1340" s="111">
        <v>1339</v>
      </c>
      <c r="B1340" s="112" t="s">
        <v>1817</v>
      </c>
      <c r="C1340" s="109" t="s">
        <v>1796</v>
      </c>
      <c r="D1340" s="113">
        <v>40600</v>
      </c>
    </row>
    <row r="1341" spans="1:4" ht="15.75" x14ac:dyDescent="0.3">
      <c r="A1341" s="111">
        <v>1340</v>
      </c>
      <c r="B1341" s="152" t="s">
        <v>1818</v>
      </c>
      <c r="C1341" s="138" t="s">
        <v>1796</v>
      </c>
      <c r="D1341" s="136">
        <v>41200</v>
      </c>
    </row>
    <row r="1342" spans="1:4" ht="15.75" x14ac:dyDescent="0.3">
      <c r="A1342" s="111">
        <v>1341</v>
      </c>
      <c r="B1342" s="152" t="s">
        <v>1819</v>
      </c>
      <c r="C1342" s="138" t="s">
        <v>1796</v>
      </c>
      <c r="D1342" s="136">
        <v>48900</v>
      </c>
    </row>
    <row r="1343" spans="1:4" ht="15.75" x14ac:dyDescent="0.3">
      <c r="A1343" s="111">
        <v>1342</v>
      </c>
      <c r="B1343" s="112" t="s">
        <v>1820</v>
      </c>
      <c r="C1343" s="109" t="s">
        <v>1796</v>
      </c>
      <c r="D1343" s="113">
        <v>57000</v>
      </c>
    </row>
    <row r="1344" spans="1:4" ht="15.75" x14ac:dyDescent="0.3">
      <c r="A1344" s="111">
        <v>1343</v>
      </c>
      <c r="B1344" s="112" t="s">
        <v>1821</v>
      </c>
      <c r="C1344" s="109" t="s">
        <v>1796</v>
      </c>
      <c r="D1344" s="113">
        <v>69000</v>
      </c>
    </row>
    <row r="1345" spans="1:4" ht="15.75" x14ac:dyDescent="0.3">
      <c r="A1345" s="111">
        <v>1344</v>
      </c>
      <c r="B1345" s="152" t="s">
        <v>1822</v>
      </c>
      <c r="C1345" s="138" t="s">
        <v>1796</v>
      </c>
      <c r="D1345" s="136">
        <v>69500</v>
      </c>
    </row>
    <row r="1346" spans="1:4" ht="15.75" x14ac:dyDescent="0.3">
      <c r="A1346" s="111">
        <v>1345</v>
      </c>
      <c r="B1346" s="152" t="s">
        <v>1823</v>
      </c>
      <c r="C1346" s="138" t="s">
        <v>1796</v>
      </c>
      <c r="D1346" s="136">
        <v>79000</v>
      </c>
    </row>
    <row r="1347" spans="1:4" ht="15.75" x14ac:dyDescent="0.3">
      <c r="A1347" s="111">
        <v>1346</v>
      </c>
      <c r="B1347" s="152" t="s">
        <v>1824</v>
      </c>
      <c r="C1347" s="138" t="s">
        <v>1796</v>
      </c>
      <c r="D1347" s="136">
        <v>105000</v>
      </c>
    </row>
    <row r="1348" spans="1:4" ht="15.75" x14ac:dyDescent="0.3">
      <c r="A1348" s="111">
        <v>1347</v>
      </c>
      <c r="B1348" s="152" t="s">
        <v>1825</v>
      </c>
      <c r="C1348" s="138" t="s">
        <v>1796</v>
      </c>
      <c r="D1348" s="136">
        <v>133900</v>
      </c>
    </row>
    <row r="1349" spans="1:4" ht="15.75" x14ac:dyDescent="0.3">
      <c r="A1349" s="111">
        <v>1348</v>
      </c>
      <c r="B1349" s="152" t="s">
        <v>1826</v>
      </c>
      <c r="C1349" s="138" t="s">
        <v>1796</v>
      </c>
      <c r="D1349" s="136">
        <v>157200</v>
      </c>
    </row>
    <row r="1350" spans="1:4" ht="15.75" x14ac:dyDescent="0.3">
      <c r="A1350" s="111">
        <v>1349</v>
      </c>
      <c r="B1350" s="152" t="s">
        <v>1827</v>
      </c>
      <c r="C1350" s="138" t="s">
        <v>1796</v>
      </c>
      <c r="D1350" s="136">
        <v>157900</v>
      </c>
    </row>
    <row r="1351" spans="1:4" ht="15.75" x14ac:dyDescent="0.3">
      <c r="A1351" s="111">
        <v>1350</v>
      </c>
      <c r="B1351" s="152" t="s">
        <v>1828</v>
      </c>
      <c r="C1351" s="154" t="s">
        <v>1292</v>
      </c>
      <c r="D1351" s="136">
        <v>40400</v>
      </c>
    </row>
    <row r="1352" spans="1:4" ht="15.75" x14ac:dyDescent="0.3">
      <c r="A1352" s="111">
        <v>1351</v>
      </c>
      <c r="B1352" s="152" t="s">
        <v>1829</v>
      </c>
      <c r="C1352" s="154" t="s">
        <v>1292</v>
      </c>
      <c r="D1352" s="136">
        <v>36900</v>
      </c>
    </row>
    <row r="1353" spans="1:4" ht="15.75" x14ac:dyDescent="0.3">
      <c r="A1353" s="111">
        <v>1352</v>
      </c>
      <c r="B1353" s="119" t="s">
        <v>1830</v>
      </c>
      <c r="C1353" s="155" t="s">
        <v>272</v>
      </c>
      <c r="D1353" s="117">
        <v>632500</v>
      </c>
    </row>
    <row r="1354" spans="1:4" ht="15.75" x14ac:dyDescent="0.3">
      <c r="A1354" s="111">
        <v>1353</v>
      </c>
      <c r="B1354" s="119" t="s">
        <v>1831</v>
      </c>
      <c r="C1354" s="155" t="s">
        <v>272</v>
      </c>
      <c r="D1354" s="136">
        <v>575000</v>
      </c>
    </row>
    <row r="1355" spans="1:4" ht="15.75" x14ac:dyDescent="0.3">
      <c r="A1355" s="111">
        <v>1354</v>
      </c>
      <c r="B1355" s="119" t="s">
        <v>1832</v>
      </c>
      <c r="C1355" s="155" t="s">
        <v>272</v>
      </c>
      <c r="D1355" s="136">
        <v>441700</v>
      </c>
    </row>
    <row r="1356" spans="1:4" ht="15.75" x14ac:dyDescent="0.3">
      <c r="A1356" s="111">
        <v>1355</v>
      </c>
      <c r="B1356" s="119" t="s">
        <v>1833</v>
      </c>
      <c r="C1356" s="155" t="s">
        <v>272</v>
      </c>
      <c r="D1356" s="136">
        <v>121400</v>
      </c>
    </row>
    <row r="1357" spans="1:4" ht="15.75" x14ac:dyDescent="0.3">
      <c r="A1357" s="111">
        <v>1356</v>
      </c>
      <c r="B1357" s="119" t="s">
        <v>1834</v>
      </c>
      <c r="C1357" s="155" t="s">
        <v>272</v>
      </c>
      <c r="D1357" s="117">
        <v>150400</v>
      </c>
    </row>
    <row r="1358" spans="1:4" ht="15.75" x14ac:dyDescent="0.3">
      <c r="A1358" s="111">
        <v>1357</v>
      </c>
      <c r="B1358" s="152" t="s">
        <v>1835</v>
      </c>
      <c r="C1358" s="154" t="s">
        <v>272</v>
      </c>
      <c r="D1358" s="136">
        <v>402600</v>
      </c>
    </row>
    <row r="1359" spans="1:4" ht="15.75" x14ac:dyDescent="0.3">
      <c r="A1359" s="111">
        <v>1358</v>
      </c>
      <c r="B1359" s="152" t="s">
        <v>1836</v>
      </c>
      <c r="C1359" s="138" t="s">
        <v>1796</v>
      </c>
      <c r="D1359" s="136">
        <v>51700</v>
      </c>
    </row>
    <row r="1360" spans="1:4" ht="15.75" x14ac:dyDescent="0.3">
      <c r="A1360" s="111">
        <v>1359</v>
      </c>
      <c r="B1360" s="152" t="s">
        <v>1837</v>
      </c>
      <c r="C1360" s="138" t="s">
        <v>1796</v>
      </c>
      <c r="D1360" s="136">
        <v>65300</v>
      </c>
    </row>
    <row r="1361" spans="1:4" ht="15.75" x14ac:dyDescent="0.3">
      <c r="A1361" s="111">
        <v>1360</v>
      </c>
      <c r="B1361" s="152" t="s">
        <v>1838</v>
      </c>
      <c r="C1361" s="138" t="s">
        <v>1796</v>
      </c>
      <c r="D1361" s="136">
        <v>48200</v>
      </c>
    </row>
    <row r="1362" spans="1:4" ht="15.75" x14ac:dyDescent="0.3">
      <c r="A1362" s="111">
        <v>1361</v>
      </c>
      <c r="B1362" s="152" t="s">
        <v>1839</v>
      </c>
      <c r="C1362" s="138" t="s">
        <v>1796</v>
      </c>
      <c r="D1362" s="136">
        <v>48200</v>
      </c>
    </row>
    <row r="1363" spans="1:4" ht="15.75" x14ac:dyDescent="0.3">
      <c r="A1363" s="111">
        <v>1362</v>
      </c>
      <c r="B1363" s="152" t="s">
        <v>1840</v>
      </c>
      <c r="C1363" s="138" t="s">
        <v>1796</v>
      </c>
      <c r="D1363" s="136">
        <v>65300</v>
      </c>
    </row>
    <row r="1364" spans="1:4" ht="15.75" x14ac:dyDescent="0.3">
      <c r="A1364" s="111">
        <v>1363</v>
      </c>
      <c r="B1364" s="152" t="s">
        <v>1841</v>
      </c>
      <c r="C1364" s="138" t="s">
        <v>1796</v>
      </c>
      <c r="D1364" s="136">
        <v>61800</v>
      </c>
    </row>
    <row r="1365" spans="1:4" ht="15.75" x14ac:dyDescent="0.3">
      <c r="A1365" s="111">
        <v>1364</v>
      </c>
      <c r="B1365" s="152" t="s">
        <v>1842</v>
      </c>
      <c r="C1365" s="138" t="s">
        <v>1796</v>
      </c>
      <c r="D1365" s="136">
        <v>62500</v>
      </c>
    </row>
    <row r="1366" spans="1:4" ht="15.75" x14ac:dyDescent="0.3">
      <c r="A1366" s="111">
        <v>1365</v>
      </c>
      <c r="B1366" s="152" t="s">
        <v>1843</v>
      </c>
      <c r="C1366" s="138" t="s">
        <v>1796</v>
      </c>
      <c r="D1366" s="136">
        <v>66700</v>
      </c>
    </row>
    <row r="1367" spans="1:4" ht="15.75" x14ac:dyDescent="0.3">
      <c r="A1367" s="111">
        <v>1366</v>
      </c>
      <c r="B1367" s="152" t="s">
        <v>1844</v>
      </c>
      <c r="C1367" s="138" t="s">
        <v>1796</v>
      </c>
      <c r="D1367" s="136">
        <v>71500</v>
      </c>
    </row>
    <row r="1368" spans="1:4" ht="15.75" x14ac:dyDescent="0.3">
      <c r="A1368" s="111">
        <v>1367</v>
      </c>
      <c r="B1368" s="152" t="s">
        <v>1845</v>
      </c>
      <c r="C1368" s="138" t="s">
        <v>1796</v>
      </c>
      <c r="D1368" s="136">
        <v>411700</v>
      </c>
    </row>
    <row r="1369" spans="1:4" ht="15.75" x14ac:dyDescent="0.3">
      <c r="A1369" s="111">
        <v>1368</v>
      </c>
      <c r="B1369" s="152" t="s">
        <v>1846</v>
      </c>
      <c r="C1369" s="138" t="s">
        <v>1796</v>
      </c>
      <c r="D1369" s="136">
        <v>20600</v>
      </c>
    </row>
    <row r="1370" spans="1:4" ht="15.75" x14ac:dyDescent="0.3">
      <c r="A1370" s="111">
        <v>1369</v>
      </c>
      <c r="B1370" s="152" t="s">
        <v>1847</v>
      </c>
      <c r="C1370" s="138" t="s">
        <v>1796</v>
      </c>
      <c r="D1370" s="136">
        <v>20600</v>
      </c>
    </row>
    <row r="1371" spans="1:4" ht="15.75" x14ac:dyDescent="0.3">
      <c r="A1371" s="111">
        <v>1370</v>
      </c>
      <c r="B1371" s="152" t="s">
        <v>1848</v>
      </c>
      <c r="C1371" s="138" t="s">
        <v>1796</v>
      </c>
      <c r="D1371" s="136">
        <v>13900</v>
      </c>
    </row>
    <row r="1372" spans="1:4" ht="15.75" x14ac:dyDescent="0.3">
      <c r="A1372" s="111">
        <v>1371</v>
      </c>
      <c r="B1372" s="152" t="s">
        <v>1849</v>
      </c>
      <c r="C1372" s="138" t="s">
        <v>1796</v>
      </c>
      <c r="D1372" s="136">
        <v>15300</v>
      </c>
    </row>
    <row r="1373" spans="1:4" ht="15.75" x14ac:dyDescent="0.3">
      <c r="A1373" s="111">
        <v>1372</v>
      </c>
      <c r="B1373" s="152" t="s">
        <v>1850</v>
      </c>
      <c r="C1373" s="138" t="s">
        <v>1796</v>
      </c>
      <c r="D1373" s="136">
        <v>16700</v>
      </c>
    </row>
    <row r="1374" spans="1:4" ht="15.75" x14ac:dyDescent="0.3">
      <c r="A1374" s="111">
        <v>1373</v>
      </c>
      <c r="B1374" s="152" t="s">
        <v>1851</v>
      </c>
      <c r="C1374" s="138" t="s">
        <v>1796</v>
      </c>
      <c r="D1374" s="136">
        <v>20600</v>
      </c>
    </row>
    <row r="1375" spans="1:4" ht="15.75" x14ac:dyDescent="0.3">
      <c r="A1375" s="111">
        <v>1374</v>
      </c>
      <c r="B1375" s="152" t="s">
        <v>1852</v>
      </c>
      <c r="C1375" s="138" t="s">
        <v>1796</v>
      </c>
      <c r="D1375" s="136">
        <v>82400</v>
      </c>
    </row>
    <row r="1376" spans="1:4" ht="15.75" x14ac:dyDescent="0.3">
      <c r="A1376" s="111">
        <v>1375</v>
      </c>
      <c r="B1376" s="152" t="s">
        <v>1853</v>
      </c>
      <c r="C1376" s="138" t="s">
        <v>1796</v>
      </c>
      <c r="D1376" s="136">
        <v>151100</v>
      </c>
    </row>
    <row r="1377" spans="1:4" ht="15.75" x14ac:dyDescent="0.3">
      <c r="A1377" s="111">
        <v>1376</v>
      </c>
      <c r="B1377" s="152" t="s">
        <v>1854</v>
      </c>
      <c r="C1377" s="138" t="s">
        <v>1796</v>
      </c>
      <c r="D1377" s="136">
        <v>171700</v>
      </c>
    </row>
    <row r="1378" spans="1:4" ht="15.75" x14ac:dyDescent="0.3">
      <c r="A1378" s="111">
        <v>1377</v>
      </c>
      <c r="B1378" s="152" t="s">
        <v>1855</v>
      </c>
      <c r="C1378" s="138" t="s">
        <v>1796</v>
      </c>
      <c r="D1378" s="136">
        <v>61800</v>
      </c>
    </row>
    <row r="1379" spans="1:4" ht="15.75" x14ac:dyDescent="0.3">
      <c r="A1379" s="111">
        <v>1378</v>
      </c>
      <c r="B1379" s="152" t="s">
        <v>1856</v>
      </c>
      <c r="C1379" s="138" t="s">
        <v>1796</v>
      </c>
      <c r="D1379" s="136">
        <v>61800</v>
      </c>
    </row>
    <row r="1380" spans="1:4" ht="15.75" x14ac:dyDescent="0.3">
      <c r="A1380" s="111">
        <v>1379</v>
      </c>
      <c r="B1380" s="152" t="s">
        <v>1857</v>
      </c>
      <c r="C1380" s="153" t="s">
        <v>1858</v>
      </c>
      <c r="D1380" s="136">
        <v>10500</v>
      </c>
    </row>
    <row r="1381" spans="1:4" ht="15.75" x14ac:dyDescent="0.3">
      <c r="A1381" s="111">
        <v>1380</v>
      </c>
      <c r="B1381" s="152" t="s">
        <v>1859</v>
      </c>
      <c r="C1381" s="153" t="s">
        <v>1858</v>
      </c>
      <c r="D1381" s="136">
        <v>14600</v>
      </c>
    </row>
    <row r="1382" spans="1:4" ht="15.75" x14ac:dyDescent="0.3">
      <c r="A1382" s="111">
        <v>1381</v>
      </c>
      <c r="B1382" s="152" t="s">
        <v>1860</v>
      </c>
      <c r="C1382" s="153" t="s">
        <v>1858</v>
      </c>
      <c r="D1382" s="136">
        <v>13600</v>
      </c>
    </row>
    <row r="1383" spans="1:4" ht="15.75" x14ac:dyDescent="0.3">
      <c r="A1383" s="111">
        <v>1382</v>
      </c>
      <c r="B1383" s="152" t="s">
        <v>1861</v>
      </c>
      <c r="C1383" s="153" t="s">
        <v>1858</v>
      </c>
      <c r="D1383" s="136">
        <v>18400</v>
      </c>
    </row>
    <row r="1384" spans="1:4" ht="15.75" x14ac:dyDescent="0.3">
      <c r="A1384" s="111">
        <v>1383</v>
      </c>
      <c r="B1384" s="152" t="s">
        <v>1862</v>
      </c>
      <c r="C1384" s="153" t="s">
        <v>1858</v>
      </c>
      <c r="D1384" s="136">
        <v>12900</v>
      </c>
    </row>
    <row r="1385" spans="1:4" ht="15.75" x14ac:dyDescent="0.3">
      <c r="A1385" s="111">
        <v>1384</v>
      </c>
      <c r="B1385" s="152" t="s">
        <v>1863</v>
      </c>
      <c r="C1385" s="153" t="s">
        <v>1858</v>
      </c>
      <c r="D1385" s="136">
        <v>16300</v>
      </c>
    </row>
    <row r="1386" spans="1:4" ht="15.75" x14ac:dyDescent="0.3">
      <c r="A1386" s="111">
        <v>1385</v>
      </c>
      <c r="B1386" s="152" t="s">
        <v>1864</v>
      </c>
      <c r="C1386" s="153" t="s">
        <v>1858</v>
      </c>
      <c r="D1386" s="136">
        <v>15300</v>
      </c>
    </row>
    <row r="1387" spans="1:4" ht="15.75" x14ac:dyDescent="0.3">
      <c r="A1387" s="111">
        <v>1386</v>
      </c>
      <c r="B1387" s="152" t="s">
        <v>1865</v>
      </c>
      <c r="C1387" s="153" t="s">
        <v>1858</v>
      </c>
      <c r="D1387" s="136">
        <v>19400</v>
      </c>
    </row>
    <row r="1388" spans="1:4" ht="15.75" x14ac:dyDescent="0.3">
      <c r="A1388" s="111">
        <v>1387</v>
      </c>
      <c r="B1388" s="152" t="s">
        <v>1866</v>
      </c>
      <c r="C1388" s="153" t="s">
        <v>1867</v>
      </c>
      <c r="D1388" s="136">
        <v>554300</v>
      </c>
    </row>
    <row r="1389" spans="1:4" ht="15.75" x14ac:dyDescent="0.3">
      <c r="A1389" s="111">
        <v>1388</v>
      </c>
      <c r="B1389" s="152" t="s">
        <v>1868</v>
      </c>
      <c r="C1389" s="153" t="s">
        <v>1867</v>
      </c>
      <c r="D1389" s="136">
        <v>762500</v>
      </c>
    </row>
    <row r="1390" spans="1:4" ht="15.75" x14ac:dyDescent="0.3">
      <c r="A1390" s="111">
        <v>1389</v>
      </c>
      <c r="B1390" s="152" t="s">
        <v>1869</v>
      </c>
      <c r="C1390" s="153" t="s">
        <v>1867</v>
      </c>
      <c r="D1390" s="136">
        <v>693500</v>
      </c>
    </row>
    <row r="1391" spans="1:4" ht="15.75" x14ac:dyDescent="0.3">
      <c r="A1391" s="111">
        <v>1390</v>
      </c>
      <c r="B1391" s="152" t="s">
        <v>1870</v>
      </c>
      <c r="C1391" s="153" t="s">
        <v>1867</v>
      </c>
      <c r="D1391" s="136">
        <v>970000</v>
      </c>
    </row>
    <row r="1392" spans="1:4" ht="15.75" x14ac:dyDescent="0.3">
      <c r="A1392" s="111">
        <v>1391</v>
      </c>
      <c r="B1392" s="152" t="s">
        <v>1871</v>
      </c>
      <c r="C1392" s="153" t="s">
        <v>1867</v>
      </c>
      <c r="D1392" s="136">
        <v>557100</v>
      </c>
    </row>
    <row r="1393" spans="1:4" ht="15.75" x14ac:dyDescent="0.3">
      <c r="A1393" s="111">
        <v>1392</v>
      </c>
      <c r="B1393" s="152" t="s">
        <v>1872</v>
      </c>
      <c r="C1393" s="153" t="s">
        <v>1867</v>
      </c>
      <c r="D1393" s="136">
        <v>20600</v>
      </c>
    </row>
    <row r="1394" spans="1:4" ht="15.75" x14ac:dyDescent="0.3">
      <c r="A1394" s="111">
        <v>1393</v>
      </c>
      <c r="B1394" s="152" t="s">
        <v>1873</v>
      </c>
      <c r="C1394" s="153" t="s">
        <v>1867</v>
      </c>
      <c r="D1394" s="136">
        <v>19400</v>
      </c>
    </row>
    <row r="1395" spans="1:4" ht="15.75" x14ac:dyDescent="0.3">
      <c r="A1395" s="111">
        <v>1394</v>
      </c>
      <c r="B1395" s="152" t="s">
        <v>1874</v>
      </c>
      <c r="C1395" s="153" t="s">
        <v>1867</v>
      </c>
      <c r="D1395" s="136">
        <v>24900</v>
      </c>
    </row>
    <row r="1396" spans="1:4" ht="15.75" x14ac:dyDescent="0.3">
      <c r="A1396" s="111">
        <v>1395</v>
      </c>
      <c r="B1396" s="112" t="s">
        <v>1875</v>
      </c>
      <c r="C1396" s="153" t="s">
        <v>1876</v>
      </c>
      <c r="D1396" s="136">
        <v>308800</v>
      </c>
    </row>
    <row r="1397" spans="1:4" ht="15.75" x14ac:dyDescent="0.3">
      <c r="A1397" s="111">
        <v>1396</v>
      </c>
      <c r="B1397" s="112" t="s">
        <v>1877</v>
      </c>
      <c r="C1397" s="153" t="s">
        <v>1876</v>
      </c>
      <c r="D1397" s="136">
        <v>459700</v>
      </c>
    </row>
    <row r="1398" spans="1:4" ht="15.75" x14ac:dyDescent="0.3">
      <c r="A1398" s="111">
        <v>1397</v>
      </c>
      <c r="B1398" s="112" t="s">
        <v>1878</v>
      </c>
      <c r="C1398" s="153" t="s">
        <v>1876</v>
      </c>
      <c r="D1398" s="136">
        <v>1166100</v>
      </c>
    </row>
    <row r="1399" spans="1:4" ht="15.75" x14ac:dyDescent="0.3">
      <c r="A1399" s="111">
        <v>1398</v>
      </c>
      <c r="B1399" s="112" t="s">
        <v>1879</v>
      </c>
      <c r="C1399" s="153" t="s">
        <v>1876</v>
      </c>
      <c r="D1399" s="136">
        <v>1509000</v>
      </c>
    </row>
    <row r="1400" spans="1:4" ht="15.75" x14ac:dyDescent="0.3">
      <c r="A1400" s="111">
        <v>1399</v>
      </c>
      <c r="B1400" s="112" t="s">
        <v>1880</v>
      </c>
      <c r="C1400" s="153" t="s">
        <v>1876</v>
      </c>
      <c r="D1400" s="136">
        <v>1371700</v>
      </c>
    </row>
    <row r="1401" spans="1:4" ht="15.75" x14ac:dyDescent="0.3">
      <c r="A1401" s="111">
        <v>1400</v>
      </c>
      <c r="B1401" s="112" t="s">
        <v>1881</v>
      </c>
      <c r="C1401" s="153" t="s">
        <v>1876</v>
      </c>
      <c r="D1401" s="136">
        <v>1851900</v>
      </c>
    </row>
    <row r="1402" spans="1:4" ht="15.75" x14ac:dyDescent="0.3">
      <c r="A1402" s="111">
        <v>1401</v>
      </c>
      <c r="B1402" s="112" t="s">
        <v>1882</v>
      </c>
      <c r="C1402" s="153" t="s">
        <v>1876</v>
      </c>
      <c r="D1402" s="136">
        <v>1509000</v>
      </c>
    </row>
    <row r="1403" spans="1:4" ht="15.75" x14ac:dyDescent="0.3">
      <c r="A1403" s="111">
        <v>1402</v>
      </c>
      <c r="B1403" s="112" t="s">
        <v>1883</v>
      </c>
      <c r="C1403" s="153" t="s">
        <v>1876</v>
      </c>
      <c r="D1403" s="136">
        <v>1646200</v>
      </c>
    </row>
    <row r="1404" spans="1:4" ht="15.75" x14ac:dyDescent="0.3">
      <c r="A1404" s="111">
        <v>1403</v>
      </c>
      <c r="B1404" s="112" t="s">
        <v>1884</v>
      </c>
      <c r="C1404" s="153" t="s">
        <v>1876</v>
      </c>
      <c r="D1404" s="136">
        <v>1509000</v>
      </c>
    </row>
    <row r="1405" spans="1:4" ht="15.75" x14ac:dyDescent="0.3">
      <c r="A1405" s="111">
        <v>1404</v>
      </c>
      <c r="B1405" s="112" t="s">
        <v>1885</v>
      </c>
      <c r="C1405" s="153" t="s">
        <v>1876</v>
      </c>
      <c r="D1405" s="136">
        <v>2194900</v>
      </c>
    </row>
    <row r="1406" spans="1:4" ht="15.75" x14ac:dyDescent="0.3">
      <c r="A1406" s="111">
        <v>1405</v>
      </c>
      <c r="B1406" s="112" t="s">
        <v>1886</v>
      </c>
      <c r="C1406" s="153" t="s">
        <v>1876</v>
      </c>
      <c r="D1406" s="136">
        <v>1920500</v>
      </c>
    </row>
    <row r="1407" spans="1:4" ht="15.75" x14ac:dyDescent="0.3">
      <c r="A1407" s="111">
        <v>1406</v>
      </c>
      <c r="B1407" s="112" t="s">
        <v>1887</v>
      </c>
      <c r="C1407" s="153" t="s">
        <v>1876</v>
      </c>
      <c r="D1407" s="136">
        <v>3017900</v>
      </c>
    </row>
    <row r="1408" spans="1:4" ht="15.75" x14ac:dyDescent="0.3">
      <c r="A1408" s="111">
        <v>1407</v>
      </c>
      <c r="B1408" s="152" t="s">
        <v>1888</v>
      </c>
      <c r="C1408" s="153" t="s">
        <v>1796</v>
      </c>
      <c r="D1408" s="136">
        <v>15300</v>
      </c>
    </row>
    <row r="1409" spans="1:4" ht="15.75" x14ac:dyDescent="0.3">
      <c r="A1409" s="111">
        <v>1408</v>
      </c>
      <c r="B1409" s="152" t="s">
        <v>1889</v>
      </c>
      <c r="C1409" s="153" t="s">
        <v>1796</v>
      </c>
      <c r="D1409" s="136">
        <v>19400</v>
      </c>
    </row>
    <row r="1410" spans="1:4" ht="15.75" x14ac:dyDescent="0.3">
      <c r="A1410" s="111">
        <v>1409</v>
      </c>
      <c r="B1410" s="152" t="s">
        <v>1890</v>
      </c>
      <c r="C1410" s="153" t="s">
        <v>1796</v>
      </c>
      <c r="D1410" s="136">
        <v>25500</v>
      </c>
    </row>
    <row r="1411" spans="1:4" ht="15.75" x14ac:dyDescent="0.3">
      <c r="A1411" s="111">
        <v>1410</v>
      </c>
      <c r="B1411" s="152" t="s">
        <v>1891</v>
      </c>
      <c r="C1411" s="153" t="s">
        <v>1796</v>
      </c>
      <c r="D1411" s="136">
        <v>16700</v>
      </c>
    </row>
    <row r="1412" spans="1:4" ht="15.75" x14ac:dyDescent="0.3">
      <c r="A1412" s="111">
        <v>1411</v>
      </c>
      <c r="B1412" s="152" t="s">
        <v>1892</v>
      </c>
      <c r="C1412" s="153" t="s">
        <v>1796</v>
      </c>
      <c r="D1412" s="136">
        <v>51700</v>
      </c>
    </row>
    <row r="1413" spans="1:4" ht="15.75" x14ac:dyDescent="0.3">
      <c r="A1413" s="111">
        <v>1412</v>
      </c>
      <c r="B1413" s="152" t="s">
        <v>1893</v>
      </c>
      <c r="C1413" s="153" t="s">
        <v>1796</v>
      </c>
      <c r="D1413" s="136">
        <v>51700</v>
      </c>
    </row>
    <row r="1414" spans="1:4" ht="15.75" x14ac:dyDescent="0.3">
      <c r="A1414" s="111">
        <v>1413</v>
      </c>
      <c r="B1414" s="152" t="s">
        <v>1894</v>
      </c>
      <c r="C1414" s="153" t="s">
        <v>1796</v>
      </c>
      <c r="D1414" s="136">
        <v>20600</v>
      </c>
    </row>
    <row r="1415" spans="1:4" ht="15.75" x14ac:dyDescent="0.3">
      <c r="A1415" s="111">
        <v>1414</v>
      </c>
      <c r="B1415" s="152" t="s">
        <v>1895</v>
      </c>
      <c r="C1415" s="153" t="s">
        <v>1796</v>
      </c>
      <c r="D1415" s="136">
        <v>12600</v>
      </c>
    </row>
    <row r="1416" spans="1:4" ht="15.75" x14ac:dyDescent="0.3">
      <c r="A1416" s="111">
        <v>1415</v>
      </c>
      <c r="B1416" s="152" t="s">
        <v>1896</v>
      </c>
      <c r="C1416" s="153" t="s">
        <v>1796</v>
      </c>
      <c r="D1416" s="136">
        <v>18000</v>
      </c>
    </row>
    <row r="1417" spans="1:4" ht="15.75" x14ac:dyDescent="0.3">
      <c r="A1417" s="111">
        <v>1416</v>
      </c>
      <c r="B1417" s="152" t="s">
        <v>1897</v>
      </c>
      <c r="C1417" s="153" t="s">
        <v>1796</v>
      </c>
      <c r="D1417" s="136">
        <v>20600</v>
      </c>
    </row>
    <row r="1418" spans="1:4" ht="15.75" x14ac:dyDescent="0.3">
      <c r="A1418" s="111">
        <v>1417</v>
      </c>
      <c r="B1418" s="152" t="s">
        <v>1898</v>
      </c>
      <c r="C1418" s="153" t="s">
        <v>1796</v>
      </c>
      <c r="D1418" s="136">
        <v>26200</v>
      </c>
    </row>
    <row r="1419" spans="1:4" ht="15.75" x14ac:dyDescent="0.3">
      <c r="A1419" s="111">
        <v>1418</v>
      </c>
      <c r="B1419" s="152" t="s">
        <v>1899</v>
      </c>
      <c r="C1419" s="153" t="s">
        <v>1796</v>
      </c>
      <c r="D1419" s="136">
        <v>20600</v>
      </c>
    </row>
    <row r="1420" spans="1:4" ht="15.75" x14ac:dyDescent="0.3">
      <c r="A1420" s="111">
        <v>1419</v>
      </c>
      <c r="B1420" s="152" t="s">
        <v>1900</v>
      </c>
      <c r="C1420" s="153" t="s">
        <v>1796</v>
      </c>
      <c r="D1420" s="136">
        <v>34500</v>
      </c>
    </row>
    <row r="1421" spans="1:4" ht="15.75" x14ac:dyDescent="0.3">
      <c r="A1421" s="111">
        <v>1420</v>
      </c>
      <c r="B1421" s="152" t="s">
        <v>1901</v>
      </c>
      <c r="C1421" s="153" t="s">
        <v>1796</v>
      </c>
      <c r="D1421" s="136">
        <v>37900</v>
      </c>
    </row>
    <row r="1422" spans="1:4" ht="15.75" x14ac:dyDescent="0.3">
      <c r="A1422" s="111">
        <v>1421</v>
      </c>
      <c r="B1422" s="152" t="s">
        <v>1902</v>
      </c>
      <c r="C1422" s="153" t="s">
        <v>1796</v>
      </c>
      <c r="D1422" s="136">
        <v>13900</v>
      </c>
    </row>
    <row r="1423" spans="1:4" ht="15.75" x14ac:dyDescent="0.3">
      <c r="A1423" s="111">
        <v>1422</v>
      </c>
      <c r="B1423" s="152" t="s">
        <v>1903</v>
      </c>
      <c r="C1423" s="153" t="s">
        <v>1796</v>
      </c>
      <c r="D1423" s="136">
        <v>13200</v>
      </c>
    </row>
    <row r="1424" spans="1:4" ht="15.75" x14ac:dyDescent="0.3">
      <c r="A1424" s="111">
        <v>1423</v>
      </c>
      <c r="B1424" s="152" t="s">
        <v>1904</v>
      </c>
      <c r="C1424" s="153" t="s">
        <v>1796</v>
      </c>
      <c r="D1424" s="136">
        <v>20600</v>
      </c>
    </row>
    <row r="1425" spans="1:4" ht="15.75" x14ac:dyDescent="0.3">
      <c r="A1425" s="111">
        <v>1424</v>
      </c>
      <c r="B1425" s="152" t="s">
        <v>1905</v>
      </c>
      <c r="C1425" s="153" t="s">
        <v>1796</v>
      </c>
      <c r="D1425" s="136">
        <v>34500</v>
      </c>
    </row>
    <row r="1426" spans="1:4" ht="15.75" x14ac:dyDescent="0.3">
      <c r="A1426" s="111">
        <v>1425</v>
      </c>
      <c r="B1426" s="152" t="s">
        <v>1906</v>
      </c>
      <c r="C1426" s="153" t="s">
        <v>1796</v>
      </c>
      <c r="D1426" s="136">
        <v>24200</v>
      </c>
    </row>
    <row r="1427" spans="1:4" ht="15.75" x14ac:dyDescent="0.3">
      <c r="A1427" s="111">
        <v>1426</v>
      </c>
      <c r="B1427" s="152" t="s">
        <v>1907</v>
      </c>
      <c r="C1427" s="153" t="s">
        <v>1796</v>
      </c>
      <c r="D1427" s="136">
        <v>55100</v>
      </c>
    </row>
    <row r="1428" spans="1:4" ht="15.75" x14ac:dyDescent="0.3">
      <c r="A1428" s="111">
        <v>1427</v>
      </c>
      <c r="B1428" s="152" t="s">
        <v>1908</v>
      </c>
      <c r="C1428" s="153" t="s">
        <v>1796</v>
      </c>
      <c r="D1428" s="136">
        <v>55100</v>
      </c>
    </row>
    <row r="1429" spans="1:4" ht="15.75" x14ac:dyDescent="0.3">
      <c r="A1429" s="111">
        <v>1428</v>
      </c>
      <c r="B1429" s="152" t="s">
        <v>1909</v>
      </c>
      <c r="C1429" s="153" t="s">
        <v>1796</v>
      </c>
      <c r="D1429" s="136">
        <v>34500</v>
      </c>
    </row>
    <row r="1430" spans="1:4" ht="15.75" x14ac:dyDescent="0.3">
      <c r="A1430" s="111">
        <v>1429</v>
      </c>
      <c r="B1430" s="152" t="s">
        <v>1910</v>
      </c>
      <c r="C1430" s="153" t="s">
        <v>1796</v>
      </c>
      <c r="D1430" s="136">
        <v>20600</v>
      </c>
    </row>
    <row r="1431" spans="1:4" ht="15.75" x14ac:dyDescent="0.3">
      <c r="A1431" s="111">
        <v>1430</v>
      </c>
      <c r="B1431" s="152" t="s">
        <v>1911</v>
      </c>
      <c r="C1431" s="153" t="s">
        <v>1796</v>
      </c>
      <c r="D1431" s="136">
        <v>34500</v>
      </c>
    </row>
    <row r="1432" spans="1:4" ht="15.75" x14ac:dyDescent="0.3">
      <c r="A1432" s="111">
        <v>1431</v>
      </c>
      <c r="B1432" s="152" t="s">
        <v>1912</v>
      </c>
      <c r="C1432" s="153" t="s">
        <v>1796</v>
      </c>
      <c r="D1432" s="136">
        <v>24200</v>
      </c>
    </row>
    <row r="1433" spans="1:4" ht="15.75" x14ac:dyDescent="0.3">
      <c r="A1433" s="111">
        <v>1432</v>
      </c>
      <c r="B1433" s="152" t="s">
        <v>1913</v>
      </c>
      <c r="C1433" s="153" t="s">
        <v>1796</v>
      </c>
      <c r="D1433" s="136">
        <v>55100</v>
      </c>
    </row>
    <row r="1434" spans="1:4" ht="15.75" x14ac:dyDescent="0.3">
      <c r="A1434" s="111">
        <v>1433</v>
      </c>
      <c r="B1434" s="152" t="s">
        <v>1914</v>
      </c>
      <c r="C1434" s="153" t="s">
        <v>1796</v>
      </c>
      <c r="D1434" s="136">
        <v>55100</v>
      </c>
    </row>
    <row r="1435" spans="1:4" ht="15.75" x14ac:dyDescent="0.3">
      <c r="A1435" s="111">
        <v>1434</v>
      </c>
      <c r="B1435" s="152" t="s">
        <v>1915</v>
      </c>
      <c r="C1435" s="153" t="s">
        <v>1796</v>
      </c>
      <c r="D1435" s="136">
        <v>34500</v>
      </c>
    </row>
    <row r="1436" spans="1:4" ht="15.75" x14ac:dyDescent="0.3">
      <c r="A1436" s="111">
        <v>1435</v>
      </c>
      <c r="B1436" s="152" t="s">
        <v>1916</v>
      </c>
      <c r="C1436" s="153" t="s">
        <v>1796</v>
      </c>
      <c r="D1436" s="136">
        <v>55100</v>
      </c>
    </row>
    <row r="1437" spans="1:4" ht="15.75" x14ac:dyDescent="0.3">
      <c r="A1437" s="111">
        <v>1436</v>
      </c>
      <c r="B1437" s="152" t="s">
        <v>1917</v>
      </c>
      <c r="C1437" s="153" t="s">
        <v>1796</v>
      </c>
      <c r="D1437" s="136">
        <v>75700</v>
      </c>
    </row>
    <row r="1438" spans="1:4" ht="15.75" x14ac:dyDescent="0.3">
      <c r="A1438" s="111">
        <v>1437</v>
      </c>
      <c r="B1438" s="152" t="s">
        <v>1918</v>
      </c>
      <c r="C1438" s="153" t="s">
        <v>1796</v>
      </c>
      <c r="D1438" s="136">
        <v>55100</v>
      </c>
    </row>
    <row r="1439" spans="1:4" ht="15.75" x14ac:dyDescent="0.3">
      <c r="A1439" s="111">
        <v>1438</v>
      </c>
      <c r="B1439" s="152" t="s">
        <v>1919</v>
      </c>
      <c r="C1439" s="153" t="s">
        <v>1796</v>
      </c>
      <c r="D1439" s="136">
        <v>7000</v>
      </c>
    </row>
    <row r="1440" spans="1:4" ht="15.75" x14ac:dyDescent="0.3">
      <c r="A1440" s="111">
        <v>1439</v>
      </c>
      <c r="B1440" s="152" t="s">
        <v>1920</v>
      </c>
      <c r="C1440" s="153" t="s">
        <v>1796</v>
      </c>
      <c r="D1440" s="136">
        <v>7000</v>
      </c>
    </row>
    <row r="1441" spans="1:4" ht="15.75" x14ac:dyDescent="0.3">
      <c r="A1441" s="111">
        <v>1440</v>
      </c>
      <c r="B1441" s="152" t="s">
        <v>1921</v>
      </c>
      <c r="C1441" s="153" t="s">
        <v>1796</v>
      </c>
      <c r="D1441" s="136">
        <v>7000</v>
      </c>
    </row>
    <row r="1442" spans="1:4" ht="15.75" x14ac:dyDescent="0.3">
      <c r="A1442" s="111">
        <v>1441</v>
      </c>
      <c r="B1442" s="152" t="s">
        <v>1922</v>
      </c>
      <c r="C1442" s="153" t="s">
        <v>1796</v>
      </c>
      <c r="D1442" s="136">
        <v>7000</v>
      </c>
    </row>
    <row r="1443" spans="1:4" ht="15.75" x14ac:dyDescent="0.3">
      <c r="A1443" s="111">
        <v>1442</v>
      </c>
      <c r="B1443" s="152" t="s">
        <v>1923</v>
      </c>
      <c r="C1443" s="153" t="s">
        <v>1796</v>
      </c>
      <c r="D1443" s="136">
        <v>11100</v>
      </c>
    </row>
    <row r="1444" spans="1:4" ht="15.75" x14ac:dyDescent="0.3">
      <c r="A1444" s="111">
        <v>1443</v>
      </c>
      <c r="B1444" s="152" t="s">
        <v>1924</v>
      </c>
      <c r="C1444" s="153" t="s">
        <v>1796</v>
      </c>
      <c r="D1444" s="136">
        <v>4900</v>
      </c>
    </row>
    <row r="1445" spans="1:4" ht="15.75" x14ac:dyDescent="0.3">
      <c r="A1445" s="111">
        <v>1444</v>
      </c>
      <c r="B1445" s="152" t="s">
        <v>1925</v>
      </c>
      <c r="C1445" s="153" t="s">
        <v>1796</v>
      </c>
      <c r="D1445" s="136">
        <v>5600</v>
      </c>
    </row>
    <row r="1446" spans="1:4" ht="15.75" x14ac:dyDescent="0.3">
      <c r="A1446" s="111">
        <v>1445</v>
      </c>
      <c r="B1446" s="152" t="s">
        <v>1926</v>
      </c>
      <c r="C1446" s="153" t="s">
        <v>1796</v>
      </c>
      <c r="D1446" s="136">
        <v>8400</v>
      </c>
    </row>
    <row r="1447" spans="1:4" ht="15.75" x14ac:dyDescent="0.3">
      <c r="A1447" s="111">
        <v>1446</v>
      </c>
      <c r="B1447" s="152" t="s">
        <v>1927</v>
      </c>
      <c r="C1447" s="153" t="s">
        <v>1796</v>
      </c>
      <c r="D1447" s="136">
        <v>12600</v>
      </c>
    </row>
    <row r="1448" spans="1:4" ht="15.75" x14ac:dyDescent="0.3">
      <c r="A1448" s="111">
        <v>1447</v>
      </c>
      <c r="B1448" s="152" t="s">
        <v>1928</v>
      </c>
      <c r="C1448" s="153" t="s">
        <v>1796</v>
      </c>
      <c r="D1448" s="136">
        <v>9800</v>
      </c>
    </row>
    <row r="1449" spans="1:4" ht="15.75" x14ac:dyDescent="0.3">
      <c r="A1449" s="111">
        <v>1448</v>
      </c>
      <c r="B1449" s="152" t="s">
        <v>1929</v>
      </c>
      <c r="C1449" s="153" t="s">
        <v>1796</v>
      </c>
      <c r="D1449" s="136">
        <v>13900</v>
      </c>
    </row>
    <row r="1450" spans="1:4" ht="15.75" x14ac:dyDescent="0.3">
      <c r="A1450" s="111">
        <v>1449</v>
      </c>
      <c r="B1450" s="152" t="s">
        <v>1930</v>
      </c>
      <c r="C1450" s="153" t="s">
        <v>1796</v>
      </c>
      <c r="D1450" s="136">
        <v>24200</v>
      </c>
    </row>
    <row r="1451" spans="1:4" ht="15.75" x14ac:dyDescent="0.3">
      <c r="A1451" s="111">
        <v>1450</v>
      </c>
      <c r="B1451" s="152" t="s">
        <v>1931</v>
      </c>
      <c r="C1451" s="153" t="s">
        <v>1796</v>
      </c>
      <c r="D1451" s="136">
        <v>27600</v>
      </c>
    </row>
    <row r="1452" spans="1:4" ht="15.75" x14ac:dyDescent="0.3">
      <c r="A1452" s="111">
        <v>1451</v>
      </c>
      <c r="B1452" s="152" t="s">
        <v>1932</v>
      </c>
      <c r="C1452" s="153" t="s">
        <v>1796</v>
      </c>
      <c r="D1452" s="136">
        <v>41200</v>
      </c>
    </row>
    <row r="1453" spans="1:4" ht="15.75" x14ac:dyDescent="0.3">
      <c r="A1453" s="111">
        <v>1452</v>
      </c>
      <c r="B1453" s="152" t="s">
        <v>1933</v>
      </c>
      <c r="C1453" s="153" t="s">
        <v>1796</v>
      </c>
      <c r="D1453" s="136">
        <v>10100</v>
      </c>
    </row>
    <row r="1454" spans="1:4" ht="15.75" x14ac:dyDescent="0.3">
      <c r="A1454" s="111">
        <v>1453</v>
      </c>
      <c r="B1454" s="152" t="s">
        <v>1934</v>
      </c>
      <c r="C1454" s="153" t="s">
        <v>1796</v>
      </c>
      <c r="D1454" s="136">
        <v>12900</v>
      </c>
    </row>
    <row r="1455" spans="1:4" ht="15.75" x14ac:dyDescent="0.3">
      <c r="A1455" s="111">
        <v>1454</v>
      </c>
      <c r="B1455" s="152" t="s">
        <v>1935</v>
      </c>
      <c r="C1455" s="153" t="s">
        <v>1796</v>
      </c>
      <c r="D1455" s="136">
        <v>13900</v>
      </c>
    </row>
    <row r="1456" spans="1:4" ht="15.75" x14ac:dyDescent="0.3">
      <c r="A1456" s="111">
        <v>1455</v>
      </c>
      <c r="B1456" s="152" t="s">
        <v>1936</v>
      </c>
      <c r="C1456" s="156" t="s">
        <v>1796</v>
      </c>
      <c r="D1456" s="136">
        <v>18000</v>
      </c>
    </row>
    <row r="1457" spans="1:4" ht="15.75" x14ac:dyDescent="0.3">
      <c r="A1457" s="111">
        <v>1456</v>
      </c>
      <c r="B1457" s="152" t="s">
        <v>1937</v>
      </c>
      <c r="C1457" s="156" t="s">
        <v>1796</v>
      </c>
      <c r="D1457" s="136">
        <v>18800</v>
      </c>
    </row>
    <row r="1458" spans="1:4" ht="15.75" x14ac:dyDescent="0.3">
      <c r="A1458" s="111">
        <v>1457</v>
      </c>
      <c r="B1458" s="152" t="s">
        <v>1938</v>
      </c>
      <c r="C1458" s="138" t="s">
        <v>1796</v>
      </c>
      <c r="D1458" s="136">
        <v>19800</v>
      </c>
    </row>
    <row r="1459" spans="1:4" ht="15.75" x14ac:dyDescent="0.3">
      <c r="A1459" s="111">
        <v>1458</v>
      </c>
      <c r="B1459" s="152" t="s">
        <v>1939</v>
      </c>
      <c r="C1459" s="138" t="s">
        <v>1796</v>
      </c>
      <c r="D1459" s="136">
        <v>25500</v>
      </c>
    </row>
    <row r="1460" spans="1:4" ht="15.75" x14ac:dyDescent="0.3">
      <c r="A1460" s="111">
        <v>1459</v>
      </c>
      <c r="B1460" s="152" t="s">
        <v>1940</v>
      </c>
      <c r="C1460" s="138" t="s">
        <v>1796</v>
      </c>
      <c r="D1460" s="136">
        <v>27600</v>
      </c>
    </row>
    <row r="1461" spans="1:4" ht="15.75" x14ac:dyDescent="0.3">
      <c r="A1461" s="111">
        <v>1460</v>
      </c>
      <c r="B1461" s="152" t="s">
        <v>1941</v>
      </c>
      <c r="C1461" s="138" t="s">
        <v>1796</v>
      </c>
      <c r="D1461" s="136">
        <v>27600</v>
      </c>
    </row>
    <row r="1462" spans="1:4" ht="15.75" x14ac:dyDescent="0.3">
      <c r="A1462" s="111">
        <v>1461</v>
      </c>
      <c r="B1462" s="152" t="s">
        <v>1942</v>
      </c>
      <c r="C1462" s="138" t="s">
        <v>1796</v>
      </c>
      <c r="D1462" s="136">
        <v>34500</v>
      </c>
    </row>
    <row r="1463" spans="1:4" ht="15.75" x14ac:dyDescent="0.3">
      <c r="A1463" s="111">
        <v>1462</v>
      </c>
      <c r="B1463" s="152" t="s">
        <v>1943</v>
      </c>
      <c r="C1463" s="138" t="s">
        <v>1796</v>
      </c>
      <c r="D1463" s="136">
        <v>20600</v>
      </c>
    </row>
    <row r="1464" spans="1:4" ht="15.75" x14ac:dyDescent="0.3">
      <c r="A1464" s="111">
        <v>1463</v>
      </c>
      <c r="B1464" s="152" t="s">
        <v>1944</v>
      </c>
      <c r="C1464" s="138" t="s">
        <v>1796</v>
      </c>
      <c r="D1464" s="136">
        <v>130500</v>
      </c>
    </row>
    <row r="1465" spans="1:4" ht="15.75" x14ac:dyDescent="0.3">
      <c r="A1465" s="111">
        <v>1464</v>
      </c>
      <c r="B1465" s="152" t="s">
        <v>1945</v>
      </c>
      <c r="C1465" s="138" t="s">
        <v>1796</v>
      </c>
      <c r="D1465" s="136">
        <v>157900</v>
      </c>
    </row>
    <row r="1466" spans="1:4" ht="15.75" x14ac:dyDescent="0.3">
      <c r="A1466" s="111">
        <v>1465</v>
      </c>
      <c r="B1466" s="152" t="s">
        <v>1946</v>
      </c>
      <c r="C1466" s="138" t="s">
        <v>1796</v>
      </c>
      <c r="D1466" s="136">
        <v>157900</v>
      </c>
    </row>
    <row r="1467" spans="1:4" ht="15.75" x14ac:dyDescent="0.3">
      <c r="A1467" s="111">
        <v>1466</v>
      </c>
      <c r="B1467" s="152" t="s">
        <v>1947</v>
      </c>
      <c r="C1467" s="138" t="s">
        <v>1796</v>
      </c>
      <c r="D1467" s="136">
        <v>34500</v>
      </c>
    </row>
    <row r="1468" spans="1:4" ht="15.75" x14ac:dyDescent="0.3">
      <c r="A1468" s="111">
        <v>1467</v>
      </c>
      <c r="B1468" s="152" t="s">
        <v>1948</v>
      </c>
      <c r="C1468" s="138" t="s">
        <v>1796</v>
      </c>
      <c r="D1468" s="136">
        <v>16700</v>
      </c>
    </row>
    <row r="1469" spans="1:4" ht="15.75" x14ac:dyDescent="0.3">
      <c r="A1469" s="111">
        <v>1468</v>
      </c>
      <c r="B1469" s="152" t="s">
        <v>1949</v>
      </c>
      <c r="C1469" s="138" t="s">
        <v>1796</v>
      </c>
      <c r="D1469" s="136">
        <v>27600</v>
      </c>
    </row>
    <row r="1470" spans="1:4" ht="15.75" x14ac:dyDescent="0.3">
      <c r="A1470" s="111">
        <v>1469</v>
      </c>
      <c r="B1470" s="152" t="s">
        <v>1950</v>
      </c>
      <c r="C1470" s="153" t="s">
        <v>1796</v>
      </c>
      <c r="D1470" s="136">
        <v>58500</v>
      </c>
    </row>
    <row r="1471" spans="1:4" ht="15.75" x14ac:dyDescent="0.3">
      <c r="A1471" s="111">
        <v>1470</v>
      </c>
      <c r="B1471" s="152" t="s">
        <v>1951</v>
      </c>
      <c r="C1471" s="153" t="s">
        <v>1796</v>
      </c>
      <c r="D1471" s="136">
        <v>79000</v>
      </c>
    </row>
    <row r="1472" spans="1:4" ht="15.75" x14ac:dyDescent="0.3">
      <c r="A1472" s="111">
        <v>1471</v>
      </c>
      <c r="B1472" s="152" t="s">
        <v>1952</v>
      </c>
      <c r="C1472" s="153" t="s">
        <v>1796</v>
      </c>
      <c r="D1472" s="136">
        <v>103000</v>
      </c>
    </row>
    <row r="1473" spans="1:4" ht="15.75" x14ac:dyDescent="0.3">
      <c r="A1473" s="111">
        <v>1472</v>
      </c>
      <c r="B1473" s="152" t="s">
        <v>1953</v>
      </c>
      <c r="C1473" s="153" t="s">
        <v>1796</v>
      </c>
      <c r="D1473" s="136">
        <v>41200</v>
      </c>
    </row>
    <row r="1474" spans="1:4" ht="15.75" x14ac:dyDescent="0.3">
      <c r="A1474" s="111">
        <v>1473</v>
      </c>
      <c r="B1474" s="152" t="s">
        <v>1954</v>
      </c>
      <c r="C1474" s="138" t="s">
        <v>1796</v>
      </c>
      <c r="D1474" s="136">
        <v>13900</v>
      </c>
    </row>
    <row r="1475" spans="1:4" ht="15.75" x14ac:dyDescent="0.3">
      <c r="A1475" s="111">
        <v>1474</v>
      </c>
      <c r="B1475" s="152" t="s">
        <v>1955</v>
      </c>
      <c r="C1475" s="138" t="s">
        <v>1796</v>
      </c>
      <c r="D1475" s="136">
        <v>7000</v>
      </c>
    </row>
    <row r="1476" spans="1:4" ht="15.75" x14ac:dyDescent="0.3">
      <c r="A1476" s="111">
        <v>1475</v>
      </c>
      <c r="B1476" s="152" t="s">
        <v>1956</v>
      </c>
      <c r="C1476" s="138" t="s">
        <v>1796</v>
      </c>
      <c r="D1476" s="136">
        <v>8700</v>
      </c>
    </row>
    <row r="1477" spans="1:4" ht="15.75" x14ac:dyDescent="0.3">
      <c r="A1477" s="111">
        <v>1476</v>
      </c>
      <c r="B1477" s="152" t="s">
        <v>1957</v>
      </c>
      <c r="C1477" s="138" t="s">
        <v>1796</v>
      </c>
      <c r="D1477" s="136">
        <v>10500</v>
      </c>
    </row>
    <row r="1478" spans="1:4" ht="15.75" x14ac:dyDescent="0.3">
      <c r="A1478" s="111">
        <v>1477</v>
      </c>
      <c r="B1478" s="152" t="s">
        <v>1958</v>
      </c>
      <c r="C1478" s="138" t="s">
        <v>1796</v>
      </c>
      <c r="D1478" s="136">
        <v>13900</v>
      </c>
    </row>
    <row r="1479" spans="1:4" ht="15.75" x14ac:dyDescent="0.3">
      <c r="A1479" s="111">
        <v>1478</v>
      </c>
      <c r="B1479" s="152" t="s">
        <v>1959</v>
      </c>
      <c r="C1479" s="138" t="s">
        <v>1796</v>
      </c>
      <c r="D1479" s="136">
        <v>9800</v>
      </c>
    </row>
    <row r="1480" spans="1:4" ht="15.75" x14ac:dyDescent="0.3">
      <c r="A1480" s="111">
        <v>1479</v>
      </c>
      <c r="B1480" s="152" t="s">
        <v>1960</v>
      </c>
      <c r="C1480" s="138" t="s">
        <v>1796</v>
      </c>
      <c r="D1480" s="136">
        <v>5600</v>
      </c>
    </row>
    <row r="1481" spans="1:4" ht="15.75" x14ac:dyDescent="0.3">
      <c r="A1481" s="111">
        <v>1480</v>
      </c>
      <c r="B1481" s="152" t="s">
        <v>1961</v>
      </c>
      <c r="C1481" s="138" t="s">
        <v>1796</v>
      </c>
      <c r="D1481" s="136">
        <v>27600</v>
      </c>
    </row>
    <row r="1482" spans="1:4" ht="15.75" x14ac:dyDescent="0.3">
      <c r="A1482" s="111">
        <v>1481</v>
      </c>
      <c r="B1482" s="152" t="s">
        <v>1962</v>
      </c>
      <c r="C1482" s="138" t="s">
        <v>1796</v>
      </c>
      <c r="D1482" s="136">
        <v>27600</v>
      </c>
    </row>
    <row r="1483" spans="1:4" ht="15.75" x14ac:dyDescent="0.3">
      <c r="A1483" s="111">
        <v>1482</v>
      </c>
      <c r="B1483" s="152" t="s">
        <v>1963</v>
      </c>
      <c r="C1483" s="138" t="s">
        <v>1796</v>
      </c>
      <c r="D1483" s="136">
        <v>7000</v>
      </c>
    </row>
    <row r="1484" spans="1:4" ht="15.75" x14ac:dyDescent="0.3">
      <c r="A1484" s="111">
        <v>1483</v>
      </c>
      <c r="B1484" s="152" t="s">
        <v>1964</v>
      </c>
      <c r="C1484" s="138" t="s">
        <v>1858</v>
      </c>
      <c r="D1484" s="136">
        <v>5600</v>
      </c>
    </row>
    <row r="1485" spans="1:4" ht="15.75" x14ac:dyDescent="0.3">
      <c r="A1485" s="111">
        <v>1484</v>
      </c>
      <c r="B1485" s="152" t="s">
        <v>1965</v>
      </c>
      <c r="C1485" s="138" t="s">
        <v>1796</v>
      </c>
      <c r="D1485" s="136">
        <v>7000</v>
      </c>
    </row>
    <row r="1486" spans="1:4" ht="15.75" x14ac:dyDescent="0.3">
      <c r="A1486" s="111">
        <v>1485</v>
      </c>
      <c r="B1486" s="152" t="s">
        <v>1966</v>
      </c>
      <c r="C1486" s="138" t="s">
        <v>1796</v>
      </c>
      <c r="D1486" s="136">
        <v>7000</v>
      </c>
    </row>
    <row r="1487" spans="1:4" ht="15.75" x14ac:dyDescent="0.3">
      <c r="A1487" s="111">
        <v>1486</v>
      </c>
      <c r="B1487" s="152" t="s">
        <v>1967</v>
      </c>
      <c r="C1487" s="138" t="s">
        <v>1796</v>
      </c>
      <c r="D1487" s="136">
        <v>7000</v>
      </c>
    </row>
    <row r="1488" spans="1:4" ht="15.75" x14ac:dyDescent="0.3">
      <c r="A1488" s="111">
        <v>1487</v>
      </c>
      <c r="B1488" s="152" t="s">
        <v>1968</v>
      </c>
      <c r="C1488" s="138" t="s">
        <v>1796</v>
      </c>
      <c r="D1488" s="136">
        <v>8400</v>
      </c>
    </row>
    <row r="1489" spans="1:4" ht="15.75" x14ac:dyDescent="0.3">
      <c r="A1489" s="111">
        <v>1488</v>
      </c>
      <c r="B1489" s="152" t="s">
        <v>1969</v>
      </c>
      <c r="C1489" s="138" t="s">
        <v>1796</v>
      </c>
      <c r="D1489" s="136">
        <v>20600</v>
      </c>
    </row>
    <row r="1490" spans="1:4" ht="15.75" x14ac:dyDescent="0.3">
      <c r="A1490" s="111">
        <v>1489</v>
      </c>
      <c r="B1490" s="152" t="s">
        <v>1970</v>
      </c>
      <c r="C1490" s="138" t="s">
        <v>1796</v>
      </c>
      <c r="D1490" s="136">
        <v>13900</v>
      </c>
    </row>
    <row r="1491" spans="1:4" ht="15.75" x14ac:dyDescent="0.3">
      <c r="A1491" s="111">
        <v>1490</v>
      </c>
      <c r="B1491" s="152" t="s">
        <v>1971</v>
      </c>
      <c r="C1491" s="138" t="s">
        <v>1796</v>
      </c>
      <c r="D1491" s="136">
        <v>113300</v>
      </c>
    </row>
    <row r="1492" spans="1:4" ht="15.75" x14ac:dyDescent="0.3">
      <c r="A1492" s="111">
        <v>1491</v>
      </c>
      <c r="B1492" s="152" t="s">
        <v>1972</v>
      </c>
      <c r="C1492" s="138" t="s">
        <v>1796</v>
      </c>
      <c r="D1492" s="136">
        <v>68700</v>
      </c>
    </row>
    <row r="1493" spans="1:4" ht="15.75" x14ac:dyDescent="0.3">
      <c r="A1493" s="111">
        <v>1492</v>
      </c>
      <c r="B1493" s="152" t="s">
        <v>1973</v>
      </c>
      <c r="C1493" s="138" t="s">
        <v>1796</v>
      </c>
      <c r="D1493" s="136">
        <v>103000</v>
      </c>
    </row>
    <row r="1494" spans="1:4" ht="15.75" x14ac:dyDescent="0.3">
      <c r="A1494" s="111">
        <v>1493</v>
      </c>
      <c r="B1494" s="152" t="s">
        <v>1974</v>
      </c>
      <c r="C1494" s="138" t="s">
        <v>1796</v>
      </c>
      <c r="D1494" s="136">
        <v>20600</v>
      </c>
    </row>
    <row r="1495" spans="1:4" ht="15.75" x14ac:dyDescent="0.3">
      <c r="A1495" s="111">
        <v>1494</v>
      </c>
      <c r="B1495" s="152" t="s">
        <v>1975</v>
      </c>
      <c r="C1495" s="138" t="s">
        <v>1796</v>
      </c>
      <c r="D1495" s="136">
        <v>20600</v>
      </c>
    </row>
    <row r="1496" spans="1:4" ht="15.75" x14ac:dyDescent="0.3">
      <c r="A1496" s="111">
        <v>1495</v>
      </c>
      <c r="B1496" s="152" t="s">
        <v>1976</v>
      </c>
      <c r="C1496" s="138" t="s">
        <v>1796</v>
      </c>
      <c r="D1496" s="136">
        <v>20600</v>
      </c>
    </row>
    <row r="1497" spans="1:4" ht="15.75" x14ac:dyDescent="0.3">
      <c r="A1497" s="111">
        <v>1496</v>
      </c>
      <c r="B1497" s="152" t="s">
        <v>1977</v>
      </c>
      <c r="C1497" s="138" t="s">
        <v>1796</v>
      </c>
      <c r="D1497" s="136">
        <v>9800</v>
      </c>
    </row>
    <row r="1498" spans="1:4" ht="15.75" x14ac:dyDescent="0.3">
      <c r="A1498" s="111">
        <v>1497</v>
      </c>
      <c r="B1498" s="152" t="s">
        <v>1978</v>
      </c>
      <c r="C1498" s="138" t="s">
        <v>1796</v>
      </c>
      <c r="D1498" s="136">
        <v>20600</v>
      </c>
    </row>
    <row r="1499" spans="1:4" ht="15.75" x14ac:dyDescent="0.3">
      <c r="A1499" s="111">
        <v>1498</v>
      </c>
      <c r="B1499" s="152" t="s">
        <v>1979</v>
      </c>
      <c r="C1499" s="138" t="s">
        <v>1796</v>
      </c>
      <c r="D1499" s="136">
        <v>20600</v>
      </c>
    </row>
    <row r="1500" spans="1:4" ht="15.75" x14ac:dyDescent="0.3">
      <c r="A1500" s="111">
        <v>1499</v>
      </c>
      <c r="B1500" s="152" t="s">
        <v>1980</v>
      </c>
      <c r="C1500" s="138" t="s">
        <v>1796</v>
      </c>
      <c r="D1500" s="136">
        <v>22100</v>
      </c>
    </row>
    <row r="1501" spans="1:4" ht="15.75" x14ac:dyDescent="0.3">
      <c r="A1501" s="111">
        <v>1500</v>
      </c>
      <c r="B1501" s="152" t="s">
        <v>1981</v>
      </c>
      <c r="C1501" s="138" t="s">
        <v>1796</v>
      </c>
      <c r="D1501" s="136">
        <v>22100</v>
      </c>
    </row>
    <row r="1502" spans="1:4" ht="15.75" x14ac:dyDescent="0.3">
      <c r="A1502" s="111">
        <v>1501</v>
      </c>
      <c r="B1502" s="152" t="s">
        <v>1982</v>
      </c>
      <c r="C1502" s="138" t="s">
        <v>1796</v>
      </c>
      <c r="D1502" s="136">
        <v>22100</v>
      </c>
    </row>
    <row r="1503" spans="1:4" ht="15.75" x14ac:dyDescent="0.3">
      <c r="A1503" s="111">
        <v>1502</v>
      </c>
      <c r="B1503" s="152" t="s">
        <v>1983</v>
      </c>
      <c r="C1503" s="138" t="s">
        <v>1796</v>
      </c>
      <c r="D1503" s="136">
        <v>25500</v>
      </c>
    </row>
    <row r="1504" spans="1:4" ht="15.75" x14ac:dyDescent="0.3">
      <c r="A1504" s="111">
        <v>1503</v>
      </c>
      <c r="B1504" s="152" t="s">
        <v>1984</v>
      </c>
      <c r="C1504" s="138" t="s">
        <v>1796</v>
      </c>
      <c r="D1504" s="136">
        <v>7000</v>
      </c>
    </row>
    <row r="1505" spans="1:4" ht="15.75" x14ac:dyDescent="0.3">
      <c r="A1505" s="111">
        <v>1504</v>
      </c>
      <c r="B1505" s="152" t="s">
        <v>1985</v>
      </c>
      <c r="C1505" s="138" t="s">
        <v>1796</v>
      </c>
      <c r="D1505" s="136">
        <v>37900</v>
      </c>
    </row>
    <row r="1506" spans="1:4" ht="15.75" x14ac:dyDescent="0.3">
      <c r="A1506" s="111">
        <v>1505</v>
      </c>
      <c r="B1506" s="152" t="s">
        <v>1986</v>
      </c>
      <c r="C1506" s="138" t="s">
        <v>1796</v>
      </c>
      <c r="D1506" s="136">
        <v>20600</v>
      </c>
    </row>
    <row r="1507" spans="1:4" ht="15.75" x14ac:dyDescent="0.3">
      <c r="A1507" s="111">
        <v>1506</v>
      </c>
      <c r="B1507" s="152" t="s">
        <v>1987</v>
      </c>
      <c r="C1507" s="138" t="s">
        <v>1796</v>
      </c>
      <c r="D1507" s="136">
        <v>20600</v>
      </c>
    </row>
    <row r="1508" spans="1:4" ht="15.75" x14ac:dyDescent="0.3">
      <c r="A1508" s="111">
        <v>1507</v>
      </c>
      <c r="B1508" s="152" t="s">
        <v>1988</v>
      </c>
      <c r="C1508" s="138" t="s">
        <v>1796</v>
      </c>
      <c r="D1508" s="136">
        <v>13900</v>
      </c>
    </row>
    <row r="1509" spans="1:4" ht="15.75" x14ac:dyDescent="0.3">
      <c r="A1509" s="111">
        <v>1508</v>
      </c>
      <c r="B1509" s="152" t="s">
        <v>1989</v>
      </c>
      <c r="C1509" s="138" t="s">
        <v>1796</v>
      </c>
      <c r="D1509" s="136">
        <v>48200</v>
      </c>
    </row>
    <row r="1510" spans="1:4" ht="15.75" x14ac:dyDescent="0.3">
      <c r="A1510" s="111">
        <v>1509</v>
      </c>
      <c r="B1510" s="152" t="s">
        <v>1990</v>
      </c>
      <c r="C1510" s="153" t="s">
        <v>1796</v>
      </c>
      <c r="D1510" s="136">
        <v>61800</v>
      </c>
    </row>
    <row r="1511" spans="1:4" ht="15.75" x14ac:dyDescent="0.3">
      <c r="A1511" s="111">
        <v>1510</v>
      </c>
      <c r="B1511" s="152" t="s">
        <v>1991</v>
      </c>
      <c r="C1511" s="153" t="s">
        <v>1796</v>
      </c>
      <c r="D1511" s="136">
        <v>75700</v>
      </c>
    </row>
    <row r="1512" spans="1:4" ht="15.75" x14ac:dyDescent="0.3">
      <c r="A1512" s="111">
        <v>1511</v>
      </c>
      <c r="B1512" s="152" t="s">
        <v>1992</v>
      </c>
      <c r="C1512" s="153" t="s">
        <v>1796</v>
      </c>
      <c r="D1512" s="136">
        <v>103000</v>
      </c>
    </row>
    <row r="1513" spans="1:4" ht="15.75" x14ac:dyDescent="0.3">
      <c r="A1513" s="111">
        <v>1512</v>
      </c>
      <c r="B1513" s="152" t="s">
        <v>1993</v>
      </c>
      <c r="C1513" s="138" t="s">
        <v>1796</v>
      </c>
      <c r="D1513" s="136">
        <v>205900</v>
      </c>
    </row>
    <row r="1514" spans="1:4" ht="15.75" x14ac:dyDescent="0.3">
      <c r="A1514" s="111">
        <v>1513</v>
      </c>
      <c r="B1514" s="152" t="s">
        <v>1994</v>
      </c>
      <c r="C1514" s="138" t="s">
        <v>1796</v>
      </c>
      <c r="D1514" s="136">
        <v>199000</v>
      </c>
    </row>
    <row r="1515" spans="1:4" ht="15.75" x14ac:dyDescent="0.3">
      <c r="A1515" s="111">
        <v>1514</v>
      </c>
      <c r="B1515" s="152" t="s">
        <v>1995</v>
      </c>
      <c r="C1515" s="138" t="s">
        <v>1796</v>
      </c>
      <c r="D1515" s="136">
        <v>51700</v>
      </c>
    </row>
    <row r="1516" spans="1:4" ht="15.75" x14ac:dyDescent="0.3">
      <c r="A1516" s="111">
        <v>1515</v>
      </c>
      <c r="B1516" s="152" t="s">
        <v>1996</v>
      </c>
      <c r="C1516" s="138" t="s">
        <v>1796</v>
      </c>
      <c r="D1516" s="136">
        <v>55100</v>
      </c>
    </row>
    <row r="1517" spans="1:4" ht="15.75" x14ac:dyDescent="0.3">
      <c r="A1517" s="111">
        <v>1516</v>
      </c>
      <c r="B1517" s="152" t="s">
        <v>1997</v>
      </c>
      <c r="C1517" s="138" t="s">
        <v>1796</v>
      </c>
      <c r="D1517" s="136">
        <v>55100</v>
      </c>
    </row>
    <row r="1518" spans="1:4" ht="15.75" x14ac:dyDescent="0.3">
      <c r="A1518" s="111">
        <v>1517</v>
      </c>
      <c r="B1518" s="152" t="s">
        <v>1998</v>
      </c>
      <c r="C1518" s="138" t="s">
        <v>1796</v>
      </c>
      <c r="D1518" s="136">
        <v>20600</v>
      </c>
    </row>
    <row r="1519" spans="1:4" ht="15.75" x14ac:dyDescent="0.3">
      <c r="A1519" s="111">
        <v>1518</v>
      </c>
      <c r="B1519" s="152" t="s">
        <v>1999</v>
      </c>
      <c r="C1519" s="138" t="s">
        <v>1796</v>
      </c>
      <c r="D1519" s="136">
        <v>27600</v>
      </c>
    </row>
    <row r="1520" spans="1:4" ht="15.75" x14ac:dyDescent="0.3">
      <c r="A1520" s="111">
        <v>1519</v>
      </c>
      <c r="B1520" s="152" t="s">
        <v>2000</v>
      </c>
      <c r="C1520" s="138" t="s">
        <v>1796</v>
      </c>
      <c r="D1520" s="136">
        <v>20600</v>
      </c>
    </row>
    <row r="1521" spans="1:4" ht="15.75" x14ac:dyDescent="0.3">
      <c r="A1521" s="111">
        <v>1520</v>
      </c>
      <c r="B1521" s="152" t="s">
        <v>2001</v>
      </c>
      <c r="C1521" s="138" t="s">
        <v>1796</v>
      </c>
      <c r="D1521" s="136">
        <v>20600</v>
      </c>
    </row>
    <row r="1522" spans="1:4" ht="15.75" x14ac:dyDescent="0.3">
      <c r="A1522" s="111">
        <v>1521</v>
      </c>
      <c r="B1522" s="152" t="s">
        <v>2002</v>
      </c>
      <c r="C1522" s="138" t="s">
        <v>1796</v>
      </c>
      <c r="D1522" s="136">
        <v>34500</v>
      </c>
    </row>
    <row r="1523" spans="1:4" ht="15.75" x14ac:dyDescent="0.3">
      <c r="A1523" s="111">
        <v>1522</v>
      </c>
      <c r="B1523" s="152" t="s">
        <v>2003</v>
      </c>
      <c r="C1523" s="138" t="s">
        <v>1796</v>
      </c>
      <c r="D1523" s="136">
        <v>27600</v>
      </c>
    </row>
    <row r="1524" spans="1:4" ht="15.75" x14ac:dyDescent="0.3">
      <c r="A1524" s="111">
        <v>1523</v>
      </c>
      <c r="B1524" s="152" t="s">
        <v>2004</v>
      </c>
      <c r="C1524" s="138" t="s">
        <v>1796</v>
      </c>
      <c r="D1524" s="136">
        <v>61800</v>
      </c>
    </row>
    <row r="1525" spans="1:4" ht="15.75" x14ac:dyDescent="0.3">
      <c r="A1525" s="111">
        <v>1524</v>
      </c>
      <c r="B1525" s="152" t="s">
        <v>2005</v>
      </c>
      <c r="C1525" s="138" t="s">
        <v>1796</v>
      </c>
      <c r="D1525" s="136">
        <v>20600</v>
      </c>
    </row>
    <row r="1526" spans="1:4" ht="15.75" x14ac:dyDescent="0.3">
      <c r="A1526" s="111">
        <v>1525</v>
      </c>
      <c r="B1526" s="152" t="s">
        <v>2006</v>
      </c>
      <c r="C1526" s="138" t="s">
        <v>1796</v>
      </c>
      <c r="D1526" s="136">
        <v>116800</v>
      </c>
    </row>
    <row r="1527" spans="1:4" ht="15.75" x14ac:dyDescent="0.3">
      <c r="A1527" s="111">
        <v>1526</v>
      </c>
      <c r="B1527" s="152" t="s">
        <v>2007</v>
      </c>
      <c r="C1527" s="138" t="s">
        <v>1796</v>
      </c>
      <c r="D1527" s="136">
        <v>7000</v>
      </c>
    </row>
    <row r="1528" spans="1:4" ht="15.75" x14ac:dyDescent="0.3">
      <c r="A1528" s="111">
        <v>1527</v>
      </c>
      <c r="B1528" s="152" t="s">
        <v>2008</v>
      </c>
      <c r="C1528" s="138" t="s">
        <v>1796</v>
      </c>
      <c r="D1528" s="136">
        <v>7000</v>
      </c>
    </row>
    <row r="1529" spans="1:4" ht="15.75" x14ac:dyDescent="0.3">
      <c r="A1529" s="111">
        <v>1528</v>
      </c>
      <c r="B1529" s="152" t="s">
        <v>2009</v>
      </c>
      <c r="C1529" s="138" t="s">
        <v>1796</v>
      </c>
      <c r="D1529" s="136">
        <v>13200</v>
      </c>
    </row>
    <row r="1530" spans="1:4" ht="15.75" x14ac:dyDescent="0.3">
      <c r="A1530" s="111">
        <v>1529</v>
      </c>
      <c r="B1530" s="152" t="s">
        <v>2010</v>
      </c>
      <c r="C1530" s="138" t="s">
        <v>1796</v>
      </c>
      <c r="D1530" s="136">
        <v>7000</v>
      </c>
    </row>
    <row r="1531" spans="1:4" ht="15.75" x14ac:dyDescent="0.3">
      <c r="A1531" s="111">
        <v>1530</v>
      </c>
      <c r="B1531" s="152" t="s">
        <v>2011</v>
      </c>
      <c r="C1531" s="138" t="s">
        <v>1796</v>
      </c>
      <c r="D1531" s="136">
        <v>10500</v>
      </c>
    </row>
    <row r="1532" spans="1:4" ht="15.75" x14ac:dyDescent="0.3">
      <c r="A1532" s="111">
        <v>1531</v>
      </c>
      <c r="B1532" s="152" t="s">
        <v>2012</v>
      </c>
      <c r="C1532" s="138" t="s">
        <v>1796</v>
      </c>
      <c r="D1532" s="136">
        <v>20600</v>
      </c>
    </row>
    <row r="1533" spans="1:4" ht="15.75" x14ac:dyDescent="0.3">
      <c r="A1533" s="111">
        <v>1532</v>
      </c>
      <c r="B1533" s="152" t="s">
        <v>2013</v>
      </c>
      <c r="C1533" s="138" t="s">
        <v>1796</v>
      </c>
      <c r="D1533" s="136">
        <v>20600</v>
      </c>
    </row>
    <row r="1534" spans="1:4" ht="15.75" x14ac:dyDescent="0.3">
      <c r="A1534" s="111">
        <v>1533</v>
      </c>
      <c r="B1534" s="152" t="s">
        <v>2014</v>
      </c>
      <c r="C1534" s="138" t="s">
        <v>1796</v>
      </c>
      <c r="D1534" s="136">
        <v>41200</v>
      </c>
    </row>
    <row r="1535" spans="1:4" ht="15.75" x14ac:dyDescent="0.3">
      <c r="A1535" s="111">
        <v>1534</v>
      </c>
      <c r="B1535" s="152" t="s">
        <v>2015</v>
      </c>
      <c r="C1535" s="138" t="s">
        <v>1796</v>
      </c>
      <c r="D1535" s="136">
        <v>27600</v>
      </c>
    </row>
    <row r="1536" spans="1:4" ht="15.75" x14ac:dyDescent="0.3">
      <c r="A1536" s="111">
        <v>1535</v>
      </c>
      <c r="B1536" s="152" t="s">
        <v>2016</v>
      </c>
      <c r="C1536" s="138" t="s">
        <v>1796</v>
      </c>
      <c r="D1536" s="136">
        <v>13900</v>
      </c>
    </row>
    <row r="1537" spans="1:4" ht="15.75" x14ac:dyDescent="0.3">
      <c r="A1537" s="111">
        <v>1536</v>
      </c>
      <c r="B1537" s="152" t="s">
        <v>2017</v>
      </c>
      <c r="C1537" s="138" t="s">
        <v>1796</v>
      </c>
      <c r="D1537" s="136">
        <v>41200</v>
      </c>
    </row>
    <row r="1538" spans="1:4" ht="15.75" x14ac:dyDescent="0.3">
      <c r="A1538" s="111">
        <v>1537</v>
      </c>
      <c r="B1538" s="152" t="s">
        <v>2018</v>
      </c>
      <c r="C1538" s="138" t="s">
        <v>1796</v>
      </c>
      <c r="D1538" s="136">
        <v>20600</v>
      </c>
    </row>
    <row r="1539" spans="1:4" ht="15.75" x14ac:dyDescent="0.3">
      <c r="A1539" s="111">
        <v>1538</v>
      </c>
      <c r="B1539" s="152" t="s">
        <v>2019</v>
      </c>
      <c r="C1539" s="138" t="s">
        <v>1796</v>
      </c>
      <c r="D1539" s="136">
        <v>22100</v>
      </c>
    </row>
    <row r="1540" spans="1:4" ht="15.75" x14ac:dyDescent="0.3">
      <c r="A1540" s="111">
        <v>1539</v>
      </c>
      <c r="B1540" s="152" t="s">
        <v>2020</v>
      </c>
      <c r="C1540" s="138" t="s">
        <v>1796</v>
      </c>
      <c r="D1540" s="136">
        <v>26200</v>
      </c>
    </row>
    <row r="1541" spans="1:4" ht="15.75" x14ac:dyDescent="0.3">
      <c r="A1541" s="111">
        <v>1540</v>
      </c>
      <c r="B1541" s="152" t="s">
        <v>2021</v>
      </c>
      <c r="C1541" s="138" t="s">
        <v>1796</v>
      </c>
      <c r="D1541" s="136">
        <v>20600</v>
      </c>
    </row>
    <row r="1542" spans="1:4" ht="15.75" x14ac:dyDescent="0.3">
      <c r="A1542" s="111">
        <v>1541</v>
      </c>
      <c r="B1542" s="152" t="s">
        <v>2022</v>
      </c>
      <c r="C1542" s="138" t="s">
        <v>1796</v>
      </c>
      <c r="D1542" s="136">
        <v>20600</v>
      </c>
    </row>
    <row r="1543" spans="1:4" ht="15.75" x14ac:dyDescent="0.3">
      <c r="A1543" s="111">
        <v>1542</v>
      </c>
      <c r="B1543" s="152" t="s">
        <v>2023</v>
      </c>
      <c r="C1543" s="138" t="s">
        <v>1796</v>
      </c>
      <c r="D1543" s="136">
        <v>20600</v>
      </c>
    </row>
    <row r="1544" spans="1:4" ht="15.75" x14ac:dyDescent="0.3">
      <c r="A1544" s="111">
        <v>1543</v>
      </c>
      <c r="B1544" s="152" t="s">
        <v>2024</v>
      </c>
      <c r="C1544" s="138" t="s">
        <v>1796</v>
      </c>
      <c r="D1544" s="136">
        <v>20600</v>
      </c>
    </row>
    <row r="1545" spans="1:4" ht="15.75" x14ac:dyDescent="0.3">
      <c r="A1545" s="111">
        <v>1544</v>
      </c>
      <c r="B1545" s="152" t="s">
        <v>2025</v>
      </c>
      <c r="C1545" s="138" t="s">
        <v>1796</v>
      </c>
      <c r="D1545" s="136">
        <v>20600</v>
      </c>
    </row>
    <row r="1546" spans="1:4" ht="15.75" x14ac:dyDescent="0.3">
      <c r="A1546" s="111">
        <v>1545</v>
      </c>
      <c r="B1546" s="152" t="s">
        <v>2026</v>
      </c>
      <c r="C1546" s="138" t="s">
        <v>1796</v>
      </c>
      <c r="D1546" s="136">
        <v>20600</v>
      </c>
    </row>
    <row r="1547" spans="1:4" ht="15.75" x14ac:dyDescent="0.3">
      <c r="A1547" s="111">
        <v>1546</v>
      </c>
      <c r="B1547" s="152" t="s">
        <v>2027</v>
      </c>
      <c r="C1547" s="138" t="s">
        <v>1796</v>
      </c>
      <c r="D1547" s="136">
        <v>20600</v>
      </c>
    </row>
    <row r="1548" spans="1:4" ht="15.75" x14ac:dyDescent="0.3">
      <c r="A1548" s="111">
        <v>1547</v>
      </c>
      <c r="B1548" s="152" t="s">
        <v>2028</v>
      </c>
      <c r="C1548" s="138" t="s">
        <v>1796</v>
      </c>
      <c r="D1548" s="136">
        <v>20600</v>
      </c>
    </row>
    <row r="1549" spans="1:4" ht="15.75" x14ac:dyDescent="0.3">
      <c r="A1549" s="111">
        <v>1548</v>
      </c>
      <c r="B1549" s="152" t="s">
        <v>2029</v>
      </c>
      <c r="C1549" s="138" t="s">
        <v>1796</v>
      </c>
      <c r="D1549" s="136">
        <v>20600</v>
      </c>
    </row>
    <row r="1550" spans="1:4" ht="15.75" x14ac:dyDescent="0.3">
      <c r="A1550" s="111">
        <v>1549</v>
      </c>
      <c r="B1550" s="152" t="s">
        <v>2030</v>
      </c>
      <c r="C1550" s="138" t="s">
        <v>1796</v>
      </c>
      <c r="D1550" s="136">
        <v>55100</v>
      </c>
    </row>
    <row r="1551" spans="1:4" ht="15.75" x14ac:dyDescent="0.3">
      <c r="A1551" s="111">
        <v>1550</v>
      </c>
      <c r="B1551" s="152" t="s">
        <v>1986</v>
      </c>
      <c r="C1551" s="138" t="s">
        <v>1796</v>
      </c>
      <c r="D1551" s="136">
        <v>20600</v>
      </c>
    </row>
    <row r="1552" spans="1:4" ht="15.75" x14ac:dyDescent="0.3">
      <c r="A1552" s="111">
        <v>1551</v>
      </c>
      <c r="B1552" s="152" t="s">
        <v>2031</v>
      </c>
      <c r="C1552" s="138" t="s">
        <v>1796</v>
      </c>
      <c r="D1552" s="136">
        <v>10500</v>
      </c>
    </row>
    <row r="1553" spans="1:4" ht="15.75" x14ac:dyDescent="0.3">
      <c r="A1553" s="111">
        <v>1552</v>
      </c>
      <c r="B1553" s="152" t="s">
        <v>2032</v>
      </c>
      <c r="C1553" s="138" t="s">
        <v>1796</v>
      </c>
      <c r="D1553" s="136">
        <v>13900</v>
      </c>
    </row>
    <row r="1554" spans="1:4" ht="15.75" x14ac:dyDescent="0.3">
      <c r="A1554" s="111">
        <v>1553</v>
      </c>
      <c r="B1554" s="152" t="s">
        <v>2033</v>
      </c>
      <c r="C1554" s="138" t="s">
        <v>1796</v>
      </c>
      <c r="D1554" s="136">
        <v>24200</v>
      </c>
    </row>
    <row r="1555" spans="1:4" ht="15.75" x14ac:dyDescent="0.3">
      <c r="A1555" s="111">
        <v>1554</v>
      </c>
      <c r="B1555" s="152" t="s">
        <v>2034</v>
      </c>
      <c r="C1555" s="138" t="s">
        <v>1796</v>
      </c>
      <c r="D1555" s="136">
        <v>27600</v>
      </c>
    </row>
    <row r="1556" spans="1:4" ht="15.75" x14ac:dyDescent="0.3">
      <c r="A1556" s="111">
        <v>1555</v>
      </c>
      <c r="B1556" s="152" t="s">
        <v>2035</v>
      </c>
      <c r="C1556" s="138" t="s">
        <v>1796</v>
      </c>
      <c r="D1556" s="136">
        <v>41200</v>
      </c>
    </row>
    <row r="1557" spans="1:4" ht="15.75" x14ac:dyDescent="0.3">
      <c r="A1557" s="111">
        <v>1556</v>
      </c>
      <c r="B1557" s="152" t="s">
        <v>2036</v>
      </c>
      <c r="C1557" s="138" t="s">
        <v>1796</v>
      </c>
      <c r="D1557" s="136">
        <v>13900</v>
      </c>
    </row>
    <row r="1558" spans="1:4" ht="15.75" x14ac:dyDescent="0.3">
      <c r="A1558" s="111">
        <v>1557</v>
      </c>
      <c r="B1558" s="152" t="s">
        <v>2037</v>
      </c>
      <c r="C1558" s="138" t="s">
        <v>1796</v>
      </c>
      <c r="D1558" s="136">
        <v>13900</v>
      </c>
    </row>
    <row r="1559" spans="1:4" ht="15.75" x14ac:dyDescent="0.3">
      <c r="A1559" s="111">
        <v>1558</v>
      </c>
      <c r="B1559" s="152" t="s">
        <v>2038</v>
      </c>
      <c r="C1559" s="138" t="s">
        <v>1796</v>
      </c>
      <c r="D1559" s="136">
        <v>13900</v>
      </c>
    </row>
    <row r="1560" spans="1:4" ht="15.75" x14ac:dyDescent="0.3">
      <c r="A1560" s="111">
        <v>1559</v>
      </c>
      <c r="B1560" s="152" t="s">
        <v>2039</v>
      </c>
      <c r="C1560" s="138" t="s">
        <v>1796</v>
      </c>
      <c r="D1560" s="136">
        <v>41200</v>
      </c>
    </row>
    <row r="1561" spans="1:4" ht="15.75" x14ac:dyDescent="0.3">
      <c r="A1561" s="111">
        <v>1560</v>
      </c>
      <c r="B1561" s="152" t="s">
        <v>2040</v>
      </c>
      <c r="C1561" s="138" t="s">
        <v>1796</v>
      </c>
      <c r="D1561" s="136">
        <v>34500</v>
      </c>
    </row>
    <row r="1562" spans="1:4" ht="15.75" x14ac:dyDescent="0.3">
      <c r="A1562" s="111">
        <v>1561</v>
      </c>
      <c r="B1562" s="152" t="s">
        <v>2041</v>
      </c>
      <c r="C1562" s="138" t="s">
        <v>1796</v>
      </c>
      <c r="D1562" s="136">
        <v>68700</v>
      </c>
    </row>
    <row r="1563" spans="1:4" ht="15.75" x14ac:dyDescent="0.3">
      <c r="A1563" s="111">
        <v>1562</v>
      </c>
      <c r="B1563" s="152" t="s">
        <v>2042</v>
      </c>
      <c r="C1563" s="138" t="s">
        <v>1796</v>
      </c>
      <c r="D1563" s="136">
        <v>68700</v>
      </c>
    </row>
    <row r="1564" spans="1:4" ht="15.75" x14ac:dyDescent="0.3">
      <c r="A1564" s="111">
        <v>1563</v>
      </c>
      <c r="B1564" s="152" t="s">
        <v>2043</v>
      </c>
      <c r="C1564" s="138" t="s">
        <v>1796</v>
      </c>
      <c r="D1564" s="136">
        <v>82400</v>
      </c>
    </row>
    <row r="1565" spans="1:4" ht="15.75" x14ac:dyDescent="0.3">
      <c r="A1565" s="111">
        <v>1564</v>
      </c>
      <c r="B1565" s="152" t="s">
        <v>2044</v>
      </c>
      <c r="C1565" s="138" t="s">
        <v>1796</v>
      </c>
      <c r="D1565" s="136">
        <v>103000</v>
      </c>
    </row>
    <row r="1566" spans="1:4" ht="15.75" x14ac:dyDescent="0.3">
      <c r="A1566" s="111">
        <v>1565</v>
      </c>
      <c r="B1566" s="152" t="s">
        <v>2045</v>
      </c>
      <c r="C1566" s="138" t="s">
        <v>2046</v>
      </c>
      <c r="D1566" s="136">
        <v>164700</v>
      </c>
    </row>
    <row r="1567" spans="1:4" ht="15.75" x14ac:dyDescent="0.3">
      <c r="A1567" s="111">
        <v>1566</v>
      </c>
      <c r="B1567" s="152" t="s">
        <v>2047</v>
      </c>
      <c r="C1567" s="138" t="s">
        <v>2046</v>
      </c>
      <c r="D1567" s="136">
        <v>164700</v>
      </c>
    </row>
    <row r="1568" spans="1:4" ht="15.75" x14ac:dyDescent="0.3">
      <c r="A1568" s="111">
        <v>1567</v>
      </c>
      <c r="B1568" s="152" t="s">
        <v>2048</v>
      </c>
      <c r="C1568" s="138" t="s">
        <v>2046</v>
      </c>
      <c r="D1568" s="136">
        <v>20600</v>
      </c>
    </row>
    <row r="1569" spans="1:4" ht="15.75" x14ac:dyDescent="0.3">
      <c r="A1569" s="111">
        <v>1568</v>
      </c>
      <c r="B1569" s="152" t="s">
        <v>2049</v>
      </c>
      <c r="C1569" s="138" t="s">
        <v>2046</v>
      </c>
      <c r="D1569" s="136">
        <v>27600</v>
      </c>
    </row>
    <row r="1570" spans="1:4" ht="15.75" x14ac:dyDescent="0.3">
      <c r="A1570" s="111">
        <v>1569</v>
      </c>
      <c r="B1570" s="152" t="s">
        <v>2050</v>
      </c>
      <c r="C1570" s="138" t="s">
        <v>2046</v>
      </c>
      <c r="D1570" s="136">
        <v>82400</v>
      </c>
    </row>
    <row r="1571" spans="1:4" ht="15.75" x14ac:dyDescent="0.3">
      <c r="A1571" s="111">
        <v>1570</v>
      </c>
      <c r="B1571" s="152" t="s">
        <v>2051</v>
      </c>
      <c r="C1571" s="138" t="s">
        <v>2046</v>
      </c>
      <c r="D1571" s="136">
        <v>8400</v>
      </c>
    </row>
    <row r="1572" spans="1:4" ht="15.75" x14ac:dyDescent="0.3">
      <c r="A1572" s="111">
        <v>1571</v>
      </c>
      <c r="B1572" s="152" t="s">
        <v>2052</v>
      </c>
      <c r="C1572" s="138" t="s">
        <v>2046</v>
      </c>
      <c r="D1572" s="136">
        <v>116800</v>
      </c>
    </row>
    <row r="1573" spans="1:4" ht="15.75" x14ac:dyDescent="0.3">
      <c r="A1573" s="111">
        <v>1572</v>
      </c>
      <c r="B1573" s="152" t="s">
        <v>2053</v>
      </c>
      <c r="C1573" s="138" t="s">
        <v>2046</v>
      </c>
      <c r="D1573" s="136">
        <v>10500</v>
      </c>
    </row>
    <row r="1574" spans="1:4" ht="15.75" x14ac:dyDescent="0.3">
      <c r="A1574" s="111">
        <v>1573</v>
      </c>
      <c r="B1574" s="152" t="s">
        <v>2054</v>
      </c>
      <c r="C1574" s="138" t="s">
        <v>2046</v>
      </c>
      <c r="D1574" s="136">
        <v>8000</v>
      </c>
    </row>
    <row r="1575" spans="1:4" ht="15.75" x14ac:dyDescent="0.3">
      <c r="A1575" s="111">
        <v>1574</v>
      </c>
      <c r="B1575" s="152" t="s">
        <v>2055</v>
      </c>
      <c r="C1575" s="138" t="s">
        <v>621</v>
      </c>
      <c r="D1575" s="136">
        <v>9800</v>
      </c>
    </row>
    <row r="1576" spans="1:4" ht="15.75" x14ac:dyDescent="0.3">
      <c r="A1576" s="111">
        <v>1575</v>
      </c>
      <c r="B1576" s="152" t="s">
        <v>2056</v>
      </c>
      <c r="C1576" s="138" t="s">
        <v>621</v>
      </c>
      <c r="D1576" s="136">
        <v>15700</v>
      </c>
    </row>
    <row r="1577" spans="1:4" ht="15.75" x14ac:dyDescent="0.3">
      <c r="A1577" s="111">
        <v>1576</v>
      </c>
      <c r="B1577" s="152" t="s">
        <v>2057</v>
      </c>
      <c r="C1577" s="138" t="s">
        <v>621</v>
      </c>
      <c r="D1577" s="136">
        <v>11100</v>
      </c>
    </row>
    <row r="1578" spans="1:4" ht="15.75" x14ac:dyDescent="0.3">
      <c r="A1578" s="111">
        <v>1577</v>
      </c>
      <c r="B1578" s="152" t="s">
        <v>2058</v>
      </c>
      <c r="C1578" s="138" t="s">
        <v>621</v>
      </c>
      <c r="D1578" s="136">
        <v>61800</v>
      </c>
    </row>
    <row r="1579" spans="1:4" ht="15.75" x14ac:dyDescent="0.3">
      <c r="A1579" s="111">
        <v>1578</v>
      </c>
      <c r="B1579" s="152" t="s">
        <v>2059</v>
      </c>
      <c r="C1579" s="138" t="s">
        <v>621</v>
      </c>
      <c r="D1579" s="136">
        <v>41200</v>
      </c>
    </row>
    <row r="1580" spans="1:4" ht="15.75" x14ac:dyDescent="0.3">
      <c r="A1580" s="111">
        <v>1579</v>
      </c>
      <c r="B1580" s="152" t="s">
        <v>2060</v>
      </c>
      <c r="C1580" s="138" t="s">
        <v>2061</v>
      </c>
      <c r="D1580" s="136">
        <v>48200</v>
      </c>
    </row>
    <row r="1581" spans="1:4" ht="15.75" x14ac:dyDescent="0.3">
      <c r="A1581" s="111">
        <v>1580</v>
      </c>
      <c r="B1581" s="152" t="s">
        <v>1946</v>
      </c>
      <c r="C1581" s="138" t="s">
        <v>621</v>
      </c>
      <c r="D1581" s="136">
        <v>103000</v>
      </c>
    </row>
    <row r="1582" spans="1:4" ht="15.75" x14ac:dyDescent="0.3">
      <c r="A1582" s="111">
        <v>1581</v>
      </c>
      <c r="B1582" s="152" t="s">
        <v>2062</v>
      </c>
      <c r="C1582" s="138" t="s">
        <v>486</v>
      </c>
      <c r="D1582" s="136">
        <v>7000</v>
      </c>
    </row>
    <row r="1583" spans="1:4" ht="15.75" x14ac:dyDescent="0.3">
      <c r="A1583" s="111">
        <v>1582</v>
      </c>
      <c r="B1583" s="152" t="s">
        <v>2063</v>
      </c>
      <c r="C1583" s="138" t="s">
        <v>621</v>
      </c>
      <c r="D1583" s="136">
        <v>5600</v>
      </c>
    </row>
    <row r="1584" spans="1:4" ht="15.75" x14ac:dyDescent="0.3">
      <c r="A1584" s="111">
        <v>1583</v>
      </c>
      <c r="B1584" s="152" t="s">
        <v>2064</v>
      </c>
      <c r="C1584" s="138" t="s">
        <v>621</v>
      </c>
      <c r="D1584" s="136">
        <v>49000</v>
      </c>
    </row>
    <row r="1585" spans="1:4" ht="15.75" x14ac:dyDescent="0.3">
      <c r="A1585" s="111">
        <v>1584</v>
      </c>
      <c r="B1585" s="152" t="s">
        <v>2065</v>
      </c>
      <c r="C1585" s="138" t="s">
        <v>621</v>
      </c>
      <c r="D1585" s="136">
        <v>27600</v>
      </c>
    </row>
    <row r="1586" spans="1:4" ht="15.75" x14ac:dyDescent="0.3">
      <c r="A1586" s="111">
        <v>1585</v>
      </c>
      <c r="B1586" s="152" t="s">
        <v>2066</v>
      </c>
      <c r="C1586" s="138" t="s">
        <v>621</v>
      </c>
      <c r="D1586" s="136">
        <v>8400</v>
      </c>
    </row>
    <row r="1587" spans="1:4" ht="15.75" x14ac:dyDescent="0.3">
      <c r="A1587" s="111">
        <v>1586</v>
      </c>
      <c r="B1587" s="152" t="s">
        <v>2067</v>
      </c>
      <c r="C1587" s="138" t="s">
        <v>621</v>
      </c>
      <c r="D1587" s="136">
        <v>60500</v>
      </c>
    </row>
    <row r="1588" spans="1:4" ht="15.75" x14ac:dyDescent="0.3">
      <c r="A1588" s="111">
        <v>1587</v>
      </c>
      <c r="B1588" s="152" t="s">
        <v>2068</v>
      </c>
      <c r="C1588" s="138" t="s">
        <v>621</v>
      </c>
      <c r="D1588" s="136">
        <v>343100</v>
      </c>
    </row>
    <row r="1589" spans="1:4" ht="15.75" x14ac:dyDescent="0.3">
      <c r="A1589" s="111">
        <v>1588</v>
      </c>
      <c r="B1589" s="152" t="s">
        <v>2069</v>
      </c>
      <c r="C1589" s="138" t="s">
        <v>2046</v>
      </c>
      <c r="D1589" s="136">
        <v>50900</v>
      </c>
    </row>
    <row r="1590" spans="1:4" ht="15.75" x14ac:dyDescent="0.3">
      <c r="A1590" s="111">
        <v>1589</v>
      </c>
      <c r="B1590" s="152" t="s">
        <v>2070</v>
      </c>
      <c r="C1590" s="138" t="s">
        <v>2046</v>
      </c>
      <c r="D1590" s="136">
        <v>50900</v>
      </c>
    </row>
    <row r="1591" spans="1:4" ht="15.75" x14ac:dyDescent="0.3">
      <c r="A1591" s="111">
        <v>1590</v>
      </c>
      <c r="B1591" s="152" t="s">
        <v>2071</v>
      </c>
      <c r="C1591" s="138" t="s">
        <v>2046</v>
      </c>
      <c r="D1591" s="136">
        <v>583200</v>
      </c>
    </row>
    <row r="1592" spans="1:4" ht="15.75" x14ac:dyDescent="0.3">
      <c r="A1592" s="111">
        <v>1591</v>
      </c>
      <c r="B1592" s="152" t="s">
        <v>2072</v>
      </c>
      <c r="C1592" s="138" t="s">
        <v>2046</v>
      </c>
      <c r="D1592" s="136">
        <v>617400</v>
      </c>
    </row>
    <row r="1593" spans="1:4" ht="15.75" x14ac:dyDescent="0.3">
      <c r="A1593" s="111">
        <v>1592</v>
      </c>
      <c r="B1593" s="152" t="s">
        <v>2073</v>
      </c>
      <c r="C1593" s="138" t="s">
        <v>2046</v>
      </c>
      <c r="D1593" s="136">
        <v>905400</v>
      </c>
    </row>
    <row r="1594" spans="1:4" ht="15.75" x14ac:dyDescent="0.3">
      <c r="A1594" s="111">
        <v>1593</v>
      </c>
      <c r="B1594" s="152" t="s">
        <v>2074</v>
      </c>
      <c r="C1594" s="138" t="s">
        <v>2046</v>
      </c>
      <c r="D1594" s="136">
        <v>905400</v>
      </c>
    </row>
    <row r="1595" spans="1:4" ht="15.75" x14ac:dyDescent="0.3">
      <c r="A1595" s="111">
        <v>1594</v>
      </c>
      <c r="B1595" s="152" t="s">
        <v>2075</v>
      </c>
      <c r="C1595" s="138" t="s">
        <v>1858</v>
      </c>
      <c r="D1595" s="136">
        <v>11800</v>
      </c>
    </row>
    <row r="1596" spans="1:4" ht="15.75" x14ac:dyDescent="0.3">
      <c r="A1596" s="111">
        <v>1595</v>
      </c>
      <c r="B1596" s="152" t="s">
        <v>2076</v>
      </c>
      <c r="C1596" s="138" t="s">
        <v>1858</v>
      </c>
      <c r="D1596" s="136">
        <v>7700</v>
      </c>
    </row>
    <row r="1597" spans="1:4" ht="15.75" x14ac:dyDescent="0.3">
      <c r="A1597" s="111">
        <v>1596</v>
      </c>
      <c r="B1597" s="152" t="s">
        <v>2077</v>
      </c>
      <c r="C1597" s="138" t="s">
        <v>1858</v>
      </c>
      <c r="D1597" s="136">
        <v>343100</v>
      </c>
    </row>
    <row r="1598" spans="1:4" ht="15.75" x14ac:dyDescent="0.3">
      <c r="A1598" s="111">
        <v>1597</v>
      </c>
      <c r="B1598" s="152" t="s">
        <v>2078</v>
      </c>
      <c r="C1598" s="138" t="s">
        <v>1858</v>
      </c>
      <c r="D1598" s="136">
        <v>493900</v>
      </c>
    </row>
    <row r="1599" spans="1:4" ht="15.75" x14ac:dyDescent="0.3">
      <c r="A1599" s="111">
        <v>1598</v>
      </c>
      <c r="B1599" s="152" t="s">
        <v>2079</v>
      </c>
      <c r="C1599" s="138" t="s">
        <v>1858</v>
      </c>
      <c r="D1599" s="136">
        <v>164700</v>
      </c>
    </row>
    <row r="1600" spans="1:4" ht="15.75" x14ac:dyDescent="0.3">
      <c r="A1600" s="111">
        <v>1599</v>
      </c>
      <c r="B1600" s="152" t="s">
        <v>2080</v>
      </c>
      <c r="C1600" s="138" t="s">
        <v>1858</v>
      </c>
      <c r="D1600" s="136">
        <v>20000</v>
      </c>
    </row>
    <row r="1601" spans="1:4" ht="15.75" x14ac:dyDescent="0.3">
      <c r="A1601" s="111">
        <v>1600</v>
      </c>
      <c r="B1601" s="152" t="s">
        <v>2081</v>
      </c>
      <c r="C1601" s="138" t="s">
        <v>1858</v>
      </c>
      <c r="D1601" s="136">
        <v>20000</v>
      </c>
    </row>
    <row r="1602" spans="1:4" ht="15.75" x14ac:dyDescent="0.3">
      <c r="A1602" s="111">
        <v>1601</v>
      </c>
      <c r="B1602" s="152" t="s">
        <v>2082</v>
      </c>
      <c r="C1602" s="138" t="s">
        <v>1055</v>
      </c>
      <c r="D1602" s="136">
        <v>61800</v>
      </c>
    </row>
    <row r="1603" spans="1:4" ht="15.75" x14ac:dyDescent="0.3">
      <c r="A1603" s="111">
        <v>1602</v>
      </c>
      <c r="B1603" s="152" t="s">
        <v>2083</v>
      </c>
      <c r="C1603" s="138" t="s">
        <v>1055</v>
      </c>
      <c r="D1603" s="136">
        <v>68700</v>
      </c>
    </row>
    <row r="1604" spans="1:4" ht="15.75" x14ac:dyDescent="0.3">
      <c r="A1604" s="111">
        <v>1603</v>
      </c>
      <c r="B1604" s="157" t="s">
        <v>2084</v>
      </c>
      <c r="C1604" s="158" t="s">
        <v>272</v>
      </c>
      <c r="D1604" s="136">
        <v>9000</v>
      </c>
    </row>
    <row r="1605" spans="1:4" ht="15.75" x14ac:dyDescent="0.3">
      <c r="A1605" s="111">
        <v>1604</v>
      </c>
      <c r="B1605" s="157" t="s">
        <v>2085</v>
      </c>
      <c r="C1605" s="158" t="s">
        <v>272</v>
      </c>
      <c r="D1605" s="136">
        <v>11100</v>
      </c>
    </row>
    <row r="1606" spans="1:4" ht="15.75" x14ac:dyDescent="0.3">
      <c r="A1606" s="111">
        <v>1605</v>
      </c>
      <c r="B1606" s="157" t="s">
        <v>2086</v>
      </c>
      <c r="C1606" s="158" t="s">
        <v>272</v>
      </c>
      <c r="D1606" s="136">
        <v>41200</v>
      </c>
    </row>
    <row r="1607" spans="1:4" ht="15.75" x14ac:dyDescent="0.3">
      <c r="A1607" s="111">
        <v>1606</v>
      </c>
      <c r="B1607" s="157" t="s">
        <v>2087</v>
      </c>
      <c r="C1607" s="158" t="s">
        <v>272</v>
      </c>
      <c r="D1607" s="136">
        <v>4300</v>
      </c>
    </row>
    <row r="1608" spans="1:4" ht="15.75" x14ac:dyDescent="0.3">
      <c r="A1608" s="111">
        <v>1607</v>
      </c>
      <c r="B1608" s="152" t="s">
        <v>2088</v>
      </c>
      <c r="C1608" s="154" t="s">
        <v>272</v>
      </c>
      <c r="D1608" s="136">
        <v>36900</v>
      </c>
    </row>
    <row r="1609" spans="1:4" ht="15.75" x14ac:dyDescent="0.3">
      <c r="A1609" s="111">
        <v>1608</v>
      </c>
      <c r="B1609" s="159" t="s">
        <v>2089</v>
      </c>
      <c r="C1609" s="141" t="s">
        <v>1516</v>
      </c>
      <c r="D1609" s="136">
        <v>36300</v>
      </c>
    </row>
    <row r="1610" spans="1:4" ht="15.75" x14ac:dyDescent="0.3">
      <c r="A1610" s="111">
        <v>1609</v>
      </c>
      <c r="B1610" s="159" t="s">
        <v>2090</v>
      </c>
      <c r="C1610" s="141" t="s">
        <v>2091</v>
      </c>
      <c r="D1610" s="136">
        <v>25300</v>
      </c>
    </row>
    <row r="1611" spans="1:4" ht="15.75" x14ac:dyDescent="0.3">
      <c r="A1611" s="111">
        <v>1610</v>
      </c>
      <c r="B1611" s="159" t="s">
        <v>2092</v>
      </c>
      <c r="C1611" s="141" t="s">
        <v>2091</v>
      </c>
      <c r="D1611" s="136">
        <v>25100</v>
      </c>
    </row>
    <row r="1612" spans="1:4" ht="15.75" x14ac:dyDescent="0.3">
      <c r="A1612" s="111">
        <v>1611</v>
      </c>
      <c r="B1612" s="159" t="s">
        <v>2093</v>
      </c>
      <c r="C1612" s="141" t="s">
        <v>2091</v>
      </c>
      <c r="D1612" s="136">
        <v>39100</v>
      </c>
    </row>
    <row r="1613" spans="1:4" ht="15.75" x14ac:dyDescent="0.3">
      <c r="A1613" s="114">
        <v>1612</v>
      </c>
      <c r="B1613" s="122" t="s">
        <v>2094</v>
      </c>
      <c r="C1613" s="123" t="s">
        <v>2091</v>
      </c>
      <c r="D1613" s="117">
        <v>24200</v>
      </c>
    </row>
    <row r="1614" spans="1:4" ht="15.75" x14ac:dyDescent="0.3">
      <c r="A1614" s="114">
        <v>1613</v>
      </c>
      <c r="B1614" s="115" t="s">
        <v>2095</v>
      </c>
      <c r="C1614" s="160" t="s">
        <v>272</v>
      </c>
      <c r="D1614" s="117">
        <v>146000</v>
      </c>
    </row>
    <row r="1615" spans="1:4" ht="15.75" x14ac:dyDescent="0.3">
      <c r="A1615" s="111">
        <v>1614</v>
      </c>
      <c r="B1615" s="152" t="s">
        <v>2096</v>
      </c>
      <c r="C1615" s="138" t="s">
        <v>272</v>
      </c>
      <c r="D1615" s="136">
        <v>48200</v>
      </c>
    </row>
    <row r="1616" spans="1:4" ht="15.75" x14ac:dyDescent="0.3">
      <c r="A1616" s="111">
        <v>1615</v>
      </c>
      <c r="B1616" s="152" t="s">
        <v>2097</v>
      </c>
      <c r="C1616" s="138" t="s">
        <v>272</v>
      </c>
      <c r="D1616" s="136">
        <v>107100</v>
      </c>
    </row>
    <row r="1617" spans="1:4" ht="15.75" x14ac:dyDescent="0.3">
      <c r="A1617" s="111">
        <v>1616</v>
      </c>
      <c r="B1617" s="152" t="s">
        <v>2098</v>
      </c>
      <c r="C1617" s="138" t="s">
        <v>272</v>
      </c>
      <c r="D1617" s="161">
        <v>3700</v>
      </c>
    </row>
    <row r="1618" spans="1:4" ht="15.75" x14ac:dyDescent="0.3">
      <c r="A1618" s="111">
        <v>1617</v>
      </c>
      <c r="B1618" s="152" t="s">
        <v>2098</v>
      </c>
      <c r="C1618" s="138" t="s">
        <v>272</v>
      </c>
      <c r="D1618" s="161">
        <v>13800</v>
      </c>
    </row>
    <row r="1619" spans="1:4" ht="15.75" x14ac:dyDescent="0.3">
      <c r="A1619" s="114">
        <v>1618</v>
      </c>
      <c r="B1619" s="115" t="s">
        <v>2099</v>
      </c>
      <c r="C1619" s="116" t="s">
        <v>272</v>
      </c>
      <c r="D1619" s="117">
        <v>35000</v>
      </c>
    </row>
    <row r="1620" spans="1:4" ht="15.75" x14ac:dyDescent="0.3">
      <c r="A1620" s="111">
        <v>1619</v>
      </c>
      <c r="B1620" s="152" t="s">
        <v>2100</v>
      </c>
      <c r="C1620" s="138" t="s">
        <v>272</v>
      </c>
      <c r="D1620" s="136">
        <v>57500</v>
      </c>
    </row>
    <row r="1621" spans="1:4" ht="15.75" x14ac:dyDescent="0.3">
      <c r="A1621" s="111">
        <v>1620</v>
      </c>
      <c r="B1621" s="152" t="s">
        <v>2101</v>
      </c>
      <c r="C1621" s="138" t="s">
        <v>272</v>
      </c>
      <c r="D1621" s="161">
        <v>6400</v>
      </c>
    </row>
    <row r="1622" spans="1:4" ht="15.75" x14ac:dyDescent="0.3">
      <c r="A1622" s="111">
        <v>1621</v>
      </c>
      <c r="B1622" s="152" t="s">
        <v>2102</v>
      </c>
      <c r="C1622" s="162" t="s">
        <v>272</v>
      </c>
      <c r="D1622" s="161">
        <v>68400</v>
      </c>
    </row>
    <row r="1623" spans="1:4" ht="15.75" x14ac:dyDescent="0.3">
      <c r="A1623" s="114">
        <v>1622</v>
      </c>
      <c r="B1623" s="115" t="s">
        <v>2103</v>
      </c>
      <c r="C1623" s="116" t="s">
        <v>272</v>
      </c>
      <c r="D1623" s="163">
        <v>15600</v>
      </c>
    </row>
    <row r="1624" spans="1:4" ht="15.75" x14ac:dyDescent="0.3">
      <c r="A1624" s="111">
        <v>1623</v>
      </c>
      <c r="B1624" s="152" t="s">
        <v>2104</v>
      </c>
      <c r="C1624" s="138" t="s">
        <v>272</v>
      </c>
      <c r="D1624" s="136">
        <v>15600</v>
      </c>
    </row>
    <row r="1625" spans="1:4" ht="15.75" x14ac:dyDescent="0.3">
      <c r="A1625" s="111">
        <v>1624</v>
      </c>
      <c r="B1625" s="152" t="s">
        <v>2105</v>
      </c>
      <c r="C1625" s="138" t="s">
        <v>272</v>
      </c>
      <c r="D1625" s="136">
        <v>15600</v>
      </c>
    </row>
    <row r="1626" spans="1:4" ht="15.75" x14ac:dyDescent="0.3">
      <c r="A1626" s="114">
        <v>1625</v>
      </c>
      <c r="B1626" s="115" t="s">
        <v>2106</v>
      </c>
      <c r="C1626" s="160" t="s">
        <v>272</v>
      </c>
      <c r="D1626" s="117">
        <v>69000</v>
      </c>
    </row>
    <row r="1627" spans="1:4" ht="15.75" x14ac:dyDescent="0.3">
      <c r="A1627" s="114">
        <v>1626</v>
      </c>
      <c r="B1627" s="115" t="s">
        <v>2107</v>
      </c>
      <c r="C1627" s="160" t="s">
        <v>272</v>
      </c>
      <c r="D1627" s="117">
        <v>165000</v>
      </c>
    </row>
    <row r="1628" spans="1:4" ht="15.75" x14ac:dyDescent="0.3">
      <c r="A1628" s="111">
        <v>1627</v>
      </c>
      <c r="B1628" s="152" t="s">
        <v>2108</v>
      </c>
      <c r="C1628" s="162" t="s">
        <v>272</v>
      </c>
      <c r="D1628" s="136">
        <v>116700</v>
      </c>
    </row>
    <row r="1629" spans="1:4" ht="15.75" x14ac:dyDescent="0.3">
      <c r="A1629" s="111">
        <v>1628</v>
      </c>
      <c r="B1629" s="159" t="s">
        <v>2109</v>
      </c>
      <c r="C1629" s="141" t="s">
        <v>2091</v>
      </c>
      <c r="D1629" s="136">
        <v>58700</v>
      </c>
    </row>
    <row r="1630" spans="1:4" ht="15.75" x14ac:dyDescent="0.3">
      <c r="A1630" s="111">
        <v>1629</v>
      </c>
      <c r="B1630" s="152" t="s">
        <v>2110</v>
      </c>
      <c r="C1630" s="162" t="s">
        <v>272</v>
      </c>
      <c r="D1630" s="136">
        <v>87400</v>
      </c>
    </row>
    <row r="1631" spans="1:4" ht="15.75" x14ac:dyDescent="0.3">
      <c r="A1631" s="114">
        <v>1630</v>
      </c>
      <c r="B1631" s="122" t="s">
        <v>2111</v>
      </c>
      <c r="C1631" s="123" t="s">
        <v>2112</v>
      </c>
      <c r="D1631" s="117">
        <v>20900</v>
      </c>
    </row>
    <row r="1632" spans="1:4" ht="15.75" x14ac:dyDescent="0.3">
      <c r="A1632" s="111">
        <v>1631</v>
      </c>
      <c r="B1632" s="152" t="s">
        <v>2113</v>
      </c>
      <c r="C1632" s="162" t="s">
        <v>272</v>
      </c>
      <c r="D1632" s="136">
        <v>165300</v>
      </c>
    </row>
    <row r="1633" spans="1:4" ht="15.75" x14ac:dyDescent="0.3">
      <c r="A1633" s="111">
        <v>1632</v>
      </c>
      <c r="B1633" s="164" t="s">
        <v>2114</v>
      </c>
      <c r="C1633" s="162" t="s">
        <v>272</v>
      </c>
      <c r="D1633" s="136">
        <v>19600</v>
      </c>
    </row>
    <row r="1634" spans="1:4" ht="15.75" x14ac:dyDescent="0.3">
      <c r="A1634" s="111">
        <v>1633</v>
      </c>
      <c r="B1634" s="164" t="s">
        <v>2115</v>
      </c>
      <c r="C1634" s="162" t="s">
        <v>272</v>
      </c>
      <c r="D1634" s="161">
        <v>19600</v>
      </c>
    </row>
    <row r="1635" spans="1:4" ht="15.75" x14ac:dyDescent="0.3">
      <c r="A1635" s="111">
        <v>1634</v>
      </c>
      <c r="B1635" s="164" t="s">
        <v>2116</v>
      </c>
      <c r="C1635" s="162" t="s">
        <v>272</v>
      </c>
      <c r="D1635" s="136">
        <v>13800</v>
      </c>
    </row>
    <row r="1636" spans="1:4" ht="15.75" x14ac:dyDescent="0.3">
      <c r="A1636" s="111">
        <v>1635</v>
      </c>
      <c r="B1636" s="164" t="s">
        <v>2117</v>
      </c>
      <c r="C1636" s="162" t="s">
        <v>272</v>
      </c>
      <c r="D1636" s="136">
        <v>13300</v>
      </c>
    </row>
    <row r="1637" spans="1:4" ht="15.75" x14ac:dyDescent="0.3">
      <c r="A1637" s="111">
        <v>1636</v>
      </c>
      <c r="B1637" s="164" t="s">
        <v>2118</v>
      </c>
      <c r="C1637" s="162" t="s">
        <v>272</v>
      </c>
      <c r="D1637" s="136">
        <v>36000</v>
      </c>
    </row>
    <row r="1638" spans="1:4" ht="15.75" x14ac:dyDescent="0.3">
      <c r="A1638" s="111">
        <v>1637</v>
      </c>
      <c r="B1638" s="164" t="s">
        <v>2119</v>
      </c>
      <c r="C1638" s="162" t="s">
        <v>272</v>
      </c>
      <c r="D1638" s="136">
        <v>34000</v>
      </c>
    </row>
    <row r="1639" spans="1:4" ht="15.75" x14ac:dyDescent="0.3">
      <c r="A1639" s="111">
        <v>1638</v>
      </c>
      <c r="B1639" s="164" t="s">
        <v>2120</v>
      </c>
      <c r="C1639" s="162" t="s">
        <v>272</v>
      </c>
      <c r="D1639" s="136">
        <v>77600</v>
      </c>
    </row>
    <row r="1640" spans="1:4" ht="15.75" x14ac:dyDescent="0.3">
      <c r="A1640" s="111">
        <v>1639</v>
      </c>
      <c r="B1640" s="164" t="s">
        <v>2121</v>
      </c>
      <c r="C1640" s="162" t="s">
        <v>272</v>
      </c>
      <c r="D1640" s="136">
        <v>6100</v>
      </c>
    </row>
    <row r="1641" spans="1:4" ht="15.75" x14ac:dyDescent="0.3">
      <c r="A1641" s="111">
        <v>1640</v>
      </c>
      <c r="B1641" s="164" t="s">
        <v>2122</v>
      </c>
      <c r="C1641" s="162" t="s">
        <v>272</v>
      </c>
      <c r="D1641" s="136">
        <v>58700</v>
      </c>
    </row>
    <row r="1642" spans="1:4" ht="15.75" x14ac:dyDescent="0.3">
      <c r="A1642" s="111">
        <v>1641</v>
      </c>
      <c r="B1642" s="164" t="s">
        <v>2123</v>
      </c>
      <c r="C1642" s="162" t="s">
        <v>272</v>
      </c>
      <c r="D1642" s="136">
        <v>3700</v>
      </c>
    </row>
    <row r="1643" spans="1:4" ht="15.75" x14ac:dyDescent="0.3">
      <c r="A1643" s="111">
        <v>1642</v>
      </c>
      <c r="B1643" s="164" t="s">
        <v>2124</v>
      </c>
      <c r="C1643" s="162" t="s">
        <v>272</v>
      </c>
      <c r="D1643" s="136">
        <v>15900</v>
      </c>
    </row>
    <row r="1644" spans="1:4" ht="15.75" x14ac:dyDescent="0.3">
      <c r="A1644" s="111">
        <v>1643</v>
      </c>
      <c r="B1644" s="164" t="s">
        <v>2125</v>
      </c>
      <c r="C1644" s="162" t="s">
        <v>272</v>
      </c>
      <c r="D1644" s="136">
        <v>46600</v>
      </c>
    </row>
    <row r="1645" spans="1:4" ht="15.75" x14ac:dyDescent="0.3">
      <c r="A1645" s="111">
        <v>1644</v>
      </c>
      <c r="B1645" s="164" t="s">
        <v>2126</v>
      </c>
      <c r="C1645" s="162" t="s">
        <v>272</v>
      </c>
      <c r="D1645" s="136">
        <v>46600</v>
      </c>
    </row>
    <row r="1646" spans="1:4" ht="15.75" x14ac:dyDescent="0.3">
      <c r="A1646" s="111">
        <v>1645</v>
      </c>
      <c r="B1646" s="152" t="s">
        <v>2127</v>
      </c>
      <c r="C1646" s="138" t="s">
        <v>272</v>
      </c>
      <c r="D1646" s="136">
        <v>46600</v>
      </c>
    </row>
    <row r="1647" spans="1:4" ht="15.75" x14ac:dyDescent="0.3">
      <c r="A1647" s="111">
        <v>1646</v>
      </c>
      <c r="B1647" s="164" t="s">
        <v>2128</v>
      </c>
      <c r="C1647" s="162" t="s">
        <v>272</v>
      </c>
      <c r="D1647" s="136">
        <v>146600</v>
      </c>
    </row>
    <row r="1648" spans="1:4" ht="15.75" x14ac:dyDescent="0.3">
      <c r="A1648" s="111">
        <v>1647</v>
      </c>
      <c r="B1648" s="164" t="s">
        <v>2129</v>
      </c>
      <c r="C1648" s="162" t="s">
        <v>272</v>
      </c>
      <c r="D1648" s="136">
        <v>19600</v>
      </c>
    </row>
    <row r="1649" spans="1:4" ht="15.75" x14ac:dyDescent="0.3">
      <c r="A1649" s="111">
        <v>1648</v>
      </c>
      <c r="B1649" s="164" t="s">
        <v>2130</v>
      </c>
      <c r="C1649" s="162" t="s">
        <v>272</v>
      </c>
      <c r="D1649" s="136">
        <v>27600</v>
      </c>
    </row>
    <row r="1650" spans="1:4" ht="15.75" x14ac:dyDescent="0.3">
      <c r="A1650" s="114">
        <v>1649</v>
      </c>
      <c r="B1650" s="165" t="s">
        <v>2131</v>
      </c>
      <c r="C1650" s="160" t="s">
        <v>272</v>
      </c>
      <c r="D1650" s="117">
        <v>97200</v>
      </c>
    </row>
    <row r="1651" spans="1:4" ht="15.75" x14ac:dyDescent="0.3">
      <c r="A1651" s="111">
        <v>1650</v>
      </c>
      <c r="B1651" s="164" t="s">
        <v>2132</v>
      </c>
      <c r="C1651" s="162" t="s">
        <v>272</v>
      </c>
      <c r="D1651" s="136">
        <v>6400</v>
      </c>
    </row>
    <row r="1652" spans="1:4" ht="15.75" x14ac:dyDescent="0.3">
      <c r="A1652" s="111">
        <v>1651</v>
      </c>
      <c r="B1652" s="164" t="s">
        <v>2133</v>
      </c>
      <c r="C1652" s="162" t="s">
        <v>272</v>
      </c>
      <c r="D1652" s="136">
        <v>39100</v>
      </c>
    </row>
    <row r="1653" spans="1:4" ht="15.75" x14ac:dyDescent="0.3">
      <c r="A1653" s="111">
        <v>1652</v>
      </c>
      <c r="B1653" s="164" t="s">
        <v>2134</v>
      </c>
      <c r="C1653" s="162" t="s">
        <v>272</v>
      </c>
      <c r="D1653" s="136">
        <v>15600</v>
      </c>
    </row>
    <row r="1654" spans="1:4" ht="15.75" x14ac:dyDescent="0.3">
      <c r="A1654" s="111">
        <v>1653</v>
      </c>
      <c r="B1654" s="166" t="s">
        <v>2135</v>
      </c>
      <c r="C1654" s="148" t="s">
        <v>272</v>
      </c>
      <c r="D1654" s="136">
        <v>19600</v>
      </c>
    </row>
    <row r="1655" spans="1:4" ht="15.75" x14ac:dyDescent="0.3">
      <c r="A1655" s="111">
        <v>1654</v>
      </c>
      <c r="B1655" s="164" t="s">
        <v>2136</v>
      </c>
      <c r="C1655" s="162" t="s">
        <v>272</v>
      </c>
      <c r="D1655" s="136">
        <v>101200</v>
      </c>
    </row>
    <row r="1656" spans="1:4" ht="15.75" x14ac:dyDescent="0.3">
      <c r="A1656" s="111">
        <v>1655</v>
      </c>
      <c r="B1656" s="164" t="s">
        <v>2137</v>
      </c>
      <c r="C1656" s="162" t="s">
        <v>272</v>
      </c>
      <c r="D1656" s="136">
        <v>15600</v>
      </c>
    </row>
    <row r="1657" spans="1:4" ht="15.75" x14ac:dyDescent="0.3">
      <c r="A1657" s="111">
        <v>1656</v>
      </c>
      <c r="B1657" s="164" t="s">
        <v>2138</v>
      </c>
      <c r="C1657" s="162" t="s">
        <v>272</v>
      </c>
      <c r="D1657" s="136">
        <v>8100</v>
      </c>
    </row>
    <row r="1658" spans="1:4" ht="15.75" x14ac:dyDescent="0.3">
      <c r="A1658" s="111">
        <v>1657</v>
      </c>
      <c r="B1658" s="164" t="s">
        <v>2139</v>
      </c>
      <c r="C1658" s="162" t="s">
        <v>272</v>
      </c>
      <c r="D1658" s="136">
        <v>12100</v>
      </c>
    </row>
    <row r="1659" spans="1:4" ht="15.75" x14ac:dyDescent="0.3">
      <c r="A1659" s="111">
        <v>1658</v>
      </c>
      <c r="B1659" s="164" t="s">
        <v>2140</v>
      </c>
      <c r="C1659" s="162" t="s">
        <v>272</v>
      </c>
      <c r="D1659" s="136">
        <v>7500</v>
      </c>
    </row>
    <row r="1660" spans="1:4" ht="15.75" x14ac:dyDescent="0.3">
      <c r="A1660" s="111">
        <v>1659</v>
      </c>
      <c r="B1660" s="164" t="s">
        <v>2141</v>
      </c>
      <c r="C1660" s="162" t="s">
        <v>274</v>
      </c>
      <c r="D1660" s="136">
        <v>29900</v>
      </c>
    </row>
    <row r="1661" spans="1:4" ht="15.75" x14ac:dyDescent="0.3">
      <c r="A1661" s="111">
        <v>1660</v>
      </c>
      <c r="B1661" s="166" t="s">
        <v>2142</v>
      </c>
      <c r="C1661" s="167" t="s">
        <v>272</v>
      </c>
      <c r="D1661" s="136">
        <v>126500</v>
      </c>
    </row>
    <row r="1662" spans="1:4" ht="15.75" x14ac:dyDescent="0.3">
      <c r="A1662" s="111">
        <v>1661</v>
      </c>
      <c r="B1662" s="164" t="s">
        <v>2143</v>
      </c>
      <c r="C1662" s="162" t="s">
        <v>272</v>
      </c>
      <c r="D1662" s="136">
        <v>13300</v>
      </c>
    </row>
    <row r="1663" spans="1:4" ht="15.75" x14ac:dyDescent="0.3">
      <c r="A1663" s="111">
        <v>1662</v>
      </c>
      <c r="B1663" s="164" t="s">
        <v>2144</v>
      </c>
      <c r="C1663" s="162" t="s">
        <v>272</v>
      </c>
      <c r="D1663" s="136">
        <v>13300</v>
      </c>
    </row>
    <row r="1664" spans="1:4" ht="15.75" x14ac:dyDescent="0.3">
      <c r="A1664" s="114">
        <v>1663</v>
      </c>
      <c r="B1664" s="122" t="s">
        <v>2145</v>
      </c>
      <c r="C1664" s="123" t="s">
        <v>2091</v>
      </c>
      <c r="D1664" s="117">
        <v>31100</v>
      </c>
    </row>
    <row r="1665" spans="1:4" ht="15.75" x14ac:dyDescent="0.3">
      <c r="A1665" s="111">
        <v>1664</v>
      </c>
      <c r="B1665" s="159" t="s">
        <v>2146</v>
      </c>
      <c r="C1665" s="141" t="s">
        <v>2091</v>
      </c>
      <c r="D1665" s="136">
        <v>43700</v>
      </c>
    </row>
    <row r="1666" spans="1:4" ht="15.75" x14ac:dyDescent="0.3">
      <c r="A1666" s="111">
        <v>1665</v>
      </c>
      <c r="B1666" s="159" t="s">
        <v>2147</v>
      </c>
      <c r="C1666" s="141" t="s">
        <v>2091</v>
      </c>
      <c r="D1666" s="136">
        <v>65600</v>
      </c>
    </row>
    <row r="1667" spans="1:4" ht="15.75" x14ac:dyDescent="0.3">
      <c r="A1667" s="111">
        <v>1666</v>
      </c>
      <c r="B1667" s="168" t="s">
        <v>2148</v>
      </c>
      <c r="C1667" s="169" t="s">
        <v>703</v>
      </c>
      <c r="D1667" s="136">
        <v>66100</v>
      </c>
    </row>
    <row r="1668" spans="1:4" ht="15.75" x14ac:dyDescent="0.3">
      <c r="A1668" s="111">
        <v>1667</v>
      </c>
      <c r="B1668" s="166" t="s">
        <v>2149</v>
      </c>
      <c r="C1668" s="167" t="s">
        <v>272</v>
      </c>
      <c r="D1668" s="136">
        <v>43200</v>
      </c>
    </row>
    <row r="1669" spans="1:4" ht="15.75" x14ac:dyDescent="0.3">
      <c r="A1669" s="114">
        <v>1668</v>
      </c>
      <c r="B1669" s="170" t="s">
        <v>2150</v>
      </c>
      <c r="C1669" s="171" t="s">
        <v>703</v>
      </c>
      <c r="D1669" s="117">
        <v>19600</v>
      </c>
    </row>
    <row r="1670" spans="1:4" ht="15.75" x14ac:dyDescent="0.3">
      <c r="A1670" s="111">
        <v>1669</v>
      </c>
      <c r="B1670" s="168" t="s">
        <v>2151</v>
      </c>
      <c r="C1670" s="169" t="s">
        <v>703</v>
      </c>
      <c r="D1670" s="161">
        <v>27600</v>
      </c>
    </row>
    <row r="1671" spans="1:4" ht="15.75" x14ac:dyDescent="0.3">
      <c r="A1671" s="111">
        <v>1670</v>
      </c>
      <c r="B1671" s="168" t="s">
        <v>2151</v>
      </c>
      <c r="C1671" s="169" t="s">
        <v>703</v>
      </c>
      <c r="D1671" s="161">
        <v>31100</v>
      </c>
    </row>
    <row r="1672" spans="1:4" ht="15.75" x14ac:dyDescent="0.3">
      <c r="A1672" s="114">
        <v>1671</v>
      </c>
      <c r="B1672" s="170" t="s">
        <v>2152</v>
      </c>
      <c r="C1672" s="171" t="s">
        <v>703</v>
      </c>
      <c r="D1672" s="117">
        <v>19600</v>
      </c>
    </row>
    <row r="1673" spans="1:4" ht="15.75" x14ac:dyDescent="0.3">
      <c r="A1673" s="111">
        <v>1672</v>
      </c>
      <c r="B1673" s="152" t="s">
        <v>2153</v>
      </c>
      <c r="C1673" s="169" t="s">
        <v>703</v>
      </c>
      <c r="D1673" s="161">
        <v>4300</v>
      </c>
    </row>
    <row r="1674" spans="1:4" ht="15.75" x14ac:dyDescent="0.3">
      <c r="A1674" s="111">
        <v>1673</v>
      </c>
      <c r="B1674" s="152" t="s">
        <v>2153</v>
      </c>
      <c r="C1674" s="169" t="s">
        <v>703</v>
      </c>
      <c r="D1674" s="136">
        <v>6100</v>
      </c>
    </row>
    <row r="1675" spans="1:4" ht="15.75" x14ac:dyDescent="0.3">
      <c r="A1675" s="111">
        <v>1674</v>
      </c>
      <c r="B1675" s="152" t="s">
        <v>2153</v>
      </c>
      <c r="C1675" s="169" t="s">
        <v>703</v>
      </c>
      <c r="D1675" s="136">
        <v>10600</v>
      </c>
    </row>
    <row r="1676" spans="1:4" ht="15.75" x14ac:dyDescent="0.3">
      <c r="A1676" s="114">
        <v>1675</v>
      </c>
      <c r="B1676" s="115" t="s">
        <v>2154</v>
      </c>
      <c r="C1676" s="116" t="s">
        <v>272</v>
      </c>
      <c r="D1676" s="163">
        <v>62100</v>
      </c>
    </row>
    <row r="1677" spans="1:4" ht="15.75" x14ac:dyDescent="0.3">
      <c r="A1677" s="111">
        <v>1676</v>
      </c>
      <c r="B1677" s="159" t="s">
        <v>2155</v>
      </c>
      <c r="C1677" s="138" t="s">
        <v>272</v>
      </c>
      <c r="D1677" s="136">
        <v>58700</v>
      </c>
    </row>
    <row r="1678" spans="1:4" ht="15.75" x14ac:dyDescent="0.3">
      <c r="A1678" s="111">
        <v>1677</v>
      </c>
      <c r="B1678" s="166" t="s">
        <v>2156</v>
      </c>
      <c r="C1678" s="138" t="s">
        <v>272</v>
      </c>
      <c r="D1678" s="136">
        <v>59800</v>
      </c>
    </row>
    <row r="1679" spans="1:4" ht="15.75" x14ac:dyDescent="0.3">
      <c r="A1679" s="111">
        <v>1678</v>
      </c>
      <c r="B1679" s="172" t="s">
        <v>2157</v>
      </c>
      <c r="C1679" s="138" t="s">
        <v>272</v>
      </c>
      <c r="D1679" s="136">
        <v>24800</v>
      </c>
    </row>
    <row r="1680" spans="1:4" ht="15.75" x14ac:dyDescent="0.3">
      <c r="A1680" s="111">
        <v>1679</v>
      </c>
      <c r="B1680" s="159" t="s">
        <v>2158</v>
      </c>
      <c r="C1680" s="141" t="s">
        <v>2091</v>
      </c>
      <c r="D1680" s="136">
        <v>36300</v>
      </c>
    </row>
    <row r="1681" spans="1:4" ht="15.75" x14ac:dyDescent="0.3">
      <c r="A1681" s="111">
        <v>1680</v>
      </c>
      <c r="B1681" s="159" t="s">
        <v>2159</v>
      </c>
      <c r="C1681" s="141" t="s">
        <v>621</v>
      </c>
      <c r="D1681" s="136">
        <v>15000</v>
      </c>
    </row>
    <row r="1682" spans="1:4" ht="15.75" x14ac:dyDescent="0.3">
      <c r="A1682" s="111">
        <v>1681</v>
      </c>
      <c r="B1682" s="164" t="s">
        <v>2160</v>
      </c>
      <c r="C1682" s="162" t="s">
        <v>803</v>
      </c>
      <c r="D1682" s="136">
        <v>27600</v>
      </c>
    </row>
    <row r="1683" spans="1:4" ht="15.75" x14ac:dyDescent="0.3">
      <c r="A1683" s="111">
        <v>1682</v>
      </c>
      <c r="B1683" s="152" t="s">
        <v>2161</v>
      </c>
      <c r="C1683" s="138" t="s">
        <v>2162</v>
      </c>
      <c r="D1683" s="136">
        <v>291400</v>
      </c>
    </row>
    <row r="1684" spans="1:4" ht="15.75" x14ac:dyDescent="0.3">
      <c r="A1684" s="111">
        <v>1683</v>
      </c>
      <c r="B1684" s="159" t="s">
        <v>2163</v>
      </c>
      <c r="C1684" s="141" t="s">
        <v>2091</v>
      </c>
      <c r="D1684" s="136">
        <v>31100</v>
      </c>
    </row>
    <row r="1685" spans="1:4" ht="15.75" x14ac:dyDescent="0.3">
      <c r="A1685" s="111">
        <v>1684</v>
      </c>
      <c r="B1685" s="159" t="s">
        <v>2164</v>
      </c>
      <c r="C1685" s="141" t="s">
        <v>2091</v>
      </c>
      <c r="D1685" s="136">
        <v>25300</v>
      </c>
    </row>
    <row r="1686" spans="1:4" ht="15.75" x14ac:dyDescent="0.3">
      <c r="A1686" s="111">
        <v>1685</v>
      </c>
      <c r="B1686" s="168" t="s">
        <v>2165</v>
      </c>
      <c r="C1686" s="169" t="s">
        <v>697</v>
      </c>
      <c r="D1686" s="136">
        <v>19600</v>
      </c>
    </row>
    <row r="1687" spans="1:4" ht="15.75" x14ac:dyDescent="0.3">
      <c r="A1687" s="111">
        <v>1686</v>
      </c>
      <c r="B1687" s="152" t="s">
        <v>2166</v>
      </c>
      <c r="C1687" s="162" t="s">
        <v>272</v>
      </c>
      <c r="D1687" s="161">
        <v>68400</v>
      </c>
    </row>
    <row r="1688" spans="1:4" ht="15.75" x14ac:dyDescent="0.3">
      <c r="A1688" s="111">
        <v>1687</v>
      </c>
      <c r="B1688" s="159" t="s">
        <v>2167</v>
      </c>
      <c r="C1688" s="141" t="s">
        <v>621</v>
      </c>
      <c r="D1688" s="136">
        <v>7500</v>
      </c>
    </row>
    <row r="1689" spans="1:4" ht="15.75" x14ac:dyDescent="0.3">
      <c r="A1689" s="111">
        <v>1688</v>
      </c>
      <c r="B1689" s="159" t="s">
        <v>2168</v>
      </c>
      <c r="C1689" s="141" t="s">
        <v>621</v>
      </c>
      <c r="D1689" s="136">
        <v>5800</v>
      </c>
    </row>
    <row r="1690" spans="1:4" ht="15.75" x14ac:dyDescent="0.3">
      <c r="A1690" s="111">
        <v>1689</v>
      </c>
      <c r="B1690" s="159" t="s">
        <v>2169</v>
      </c>
      <c r="C1690" s="141" t="s">
        <v>2091</v>
      </c>
      <c r="D1690" s="136">
        <v>77100</v>
      </c>
    </row>
    <row r="1691" spans="1:4" ht="15.75" x14ac:dyDescent="0.3">
      <c r="A1691" s="111">
        <v>1690</v>
      </c>
      <c r="B1691" s="159" t="s">
        <v>2170</v>
      </c>
      <c r="C1691" s="141" t="s">
        <v>2091</v>
      </c>
      <c r="D1691" s="136">
        <v>54700</v>
      </c>
    </row>
    <row r="1692" spans="1:4" ht="15.75" x14ac:dyDescent="0.3">
      <c r="A1692" s="111">
        <v>1691</v>
      </c>
      <c r="B1692" s="159" t="s">
        <v>2171</v>
      </c>
      <c r="C1692" s="141" t="s">
        <v>2091</v>
      </c>
      <c r="D1692" s="136">
        <v>40300</v>
      </c>
    </row>
    <row r="1693" spans="1:4" ht="15.75" x14ac:dyDescent="0.3">
      <c r="A1693" s="111">
        <v>1692</v>
      </c>
      <c r="B1693" s="159" t="s">
        <v>2172</v>
      </c>
      <c r="C1693" s="141" t="s">
        <v>2091</v>
      </c>
      <c r="D1693" s="136">
        <v>40300</v>
      </c>
    </row>
    <row r="1694" spans="1:4" ht="15.75" x14ac:dyDescent="0.3">
      <c r="A1694" s="111">
        <v>1693</v>
      </c>
      <c r="B1694" s="166" t="s">
        <v>2173</v>
      </c>
      <c r="C1694" s="138" t="s">
        <v>272</v>
      </c>
      <c r="D1694" s="136">
        <v>27600</v>
      </c>
    </row>
    <row r="1695" spans="1:4" ht="15.75" x14ac:dyDescent="0.3">
      <c r="A1695" s="111">
        <v>1694</v>
      </c>
      <c r="B1695" s="166" t="s">
        <v>2173</v>
      </c>
      <c r="C1695" s="138" t="s">
        <v>272</v>
      </c>
      <c r="D1695" s="136">
        <v>19600</v>
      </c>
    </row>
    <row r="1696" spans="1:4" ht="15.75" x14ac:dyDescent="0.3">
      <c r="A1696" s="114">
        <v>1695</v>
      </c>
      <c r="B1696" s="115" t="s">
        <v>2174</v>
      </c>
      <c r="C1696" s="116" t="s">
        <v>272</v>
      </c>
      <c r="D1696" s="117">
        <v>27600</v>
      </c>
    </row>
    <row r="1697" spans="1:4" ht="15.75" x14ac:dyDescent="0.3">
      <c r="A1697" s="111">
        <v>1696</v>
      </c>
      <c r="B1697" s="152" t="s">
        <v>2175</v>
      </c>
      <c r="C1697" s="138" t="s">
        <v>272</v>
      </c>
      <c r="D1697" s="136">
        <v>35100</v>
      </c>
    </row>
    <row r="1698" spans="1:4" ht="15.75" x14ac:dyDescent="0.3">
      <c r="A1698" s="111">
        <v>1697</v>
      </c>
      <c r="B1698" s="164" t="s">
        <v>2176</v>
      </c>
      <c r="C1698" s="162" t="s">
        <v>272</v>
      </c>
      <c r="D1698" s="136">
        <v>21900</v>
      </c>
    </row>
    <row r="1699" spans="1:4" ht="15.75" x14ac:dyDescent="0.3">
      <c r="A1699" s="111">
        <v>1698</v>
      </c>
      <c r="B1699" s="152" t="s">
        <v>2177</v>
      </c>
      <c r="C1699" s="138" t="s">
        <v>272</v>
      </c>
      <c r="D1699" s="161">
        <v>19600</v>
      </c>
    </row>
    <row r="1700" spans="1:4" ht="15.75" x14ac:dyDescent="0.3">
      <c r="A1700" s="111">
        <v>1699</v>
      </c>
      <c r="B1700" s="152" t="s">
        <v>2178</v>
      </c>
      <c r="C1700" s="138" t="s">
        <v>272</v>
      </c>
      <c r="D1700" s="136">
        <v>4600</v>
      </c>
    </row>
    <row r="1701" spans="1:4" ht="15.75" x14ac:dyDescent="0.3">
      <c r="A1701" s="111">
        <v>1700</v>
      </c>
      <c r="B1701" s="152" t="s">
        <v>2179</v>
      </c>
      <c r="C1701" s="138" t="s">
        <v>272</v>
      </c>
      <c r="D1701" s="136">
        <v>4600</v>
      </c>
    </row>
    <row r="1702" spans="1:4" ht="15.75" x14ac:dyDescent="0.3">
      <c r="A1702" s="111">
        <v>1701</v>
      </c>
      <c r="B1702" s="164" t="s">
        <v>2180</v>
      </c>
      <c r="C1702" s="162" t="s">
        <v>272</v>
      </c>
      <c r="D1702" s="136">
        <v>13800</v>
      </c>
    </row>
    <row r="1703" spans="1:4" ht="15.75" x14ac:dyDescent="0.3">
      <c r="A1703" s="114">
        <v>1702</v>
      </c>
      <c r="B1703" s="115" t="s">
        <v>2181</v>
      </c>
      <c r="C1703" s="116" t="s">
        <v>272</v>
      </c>
      <c r="D1703" s="117">
        <v>54700</v>
      </c>
    </row>
    <row r="1704" spans="1:4" ht="15.75" x14ac:dyDescent="0.3">
      <c r="A1704" s="111">
        <v>1703</v>
      </c>
      <c r="B1704" s="152" t="s">
        <v>2182</v>
      </c>
      <c r="C1704" s="138" t="s">
        <v>272</v>
      </c>
      <c r="D1704" s="136">
        <v>5800</v>
      </c>
    </row>
    <row r="1705" spans="1:4" ht="15.75" x14ac:dyDescent="0.3">
      <c r="A1705" s="111">
        <v>1704</v>
      </c>
      <c r="B1705" s="152" t="s">
        <v>2183</v>
      </c>
      <c r="C1705" s="138" t="s">
        <v>272</v>
      </c>
      <c r="D1705" s="136">
        <v>8100</v>
      </c>
    </row>
    <row r="1706" spans="1:4" ht="15.75" x14ac:dyDescent="0.3">
      <c r="A1706" s="111">
        <v>1705</v>
      </c>
      <c r="B1706" s="164" t="s">
        <v>2184</v>
      </c>
      <c r="C1706" s="162" t="s">
        <v>272</v>
      </c>
      <c r="D1706" s="136">
        <v>10400</v>
      </c>
    </row>
    <row r="1707" spans="1:4" ht="15.75" x14ac:dyDescent="0.3">
      <c r="A1707" s="111">
        <v>1706</v>
      </c>
      <c r="B1707" s="164" t="s">
        <v>2185</v>
      </c>
      <c r="C1707" s="162" t="s">
        <v>272</v>
      </c>
      <c r="D1707" s="136">
        <v>8100</v>
      </c>
    </row>
    <row r="1708" spans="1:4" ht="15.75" x14ac:dyDescent="0.3">
      <c r="A1708" s="111">
        <v>1707</v>
      </c>
      <c r="B1708" s="152" t="s">
        <v>2186</v>
      </c>
      <c r="C1708" s="162" t="s">
        <v>272</v>
      </c>
      <c r="D1708" s="136">
        <v>27600</v>
      </c>
    </row>
    <row r="1709" spans="1:4" ht="15.75" x14ac:dyDescent="0.3">
      <c r="A1709" s="111">
        <v>1708</v>
      </c>
      <c r="B1709" s="152" t="s">
        <v>2187</v>
      </c>
      <c r="C1709" s="162" t="s">
        <v>272</v>
      </c>
      <c r="D1709" s="161">
        <v>146000</v>
      </c>
    </row>
    <row r="1710" spans="1:4" ht="15.75" x14ac:dyDescent="0.3">
      <c r="A1710" s="111">
        <v>1709</v>
      </c>
      <c r="B1710" s="152" t="s">
        <v>2188</v>
      </c>
      <c r="C1710" s="162" t="s">
        <v>272</v>
      </c>
      <c r="D1710" s="136">
        <v>172500</v>
      </c>
    </row>
    <row r="1711" spans="1:4" ht="15.75" x14ac:dyDescent="0.3">
      <c r="A1711" s="111">
        <v>1710</v>
      </c>
      <c r="B1711" s="166" t="s">
        <v>2189</v>
      </c>
      <c r="C1711" s="162" t="s">
        <v>272</v>
      </c>
      <c r="D1711" s="136">
        <v>69000</v>
      </c>
    </row>
    <row r="1712" spans="1:4" ht="15.75" x14ac:dyDescent="0.3">
      <c r="A1712" s="114">
        <v>1711</v>
      </c>
      <c r="B1712" s="165" t="s">
        <v>2190</v>
      </c>
      <c r="C1712" s="160" t="s">
        <v>272</v>
      </c>
      <c r="D1712" s="117">
        <v>58700</v>
      </c>
    </row>
    <row r="1713" spans="1:4" ht="15.75" x14ac:dyDescent="0.3">
      <c r="A1713" s="111">
        <v>1712</v>
      </c>
      <c r="B1713" s="152" t="s">
        <v>2191</v>
      </c>
      <c r="C1713" s="162" t="s">
        <v>272</v>
      </c>
      <c r="D1713" s="136">
        <v>19600</v>
      </c>
    </row>
    <row r="1714" spans="1:4" ht="15.75" x14ac:dyDescent="0.3">
      <c r="A1714" s="111">
        <v>1713</v>
      </c>
      <c r="B1714" s="152" t="s">
        <v>2192</v>
      </c>
      <c r="C1714" s="162" t="s">
        <v>272</v>
      </c>
      <c r="D1714" s="136">
        <v>48900</v>
      </c>
    </row>
    <row r="1715" spans="1:4" ht="15.75" x14ac:dyDescent="0.3">
      <c r="A1715" s="111">
        <v>1714</v>
      </c>
      <c r="B1715" s="166" t="s">
        <v>2193</v>
      </c>
      <c r="C1715" s="162" t="s">
        <v>272</v>
      </c>
      <c r="D1715" s="136">
        <v>39100</v>
      </c>
    </row>
    <row r="1716" spans="1:4" ht="15.75" x14ac:dyDescent="0.3">
      <c r="A1716" s="111">
        <v>1715</v>
      </c>
      <c r="B1716" s="152" t="s">
        <v>2194</v>
      </c>
      <c r="C1716" s="162" t="s">
        <v>272</v>
      </c>
      <c r="D1716" s="161">
        <v>4100</v>
      </c>
    </row>
    <row r="1717" spans="1:4" ht="15.75" x14ac:dyDescent="0.3">
      <c r="A1717" s="111">
        <v>1716</v>
      </c>
      <c r="B1717" s="152" t="s">
        <v>2195</v>
      </c>
      <c r="C1717" s="162" t="s">
        <v>272</v>
      </c>
      <c r="D1717" s="136">
        <v>58700</v>
      </c>
    </row>
    <row r="1718" spans="1:4" ht="15.75" x14ac:dyDescent="0.3">
      <c r="A1718" s="111">
        <v>1717</v>
      </c>
      <c r="B1718" s="164" t="s">
        <v>2196</v>
      </c>
      <c r="C1718" s="162" t="s">
        <v>272</v>
      </c>
      <c r="D1718" s="136">
        <v>63300</v>
      </c>
    </row>
    <row r="1719" spans="1:4" ht="15.75" x14ac:dyDescent="0.3">
      <c r="A1719" s="111">
        <v>1718</v>
      </c>
      <c r="B1719" s="152" t="s">
        <v>2197</v>
      </c>
      <c r="C1719" s="138" t="s">
        <v>272</v>
      </c>
      <c r="D1719" s="136">
        <v>19600</v>
      </c>
    </row>
    <row r="1720" spans="1:4" ht="15.75" x14ac:dyDescent="0.3">
      <c r="A1720" s="111">
        <v>1719</v>
      </c>
      <c r="B1720" s="164" t="s">
        <v>2198</v>
      </c>
      <c r="C1720" s="162" t="s">
        <v>272</v>
      </c>
      <c r="D1720" s="136">
        <v>24800</v>
      </c>
    </row>
    <row r="1721" spans="1:4" ht="15.75" x14ac:dyDescent="0.3">
      <c r="A1721" s="114">
        <v>1720</v>
      </c>
      <c r="B1721" s="165" t="s">
        <v>2199</v>
      </c>
      <c r="C1721" s="116" t="s">
        <v>272</v>
      </c>
      <c r="D1721" s="117">
        <v>19600</v>
      </c>
    </row>
    <row r="1722" spans="1:4" ht="15.75" x14ac:dyDescent="0.3">
      <c r="A1722" s="111">
        <v>1721</v>
      </c>
      <c r="B1722" s="152" t="s">
        <v>2200</v>
      </c>
      <c r="C1722" s="138" t="s">
        <v>272</v>
      </c>
      <c r="D1722" s="136">
        <v>62100</v>
      </c>
    </row>
    <row r="1723" spans="1:4" ht="15.75" x14ac:dyDescent="0.3">
      <c r="A1723" s="111">
        <v>1722</v>
      </c>
      <c r="B1723" s="159" t="s">
        <v>2201</v>
      </c>
      <c r="C1723" s="141" t="s">
        <v>2091</v>
      </c>
      <c r="D1723" s="136">
        <v>19600</v>
      </c>
    </row>
    <row r="1724" spans="1:4" ht="15.75" x14ac:dyDescent="0.3">
      <c r="A1724" s="111">
        <v>1723</v>
      </c>
      <c r="B1724" s="159" t="s">
        <v>2202</v>
      </c>
      <c r="C1724" s="141" t="s">
        <v>2091</v>
      </c>
      <c r="D1724" s="136">
        <v>18400</v>
      </c>
    </row>
    <row r="1725" spans="1:4" ht="15.75" x14ac:dyDescent="0.3">
      <c r="A1725" s="111">
        <v>1724</v>
      </c>
      <c r="B1725" s="152" t="s">
        <v>2203</v>
      </c>
      <c r="C1725" s="138" t="s">
        <v>697</v>
      </c>
      <c r="D1725" s="136">
        <v>19600</v>
      </c>
    </row>
    <row r="1726" spans="1:4" ht="15.75" x14ac:dyDescent="0.3">
      <c r="A1726" s="111">
        <v>1725</v>
      </c>
      <c r="B1726" s="152" t="s">
        <v>2204</v>
      </c>
      <c r="C1726" s="138" t="s">
        <v>697</v>
      </c>
      <c r="D1726" s="136">
        <v>39100</v>
      </c>
    </row>
    <row r="1727" spans="1:4" ht="15.75" x14ac:dyDescent="0.3">
      <c r="A1727" s="111">
        <v>1726</v>
      </c>
      <c r="B1727" s="152" t="s">
        <v>2205</v>
      </c>
      <c r="C1727" s="138" t="s">
        <v>697</v>
      </c>
      <c r="D1727" s="136">
        <v>48900</v>
      </c>
    </row>
    <row r="1728" spans="1:4" ht="15.75" x14ac:dyDescent="0.3">
      <c r="A1728" s="111">
        <v>1727</v>
      </c>
      <c r="B1728" s="164" t="s">
        <v>2206</v>
      </c>
      <c r="C1728" s="138" t="s">
        <v>272</v>
      </c>
      <c r="D1728" s="136">
        <v>68400</v>
      </c>
    </row>
    <row r="1729" spans="1:4" ht="15.75" x14ac:dyDescent="0.3">
      <c r="A1729" s="111">
        <v>1728</v>
      </c>
      <c r="B1729" s="164" t="s">
        <v>2207</v>
      </c>
      <c r="C1729" s="138" t="s">
        <v>272</v>
      </c>
      <c r="D1729" s="136">
        <v>116700</v>
      </c>
    </row>
    <row r="1730" spans="1:4" ht="15.75" x14ac:dyDescent="0.3">
      <c r="A1730" s="111">
        <v>1729</v>
      </c>
      <c r="B1730" s="164" t="s">
        <v>2208</v>
      </c>
      <c r="C1730" s="138" t="s">
        <v>272</v>
      </c>
      <c r="D1730" s="136">
        <v>147800</v>
      </c>
    </row>
    <row r="1731" spans="1:4" ht="15.75" x14ac:dyDescent="0.3">
      <c r="A1731" s="111">
        <v>1730</v>
      </c>
      <c r="B1731" s="152" t="s">
        <v>2209</v>
      </c>
      <c r="C1731" s="138" t="s">
        <v>272</v>
      </c>
      <c r="D1731" s="136">
        <v>57500</v>
      </c>
    </row>
    <row r="1732" spans="1:4" ht="15.75" x14ac:dyDescent="0.3">
      <c r="A1732" s="111">
        <v>1731</v>
      </c>
      <c r="B1732" s="152" t="s">
        <v>2210</v>
      </c>
      <c r="C1732" s="138" t="s">
        <v>272</v>
      </c>
      <c r="D1732" s="136">
        <v>13300</v>
      </c>
    </row>
    <row r="1733" spans="1:4" ht="15.75" x14ac:dyDescent="0.3">
      <c r="A1733" s="114">
        <v>1732</v>
      </c>
      <c r="B1733" s="122" t="s">
        <v>2211</v>
      </c>
      <c r="C1733" s="123" t="s">
        <v>2212</v>
      </c>
      <c r="D1733" s="117">
        <v>5800</v>
      </c>
    </row>
    <row r="1734" spans="1:4" ht="15.75" x14ac:dyDescent="0.3">
      <c r="A1734" s="114">
        <v>1733</v>
      </c>
      <c r="B1734" s="122" t="s">
        <v>2213</v>
      </c>
      <c r="C1734" s="123" t="s">
        <v>879</v>
      </c>
      <c r="D1734" s="117">
        <v>15600</v>
      </c>
    </row>
    <row r="1735" spans="1:4" ht="15.75" x14ac:dyDescent="0.3">
      <c r="A1735" s="111">
        <v>1734</v>
      </c>
      <c r="B1735" s="152" t="s">
        <v>2214</v>
      </c>
      <c r="C1735" s="138" t="s">
        <v>273</v>
      </c>
      <c r="D1735" s="136">
        <v>14400</v>
      </c>
    </row>
    <row r="1736" spans="1:4" ht="15.75" x14ac:dyDescent="0.3">
      <c r="A1736" s="111">
        <v>1735</v>
      </c>
      <c r="B1736" s="152" t="s">
        <v>2215</v>
      </c>
      <c r="C1736" s="138" t="s">
        <v>273</v>
      </c>
      <c r="D1736" s="136">
        <v>13300</v>
      </c>
    </row>
    <row r="1737" spans="1:4" ht="15.75" x14ac:dyDescent="0.3">
      <c r="A1737" s="111">
        <v>1736</v>
      </c>
      <c r="B1737" s="152" t="s">
        <v>2216</v>
      </c>
      <c r="C1737" s="138" t="s">
        <v>273</v>
      </c>
      <c r="D1737" s="136">
        <v>10400</v>
      </c>
    </row>
    <row r="1738" spans="1:4" ht="15.75" x14ac:dyDescent="0.3">
      <c r="A1738" s="114">
        <v>1737</v>
      </c>
      <c r="B1738" s="115" t="s">
        <v>2217</v>
      </c>
      <c r="C1738" s="116" t="s">
        <v>273</v>
      </c>
      <c r="D1738" s="117">
        <v>4100</v>
      </c>
    </row>
    <row r="1739" spans="1:4" ht="15.75" x14ac:dyDescent="0.3">
      <c r="A1739" s="111">
        <v>1738</v>
      </c>
      <c r="B1739" s="112" t="s">
        <v>2218</v>
      </c>
      <c r="C1739" s="173" t="s">
        <v>272</v>
      </c>
      <c r="D1739" s="113">
        <v>23000</v>
      </c>
    </row>
    <row r="1740" spans="1:4" ht="15.75" x14ac:dyDescent="0.3">
      <c r="A1740" s="111">
        <v>1739</v>
      </c>
      <c r="B1740" s="112" t="s">
        <v>2219</v>
      </c>
      <c r="C1740" s="173" t="s">
        <v>272</v>
      </c>
      <c r="D1740" s="174">
        <v>17300</v>
      </c>
    </row>
    <row r="1741" spans="1:4" ht="15.75" x14ac:dyDescent="0.3">
      <c r="A1741" s="111">
        <v>1740</v>
      </c>
      <c r="B1741" s="112" t="s">
        <v>2220</v>
      </c>
      <c r="C1741" s="173" t="s">
        <v>272</v>
      </c>
      <c r="D1741" s="113">
        <v>10400</v>
      </c>
    </row>
    <row r="1742" spans="1:4" ht="15.75" x14ac:dyDescent="0.3">
      <c r="A1742" s="114">
        <v>1741</v>
      </c>
      <c r="B1742" s="115" t="s">
        <v>2221</v>
      </c>
      <c r="C1742" s="116" t="s">
        <v>617</v>
      </c>
      <c r="D1742" s="117">
        <v>13300</v>
      </c>
    </row>
    <row r="1743" spans="1:4" ht="15.75" x14ac:dyDescent="0.3">
      <c r="A1743" s="111">
        <v>1742</v>
      </c>
      <c r="B1743" s="112" t="s">
        <v>2222</v>
      </c>
      <c r="C1743" s="109" t="s">
        <v>273</v>
      </c>
      <c r="D1743" s="113">
        <v>23600</v>
      </c>
    </row>
    <row r="1744" spans="1:4" ht="15.75" x14ac:dyDescent="0.3">
      <c r="A1744" s="111">
        <v>1743</v>
      </c>
      <c r="B1744" s="159" t="s">
        <v>2223</v>
      </c>
      <c r="C1744" s="141" t="s">
        <v>1516</v>
      </c>
      <c r="D1744" s="136">
        <v>19600</v>
      </c>
    </row>
    <row r="1745" spans="1:4" ht="15.75" x14ac:dyDescent="0.3">
      <c r="A1745" s="114">
        <v>1744</v>
      </c>
      <c r="B1745" s="115" t="s">
        <v>2224</v>
      </c>
      <c r="C1745" s="175" t="s">
        <v>275</v>
      </c>
      <c r="D1745" s="176">
        <v>50000</v>
      </c>
    </row>
    <row r="1746" spans="1:4" ht="15.75" x14ac:dyDescent="0.3">
      <c r="A1746" s="114">
        <v>1745</v>
      </c>
      <c r="B1746" s="115" t="s">
        <v>2225</v>
      </c>
      <c r="C1746" s="175" t="s">
        <v>275</v>
      </c>
      <c r="D1746" s="176">
        <v>75000</v>
      </c>
    </row>
    <row r="1747" spans="1:4" ht="15.75" x14ac:dyDescent="0.3">
      <c r="A1747" s="114">
        <v>1746</v>
      </c>
      <c r="B1747" s="115" t="s">
        <v>2226</v>
      </c>
      <c r="C1747" s="175" t="s">
        <v>275</v>
      </c>
      <c r="D1747" s="176">
        <v>150000</v>
      </c>
    </row>
    <row r="1748" spans="1:4" ht="15.75" x14ac:dyDescent="0.3">
      <c r="A1748" s="114">
        <v>1747</v>
      </c>
      <c r="B1748" s="115" t="s">
        <v>2227</v>
      </c>
      <c r="C1748" s="175" t="s">
        <v>275</v>
      </c>
      <c r="D1748" s="176">
        <v>200000</v>
      </c>
    </row>
    <row r="1749" spans="1:4" ht="15.75" x14ac:dyDescent="0.3">
      <c r="A1749" s="114">
        <v>1748</v>
      </c>
      <c r="B1749" s="115" t="s">
        <v>2228</v>
      </c>
      <c r="C1749" s="175" t="s">
        <v>275</v>
      </c>
      <c r="D1749" s="176">
        <v>200000</v>
      </c>
    </row>
    <row r="1750" spans="1:4" ht="15.75" x14ac:dyDescent="0.3">
      <c r="A1750" s="114">
        <v>1749</v>
      </c>
      <c r="B1750" s="115" t="s">
        <v>2229</v>
      </c>
      <c r="C1750" s="175" t="s">
        <v>289</v>
      </c>
      <c r="D1750" s="176">
        <v>200000</v>
      </c>
    </row>
    <row r="1751" spans="1:4" ht="15.75" x14ac:dyDescent="0.3">
      <c r="A1751" s="114">
        <v>1750</v>
      </c>
      <c r="B1751" s="115" t="s">
        <v>2230</v>
      </c>
      <c r="C1751" s="175" t="s">
        <v>289</v>
      </c>
      <c r="D1751" s="176">
        <v>600000</v>
      </c>
    </row>
    <row r="1752" spans="1:4" ht="15.75" x14ac:dyDescent="0.3">
      <c r="A1752" s="114">
        <v>1751</v>
      </c>
      <c r="B1752" s="115" t="s">
        <v>2231</v>
      </c>
      <c r="C1752" s="175" t="s">
        <v>2232</v>
      </c>
      <c r="D1752" s="176">
        <v>5000</v>
      </c>
    </row>
    <row r="1753" spans="1:4" ht="15.75" x14ac:dyDescent="0.3">
      <c r="A1753" s="114">
        <v>1752</v>
      </c>
      <c r="B1753" s="177" t="s">
        <v>2233</v>
      </c>
      <c r="C1753" s="178" t="s">
        <v>1015</v>
      </c>
      <c r="D1753" s="179">
        <v>35000</v>
      </c>
    </row>
    <row r="1754" spans="1:4" ht="15.75" x14ac:dyDescent="0.3">
      <c r="A1754" s="114">
        <v>1753</v>
      </c>
      <c r="B1754" s="177" t="s">
        <v>2234</v>
      </c>
      <c r="C1754" s="178" t="s">
        <v>1015</v>
      </c>
      <c r="D1754" s="179">
        <v>25000</v>
      </c>
    </row>
    <row r="1755" spans="1:4" ht="15.75" x14ac:dyDescent="0.3">
      <c r="A1755" s="114">
        <v>1754</v>
      </c>
      <c r="B1755" s="177" t="s">
        <v>2235</v>
      </c>
      <c r="C1755" s="178" t="s">
        <v>1015</v>
      </c>
      <c r="D1755" s="179">
        <v>20000</v>
      </c>
    </row>
    <row r="1756" spans="1:4" ht="15.75" x14ac:dyDescent="0.3">
      <c r="A1756" s="114">
        <v>1755</v>
      </c>
      <c r="B1756" s="177" t="s">
        <v>2236</v>
      </c>
      <c r="C1756" s="178" t="s">
        <v>2237</v>
      </c>
      <c r="D1756" s="179">
        <v>21000</v>
      </c>
    </row>
    <row r="1757" spans="1:4" ht="15.75" x14ac:dyDescent="0.3">
      <c r="A1757" s="114">
        <v>1756</v>
      </c>
      <c r="B1757" s="177" t="s">
        <v>2238</v>
      </c>
      <c r="C1757" s="178" t="s">
        <v>697</v>
      </c>
      <c r="D1757" s="179">
        <v>1500</v>
      </c>
    </row>
    <row r="1758" spans="1:4" ht="15.75" x14ac:dyDescent="0.3">
      <c r="A1758" s="114">
        <v>1757</v>
      </c>
      <c r="B1758" s="177" t="s">
        <v>2239</v>
      </c>
      <c r="C1758" s="178" t="s">
        <v>273</v>
      </c>
      <c r="D1758" s="179">
        <v>5000</v>
      </c>
    </row>
    <row r="1759" spans="1:4" ht="15.75" x14ac:dyDescent="0.3">
      <c r="A1759" s="114">
        <v>1758</v>
      </c>
      <c r="B1759" s="177" t="s">
        <v>2240</v>
      </c>
      <c r="C1759" s="178" t="s">
        <v>697</v>
      </c>
      <c r="D1759" s="179">
        <v>15000</v>
      </c>
    </row>
    <row r="1760" spans="1:4" ht="15.75" x14ac:dyDescent="0.3">
      <c r="A1760" s="114">
        <v>1759</v>
      </c>
      <c r="B1760" s="177" t="s">
        <v>439</v>
      </c>
      <c r="C1760" s="178" t="s">
        <v>273</v>
      </c>
      <c r="D1760" s="179">
        <v>20000</v>
      </c>
    </row>
    <row r="1761" spans="1:4" ht="15.75" x14ac:dyDescent="0.3">
      <c r="A1761" s="114">
        <v>1760</v>
      </c>
      <c r="B1761" s="180" t="s">
        <v>2241</v>
      </c>
      <c r="C1761" s="181" t="s">
        <v>1292</v>
      </c>
      <c r="D1761" s="182">
        <v>20000</v>
      </c>
    </row>
    <row r="1762" spans="1:4" ht="15.75" x14ac:dyDescent="0.3">
      <c r="A1762" s="114">
        <v>1761</v>
      </c>
      <c r="B1762" s="183" t="s">
        <v>2242</v>
      </c>
      <c r="C1762" s="183" t="s">
        <v>2243</v>
      </c>
      <c r="D1762" s="184"/>
    </row>
    <row r="1763" spans="1:4" ht="15.75" x14ac:dyDescent="0.3">
      <c r="A1763" s="114">
        <v>1762</v>
      </c>
      <c r="B1763" s="183" t="s">
        <v>2244</v>
      </c>
      <c r="C1763" s="183" t="s">
        <v>2245</v>
      </c>
      <c r="D1763" s="184"/>
    </row>
    <row r="1764" spans="1:4" ht="15.75" x14ac:dyDescent="0.3">
      <c r="A1764" s="114">
        <v>1763</v>
      </c>
      <c r="B1764" s="183" t="s">
        <v>2246</v>
      </c>
      <c r="C1764" s="183" t="s">
        <v>697</v>
      </c>
      <c r="D1764" s="184"/>
    </row>
    <row r="1765" spans="1:4" ht="15.75" x14ac:dyDescent="0.3">
      <c r="A1765" s="114">
        <v>1764</v>
      </c>
      <c r="B1765" s="183" t="s">
        <v>2247</v>
      </c>
      <c r="C1765" s="183" t="s">
        <v>697</v>
      </c>
      <c r="D1765" s="184"/>
    </row>
    <row r="1766" spans="1:4" ht="15.75" x14ac:dyDescent="0.3">
      <c r="A1766" s="114">
        <v>1765</v>
      </c>
      <c r="B1766" s="185" t="s">
        <v>2248</v>
      </c>
      <c r="C1766" s="183" t="s">
        <v>273</v>
      </c>
      <c r="D1766" s="184"/>
    </row>
    <row r="1767" spans="1:4" ht="15.75" x14ac:dyDescent="0.3">
      <c r="A1767" s="114">
        <v>1766</v>
      </c>
      <c r="B1767" s="183" t="s">
        <v>439</v>
      </c>
      <c r="C1767" s="183" t="s">
        <v>273</v>
      </c>
      <c r="D1767" s="184">
        <v>15000</v>
      </c>
    </row>
    <row r="1768" spans="1:4" ht="15.75" x14ac:dyDescent="0.3">
      <c r="A1768" s="114">
        <v>1767</v>
      </c>
      <c r="B1768" s="183" t="s">
        <v>438</v>
      </c>
      <c r="C1768" s="183" t="s">
        <v>273</v>
      </c>
      <c r="D1768" s="184">
        <v>5000</v>
      </c>
    </row>
    <row r="1769" spans="1:4" ht="15.75" x14ac:dyDescent="0.3">
      <c r="A1769" s="295">
        <v>1768</v>
      </c>
      <c r="B1769" s="183" t="s">
        <v>437</v>
      </c>
      <c r="C1769" s="183" t="s">
        <v>274</v>
      </c>
      <c r="D1769">
        <v>250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69"/>
  <sheetViews>
    <sheetView topLeftCell="A1742" workbookViewId="0">
      <selection activeCell="F1766" sqref="F1766:G1766"/>
    </sheetView>
  </sheetViews>
  <sheetFormatPr defaultRowHeight="15" x14ac:dyDescent="0.25"/>
  <cols>
    <col min="2" max="2" width="90.42578125" customWidth="1"/>
    <col min="4" max="4" width="37.7109375" customWidth="1"/>
  </cols>
  <sheetData>
    <row r="1" spans="1:4" ht="15.75" x14ac:dyDescent="0.3">
      <c r="A1" s="109" t="s">
        <v>440</v>
      </c>
      <c r="B1" s="109" t="s">
        <v>441</v>
      </c>
      <c r="C1" s="109" t="s">
        <v>442</v>
      </c>
      <c r="D1" s="110" t="s">
        <v>443</v>
      </c>
    </row>
    <row r="2" spans="1:4" ht="15.75" x14ac:dyDescent="0.3">
      <c r="A2" s="111">
        <v>1</v>
      </c>
      <c r="B2" s="112" t="s">
        <v>444</v>
      </c>
      <c r="C2" s="109" t="s">
        <v>272</v>
      </c>
      <c r="D2" s="113">
        <v>69000</v>
      </c>
    </row>
    <row r="3" spans="1:4" ht="15.75" x14ac:dyDescent="0.3">
      <c r="A3" s="111">
        <v>2</v>
      </c>
      <c r="B3" s="112" t="s">
        <v>445</v>
      </c>
      <c r="C3" s="109" t="s">
        <v>272</v>
      </c>
      <c r="D3" s="113">
        <v>172500</v>
      </c>
    </row>
    <row r="4" spans="1:4" ht="15.75" x14ac:dyDescent="0.3">
      <c r="A4" s="111">
        <v>3</v>
      </c>
      <c r="B4" s="112" t="s">
        <v>446</v>
      </c>
      <c r="C4" s="109" t="s">
        <v>272</v>
      </c>
      <c r="D4" s="113">
        <v>229900</v>
      </c>
    </row>
    <row r="5" spans="1:4" ht="15.75" x14ac:dyDescent="0.3">
      <c r="A5" s="114">
        <v>4</v>
      </c>
      <c r="B5" s="115" t="s">
        <v>447</v>
      </c>
      <c r="C5" s="116" t="s">
        <v>273</v>
      </c>
      <c r="D5" s="117">
        <v>29400</v>
      </c>
    </row>
    <row r="6" spans="1:4" ht="15.75" x14ac:dyDescent="0.3">
      <c r="A6" s="111">
        <v>5</v>
      </c>
      <c r="B6" s="112" t="s">
        <v>448</v>
      </c>
      <c r="C6" s="109" t="s">
        <v>273</v>
      </c>
      <c r="D6" s="113">
        <v>38200</v>
      </c>
    </row>
    <row r="7" spans="1:4" ht="15.75" x14ac:dyDescent="0.3">
      <c r="A7" s="114">
        <v>6</v>
      </c>
      <c r="B7" s="115" t="s">
        <v>449</v>
      </c>
      <c r="C7" s="116" t="s">
        <v>273</v>
      </c>
      <c r="D7" s="117">
        <v>29900</v>
      </c>
    </row>
    <row r="8" spans="1:4" ht="15.75" x14ac:dyDescent="0.3">
      <c r="A8" s="111">
        <v>7</v>
      </c>
      <c r="B8" s="112" t="s">
        <v>450</v>
      </c>
      <c r="C8" s="109" t="s">
        <v>273</v>
      </c>
      <c r="D8" s="113">
        <v>13500</v>
      </c>
    </row>
    <row r="9" spans="1:4" ht="15.75" x14ac:dyDescent="0.3">
      <c r="A9" s="111">
        <v>8</v>
      </c>
      <c r="B9" s="112" t="s">
        <v>451</v>
      </c>
      <c r="C9" s="109" t="s">
        <v>273</v>
      </c>
      <c r="D9" s="113">
        <v>11000</v>
      </c>
    </row>
    <row r="10" spans="1:4" ht="15.75" x14ac:dyDescent="0.3">
      <c r="A10" s="111">
        <v>9</v>
      </c>
      <c r="B10" s="112" t="s">
        <v>452</v>
      </c>
      <c r="C10" s="109" t="s">
        <v>273</v>
      </c>
      <c r="D10" s="113">
        <v>21100</v>
      </c>
    </row>
    <row r="11" spans="1:4" ht="15.75" x14ac:dyDescent="0.3">
      <c r="A11" s="111">
        <v>10</v>
      </c>
      <c r="B11" s="112" t="s">
        <v>453</v>
      </c>
      <c r="C11" s="109" t="s">
        <v>273</v>
      </c>
      <c r="D11" s="113">
        <v>69000</v>
      </c>
    </row>
    <row r="12" spans="1:4" ht="15.75" x14ac:dyDescent="0.3">
      <c r="A12" s="114">
        <v>11</v>
      </c>
      <c r="B12" s="115" t="s">
        <v>454</v>
      </c>
      <c r="C12" s="116" t="s">
        <v>273</v>
      </c>
      <c r="D12" s="117">
        <v>23000</v>
      </c>
    </row>
    <row r="13" spans="1:4" ht="15.75" x14ac:dyDescent="0.3">
      <c r="A13" s="114">
        <v>12</v>
      </c>
      <c r="B13" s="115" t="s">
        <v>455</v>
      </c>
      <c r="C13" s="116" t="s">
        <v>273</v>
      </c>
      <c r="D13" s="117">
        <v>14400</v>
      </c>
    </row>
    <row r="14" spans="1:4" ht="15.75" x14ac:dyDescent="0.3">
      <c r="A14" s="111">
        <v>13</v>
      </c>
      <c r="B14" s="112" t="s">
        <v>456</v>
      </c>
      <c r="C14" s="109" t="s">
        <v>273</v>
      </c>
      <c r="D14" s="113">
        <v>1900</v>
      </c>
    </row>
    <row r="15" spans="1:4" ht="15.75" x14ac:dyDescent="0.3">
      <c r="A15" s="111">
        <v>14</v>
      </c>
      <c r="B15" s="112" t="s">
        <v>457</v>
      </c>
      <c r="C15" s="109" t="s">
        <v>273</v>
      </c>
      <c r="D15" s="113">
        <v>1500</v>
      </c>
    </row>
    <row r="16" spans="1:4" ht="15.75" x14ac:dyDescent="0.3">
      <c r="A16" s="111">
        <v>15</v>
      </c>
      <c r="B16" s="112" t="s">
        <v>458</v>
      </c>
      <c r="C16" s="109" t="s">
        <v>273</v>
      </c>
      <c r="D16" s="113">
        <v>1500</v>
      </c>
    </row>
    <row r="17" spans="1:4" ht="15.75" x14ac:dyDescent="0.3">
      <c r="A17" s="111">
        <v>16</v>
      </c>
      <c r="B17" s="112" t="s">
        <v>459</v>
      </c>
      <c r="C17" s="109" t="s">
        <v>273</v>
      </c>
      <c r="D17" s="113">
        <v>30700</v>
      </c>
    </row>
    <row r="18" spans="1:4" ht="15.75" x14ac:dyDescent="0.3">
      <c r="A18" s="111">
        <v>17</v>
      </c>
      <c r="B18" s="112" t="s">
        <v>460</v>
      </c>
      <c r="C18" s="109" t="s">
        <v>273</v>
      </c>
      <c r="D18" s="113">
        <v>33300</v>
      </c>
    </row>
    <row r="19" spans="1:4" ht="15.75" x14ac:dyDescent="0.3">
      <c r="A19" s="111">
        <v>18</v>
      </c>
      <c r="B19" s="112" t="s">
        <v>461</v>
      </c>
      <c r="C19" s="109" t="s">
        <v>273</v>
      </c>
      <c r="D19" s="113">
        <v>17100</v>
      </c>
    </row>
    <row r="20" spans="1:4" ht="15.75" x14ac:dyDescent="0.3">
      <c r="A20" s="111">
        <v>19</v>
      </c>
      <c r="B20" s="112" t="s">
        <v>462</v>
      </c>
      <c r="C20" s="109" t="s">
        <v>273</v>
      </c>
      <c r="D20" s="113">
        <v>32800</v>
      </c>
    </row>
    <row r="21" spans="1:4" ht="15.75" x14ac:dyDescent="0.3">
      <c r="A21" s="111">
        <v>20</v>
      </c>
      <c r="B21" s="112" t="s">
        <v>463</v>
      </c>
      <c r="C21" s="109" t="s">
        <v>273</v>
      </c>
      <c r="D21" s="113">
        <v>17300</v>
      </c>
    </row>
    <row r="22" spans="1:4" ht="15.75" x14ac:dyDescent="0.3">
      <c r="A22" s="111">
        <v>21</v>
      </c>
      <c r="B22" s="112" t="s">
        <v>464</v>
      </c>
      <c r="C22" s="109" t="s">
        <v>273</v>
      </c>
      <c r="D22" s="113">
        <v>18900</v>
      </c>
    </row>
    <row r="23" spans="1:4" ht="15.75" x14ac:dyDescent="0.3">
      <c r="A23" s="114">
        <v>22</v>
      </c>
      <c r="B23" s="115" t="s">
        <v>465</v>
      </c>
      <c r="C23" s="116" t="s">
        <v>273</v>
      </c>
      <c r="D23" s="117">
        <v>27100</v>
      </c>
    </row>
    <row r="24" spans="1:4" ht="15.75" x14ac:dyDescent="0.3">
      <c r="A24" s="114">
        <v>23</v>
      </c>
      <c r="B24" s="115" t="s">
        <v>466</v>
      </c>
      <c r="C24" s="116" t="s">
        <v>273</v>
      </c>
      <c r="D24" s="117">
        <v>20900</v>
      </c>
    </row>
    <row r="25" spans="1:4" ht="15.75" x14ac:dyDescent="0.3">
      <c r="A25" s="111">
        <v>24</v>
      </c>
      <c r="B25" s="112" t="s">
        <v>467</v>
      </c>
      <c r="C25" s="109" t="s">
        <v>273</v>
      </c>
      <c r="D25" s="113">
        <v>67600</v>
      </c>
    </row>
    <row r="26" spans="1:4" ht="15.75" x14ac:dyDescent="0.3">
      <c r="A26" s="111">
        <v>25</v>
      </c>
      <c r="B26" s="112" t="s">
        <v>468</v>
      </c>
      <c r="C26" s="109" t="s">
        <v>273</v>
      </c>
      <c r="D26" s="113">
        <v>48900</v>
      </c>
    </row>
    <row r="27" spans="1:4" ht="15.75" x14ac:dyDescent="0.3">
      <c r="A27" s="111">
        <v>26</v>
      </c>
      <c r="B27" s="112" t="s">
        <v>469</v>
      </c>
      <c r="C27" s="109" t="s">
        <v>273</v>
      </c>
      <c r="D27" s="113">
        <v>22200</v>
      </c>
    </row>
    <row r="28" spans="1:4" ht="15.75" x14ac:dyDescent="0.3">
      <c r="A28" s="111">
        <v>27</v>
      </c>
      <c r="B28" s="112" t="s">
        <v>470</v>
      </c>
      <c r="C28" s="109" t="s">
        <v>273</v>
      </c>
      <c r="D28" s="113">
        <v>31100</v>
      </c>
    </row>
    <row r="29" spans="1:4" ht="15.75" x14ac:dyDescent="0.3">
      <c r="A29" s="114">
        <v>28</v>
      </c>
      <c r="B29" s="115" t="s">
        <v>471</v>
      </c>
      <c r="C29" s="116" t="s">
        <v>272</v>
      </c>
      <c r="D29" s="117">
        <v>2300</v>
      </c>
    </row>
    <row r="30" spans="1:4" ht="15.75" x14ac:dyDescent="0.3">
      <c r="A30" s="111">
        <v>29</v>
      </c>
      <c r="B30" s="112" t="s">
        <v>472</v>
      </c>
      <c r="C30" s="109" t="s">
        <v>272</v>
      </c>
      <c r="D30" s="113">
        <v>2500</v>
      </c>
    </row>
    <row r="31" spans="1:4" ht="15.75" x14ac:dyDescent="0.3">
      <c r="A31" s="111">
        <v>30</v>
      </c>
      <c r="B31" s="112" t="s">
        <v>473</v>
      </c>
      <c r="C31" s="109" t="s">
        <v>273</v>
      </c>
      <c r="D31" s="113">
        <v>11900</v>
      </c>
    </row>
    <row r="32" spans="1:4" ht="15.75" x14ac:dyDescent="0.3">
      <c r="A32" s="114">
        <v>31</v>
      </c>
      <c r="B32" s="115" t="s">
        <v>474</v>
      </c>
      <c r="C32" s="116" t="s">
        <v>273</v>
      </c>
      <c r="D32" s="117">
        <v>22000</v>
      </c>
    </row>
    <row r="33" spans="1:4" ht="15.75" x14ac:dyDescent="0.3">
      <c r="A33" s="114">
        <v>32</v>
      </c>
      <c r="B33" s="115" t="s">
        <v>475</v>
      </c>
      <c r="C33" s="116" t="s">
        <v>273</v>
      </c>
      <c r="D33" s="117">
        <v>20200</v>
      </c>
    </row>
    <row r="34" spans="1:4" ht="15.75" x14ac:dyDescent="0.3">
      <c r="A34" s="114">
        <v>33</v>
      </c>
      <c r="B34" s="115" t="s">
        <v>476</v>
      </c>
      <c r="C34" s="116" t="s">
        <v>273</v>
      </c>
      <c r="D34" s="117">
        <v>17300</v>
      </c>
    </row>
    <row r="35" spans="1:4" ht="15.75" x14ac:dyDescent="0.3">
      <c r="A35" s="114">
        <v>34</v>
      </c>
      <c r="B35" s="115" t="s">
        <v>477</v>
      </c>
      <c r="C35" s="116" t="s">
        <v>273</v>
      </c>
      <c r="D35" s="117">
        <v>89100</v>
      </c>
    </row>
    <row r="36" spans="1:4" ht="15.75" x14ac:dyDescent="0.3">
      <c r="A36" s="114">
        <v>35</v>
      </c>
      <c r="B36" s="115" t="s">
        <v>478</v>
      </c>
      <c r="C36" s="116" t="s">
        <v>272</v>
      </c>
      <c r="D36" s="117">
        <v>1800</v>
      </c>
    </row>
    <row r="37" spans="1:4" ht="15.75" x14ac:dyDescent="0.3">
      <c r="A37" s="114">
        <v>36</v>
      </c>
      <c r="B37" s="115" t="s">
        <v>479</v>
      </c>
      <c r="C37" s="116" t="s">
        <v>272</v>
      </c>
      <c r="D37" s="117">
        <v>6100</v>
      </c>
    </row>
    <row r="38" spans="1:4" ht="15.75" x14ac:dyDescent="0.3">
      <c r="A38" s="114">
        <v>37</v>
      </c>
      <c r="B38" s="115" t="s">
        <v>480</v>
      </c>
      <c r="C38" s="116" t="s">
        <v>272</v>
      </c>
      <c r="D38" s="117">
        <v>14800</v>
      </c>
    </row>
    <row r="39" spans="1:4" ht="15.75" x14ac:dyDescent="0.3">
      <c r="A39" s="114">
        <v>38</v>
      </c>
      <c r="B39" s="115" t="s">
        <v>481</v>
      </c>
      <c r="C39" s="116" t="s">
        <v>272</v>
      </c>
      <c r="D39" s="117">
        <v>10500</v>
      </c>
    </row>
    <row r="40" spans="1:4" ht="15.75" x14ac:dyDescent="0.3">
      <c r="A40" s="114">
        <v>39</v>
      </c>
      <c r="B40" s="115" t="s">
        <v>482</v>
      </c>
      <c r="C40" s="116" t="s">
        <v>272</v>
      </c>
      <c r="D40" s="117">
        <v>9200</v>
      </c>
    </row>
    <row r="41" spans="1:4" ht="15.75" x14ac:dyDescent="0.3">
      <c r="A41" s="114">
        <v>40</v>
      </c>
      <c r="B41" s="115" t="s">
        <v>483</v>
      </c>
      <c r="C41" s="116" t="s">
        <v>272</v>
      </c>
      <c r="D41" s="117">
        <v>77600</v>
      </c>
    </row>
    <row r="42" spans="1:4" ht="15.75" x14ac:dyDescent="0.3">
      <c r="A42" s="114">
        <v>41</v>
      </c>
      <c r="B42" s="115" t="s">
        <v>484</v>
      </c>
      <c r="C42" s="116" t="s">
        <v>272</v>
      </c>
      <c r="D42" s="117">
        <v>43200</v>
      </c>
    </row>
    <row r="43" spans="1:4" ht="15.75" x14ac:dyDescent="0.3">
      <c r="A43" s="111">
        <v>42</v>
      </c>
      <c r="B43" s="112" t="s">
        <v>485</v>
      </c>
      <c r="C43" s="109" t="s">
        <v>486</v>
      </c>
      <c r="D43" s="113">
        <v>19600</v>
      </c>
    </row>
    <row r="44" spans="1:4" ht="15.75" x14ac:dyDescent="0.3">
      <c r="A44" s="111">
        <v>43</v>
      </c>
      <c r="B44" s="112" t="s">
        <v>487</v>
      </c>
      <c r="C44" s="109" t="s">
        <v>486</v>
      </c>
      <c r="D44" s="113">
        <v>15100</v>
      </c>
    </row>
    <row r="45" spans="1:4" ht="15.75" x14ac:dyDescent="0.3">
      <c r="A45" s="111">
        <v>44</v>
      </c>
      <c r="B45" s="112" t="s">
        <v>488</v>
      </c>
      <c r="C45" s="109" t="s">
        <v>272</v>
      </c>
      <c r="D45" s="113">
        <v>7300</v>
      </c>
    </row>
    <row r="46" spans="1:4" ht="15.75" x14ac:dyDescent="0.3">
      <c r="A46" s="111">
        <v>45</v>
      </c>
      <c r="B46" s="112" t="s">
        <v>489</v>
      </c>
      <c r="C46" s="109" t="s">
        <v>272</v>
      </c>
      <c r="D46" s="113">
        <v>2300</v>
      </c>
    </row>
    <row r="47" spans="1:4" ht="15.75" x14ac:dyDescent="0.3">
      <c r="A47" s="111">
        <v>46</v>
      </c>
      <c r="B47" s="112" t="s">
        <v>490</v>
      </c>
      <c r="C47" s="109" t="s">
        <v>272</v>
      </c>
      <c r="D47" s="113">
        <v>3500</v>
      </c>
    </row>
    <row r="48" spans="1:4" ht="15.75" x14ac:dyDescent="0.3">
      <c r="A48" s="111">
        <v>47</v>
      </c>
      <c r="B48" s="112" t="s">
        <v>491</v>
      </c>
      <c r="C48" s="109" t="s">
        <v>272</v>
      </c>
      <c r="D48" s="113">
        <v>31900</v>
      </c>
    </row>
    <row r="49" spans="1:4" ht="15.75" x14ac:dyDescent="0.3">
      <c r="A49" s="114">
        <v>48</v>
      </c>
      <c r="B49" s="115" t="s">
        <v>492</v>
      </c>
      <c r="C49" s="116" t="s">
        <v>272</v>
      </c>
      <c r="D49" s="117">
        <v>48900</v>
      </c>
    </row>
    <row r="50" spans="1:4" ht="15.75" x14ac:dyDescent="0.3">
      <c r="A50" s="114">
        <v>49</v>
      </c>
      <c r="B50" s="115" t="s">
        <v>493</v>
      </c>
      <c r="C50" s="116" t="s">
        <v>272</v>
      </c>
      <c r="D50" s="117">
        <v>86300</v>
      </c>
    </row>
    <row r="51" spans="1:4" ht="15.75" x14ac:dyDescent="0.3">
      <c r="A51" s="114">
        <v>50</v>
      </c>
      <c r="B51" s="115" t="s">
        <v>494</v>
      </c>
      <c r="C51" s="116" t="s">
        <v>272</v>
      </c>
      <c r="D51" s="117">
        <v>31700</v>
      </c>
    </row>
    <row r="52" spans="1:4" ht="15.75" x14ac:dyDescent="0.3">
      <c r="A52" s="114">
        <v>51</v>
      </c>
      <c r="B52" s="115" t="s">
        <v>495</v>
      </c>
      <c r="C52" s="116" t="s">
        <v>272</v>
      </c>
      <c r="D52" s="117">
        <v>43200</v>
      </c>
    </row>
    <row r="53" spans="1:4" ht="15.75" x14ac:dyDescent="0.3">
      <c r="A53" s="111">
        <v>52</v>
      </c>
      <c r="B53" s="112" t="s">
        <v>496</v>
      </c>
      <c r="C53" s="109" t="s">
        <v>272</v>
      </c>
      <c r="D53" s="113">
        <v>34500</v>
      </c>
    </row>
    <row r="54" spans="1:4" ht="15.75" x14ac:dyDescent="0.3">
      <c r="A54" s="111">
        <v>53</v>
      </c>
      <c r="B54" s="112" t="s">
        <v>497</v>
      </c>
      <c r="C54" s="109" t="s">
        <v>272</v>
      </c>
      <c r="D54" s="113">
        <v>30200</v>
      </c>
    </row>
    <row r="55" spans="1:4" ht="15.75" x14ac:dyDescent="0.3">
      <c r="A55" s="114">
        <v>54</v>
      </c>
      <c r="B55" s="115" t="s">
        <v>498</v>
      </c>
      <c r="C55" s="116" t="s">
        <v>272</v>
      </c>
      <c r="D55" s="117">
        <v>6600</v>
      </c>
    </row>
    <row r="56" spans="1:4" ht="15.75" x14ac:dyDescent="0.3">
      <c r="A56" s="114">
        <v>55</v>
      </c>
      <c r="B56" s="115" t="s">
        <v>499</v>
      </c>
      <c r="C56" s="116" t="s">
        <v>272</v>
      </c>
      <c r="D56" s="117">
        <v>3500</v>
      </c>
    </row>
    <row r="57" spans="1:4" ht="15.75" x14ac:dyDescent="0.3">
      <c r="A57" s="114">
        <v>56</v>
      </c>
      <c r="B57" s="115" t="s">
        <v>500</v>
      </c>
      <c r="C57" s="116" t="s">
        <v>272</v>
      </c>
      <c r="D57" s="117">
        <v>6900</v>
      </c>
    </row>
    <row r="58" spans="1:4" ht="15.75" x14ac:dyDescent="0.3">
      <c r="A58" s="114">
        <v>57</v>
      </c>
      <c r="B58" s="115" t="s">
        <v>501</v>
      </c>
      <c r="C58" s="116" t="s">
        <v>272</v>
      </c>
      <c r="D58" s="117">
        <v>14700</v>
      </c>
    </row>
    <row r="59" spans="1:4" ht="15.75" x14ac:dyDescent="0.3">
      <c r="A59" s="114">
        <v>58</v>
      </c>
      <c r="B59" s="115" t="s">
        <v>502</v>
      </c>
      <c r="C59" s="116" t="s">
        <v>272</v>
      </c>
      <c r="D59" s="117">
        <v>6700</v>
      </c>
    </row>
    <row r="60" spans="1:4" ht="15.75" x14ac:dyDescent="0.3">
      <c r="A60" s="114">
        <v>59</v>
      </c>
      <c r="B60" s="115" t="s">
        <v>503</v>
      </c>
      <c r="C60" s="116" t="s">
        <v>272</v>
      </c>
      <c r="D60" s="117">
        <v>27100</v>
      </c>
    </row>
    <row r="61" spans="1:4" ht="15.75" x14ac:dyDescent="0.3">
      <c r="A61" s="114">
        <v>60</v>
      </c>
      <c r="B61" s="115" t="s">
        <v>504</v>
      </c>
      <c r="C61" s="116" t="s">
        <v>272</v>
      </c>
      <c r="D61" s="117">
        <v>4200</v>
      </c>
    </row>
    <row r="62" spans="1:4" ht="15.75" x14ac:dyDescent="0.3">
      <c r="A62" s="114">
        <v>61</v>
      </c>
      <c r="B62" s="115" t="s">
        <v>505</v>
      </c>
      <c r="C62" s="116" t="s">
        <v>272</v>
      </c>
      <c r="D62" s="117">
        <v>28500</v>
      </c>
    </row>
    <row r="63" spans="1:4" ht="15.75" x14ac:dyDescent="0.3">
      <c r="A63" s="114">
        <v>62</v>
      </c>
      <c r="B63" s="115" t="s">
        <v>506</v>
      </c>
      <c r="C63" s="116" t="s">
        <v>272</v>
      </c>
      <c r="D63" s="117">
        <v>4100</v>
      </c>
    </row>
    <row r="64" spans="1:4" ht="15.75" x14ac:dyDescent="0.3">
      <c r="A64" s="114">
        <v>63</v>
      </c>
      <c r="B64" s="115" t="s">
        <v>507</v>
      </c>
      <c r="C64" s="116" t="s">
        <v>272</v>
      </c>
      <c r="D64" s="117">
        <v>62400</v>
      </c>
    </row>
    <row r="65" spans="1:4" ht="15.75" x14ac:dyDescent="0.3">
      <c r="A65" s="114">
        <v>64</v>
      </c>
      <c r="B65" s="115" t="s">
        <v>508</v>
      </c>
      <c r="C65" s="116" t="s">
        <v>272</v>
      </c>
      <c r="D65" s="117">
        <v>46300</v>
      </c>
    </row>
    <row r="66" spans="1:4" ht="15.75" x14ac:dyDescent="0.3">
      <c r="A66" s="114">
        <v>65</v>
      </c>
      <c r="B66" s="115" t="s">
        <v>509</v>
      </c>
      <c r="C66" s="116" t="s">
        <v>272</v>
      </c>
      <c r="D66" s="117">
        <v>20600</v>
      </c>
    </row>
    <row r="67" spans="1:4" ht="15.75" x14ac:dyDescent="0.3">
      <c r="A67" s="114">
        <v>66</v>
      </c>
      <c r="B67" s="115" t="s">
        <v>510</v>
      </c>
      <c r="C67" s="116" t="s">
        <v>272</v>
      </c>
      <c r="D67" s="117">
        <v>17700</v>
      </c>
    </row>
    <row r="68" spans="1:4" ht="15.75" x14ac:dyDescent="0.3">
      <c r="A68" s="114">
        <v>67</v>
      </c>
      <c r="B68" s="115" t="s">
        <v>511</v>
      </c>
      <c r="C68" s="116" t="s">
        <v>272</v>
      </c>
      <c r="D68" s="117">
        <v>24600</v>
      </c>
    </row>
    <row r="69" spans="1:4" ht="15.75" x14ac:dyDescent="0.3">
      <c r="A69" s="114">
        <v>68</v>
      </c>
      <c r="B69" s="115" t="s">
        <v>511</v>
      </c>
      <c r="C69" s="116" t="s">
        <v>272</v>
      </c>
      <c r="D69" s="117">
        <v>28200</v>
      </c>
    </row>
    <row r="70" spans="1:4" ht="15.75" x14ac:dyDescent="0.3">
      <c r="A70" s="114">
        <v>69</v>
      </c>
      <c r="B70" s="115" t="s">
        <v>512</v>
      </c>
      <c r="C70" s="116" t="s">
        <v>272</v>
      </c>
      <c r="D70" s="117">
        <v>9200</v>
      </c>
    </row>
    <row r="71" spans="1:4" ht="15.75" x14ac:dyDescent="0.3">
      <c r="A71" s="114">
        <v>70</v>
      </c>
      <c r="B71" s="115" t="s">
        <v>513</v>
      </c>
      <c r="C71" s="116" t="s">
        <v>272</v>
      </c>
      <c r="D71" s="117">
        <v>3500</v>
      </c>
    </row>
    <row r="72" spans="1:4" ht="15.75" x14ac:dyDescent="0.3">
      <c r="A72" s="114">
        <v>71</v>
      </c>
      <c r="B72" s="115" t="s">
        <v>514</v>
      </c>
      <c r="C72" s="116" t="s">
        <v>272</v>
      </c>
      <c r="D72" s="117">
        <v>15600</v>
      </c>
    </row>
    <row r="73" spans="1:4" ht="15.75" x14ac:dyDescent="0.3">
      <c r="A73" s="114">
        <v>72</v>
      </c>
      <c r="B73" s="115" t="s">
        <v>515</v>
      </c>
      <c r="C73" s="116" t="s">
        <v>272</v>
      </c>
      <c r="D73" s="117">
        <v>25200</v>
      </c>
    </row>
    <row r="74" spans="1:4" ht="15.75" x14ac:dyDescent="0.3">
      <c r="A74" s="114">
        <v>73</v>
      </c>
      <c r="B74" s="115" t="s">
        <v>516</v>
      </c>
      <c r="C74" s="116" t="s">
        <v>272</v>
      </c>
      <c r="D74" s="117">
        <v>39000</v>
      </c>
    </row>
    <row r="75" spans="1:4" ht="15.75" x14ac:dyDescent="0.3">
      <c r="A75" s="114">
        <v>74</v>
      </c>
      <c r="B75" s="115" t="s">
        <v>517</v>
      </c>
      <c r="C75" s="116" t="s">
        <v>272</v>
      </c>
      <c r="D75" s="117">
        <v>27100</v>
      </c>
    </row>
    <row r="76" spans="1:4" ht="15.75" x14ac:dyDescent="0.3">
      <c r="A76" s="114">
        <v>75</v>
      </c>
      <c r="B76" s="115" t="s">
        <v>518</v>
      </c>
      <c r="C76" s="116" t="s">
        <v>272</v>
      </c>
      <c r="D76" s="117">
        <v>16300</v>
      </c>
    </row>
    <row r="77" spans="1:4" ht="15.75" x14ac:dyDescent="0.3">
      <c r="A77" s="114">
        <v>76</v>
      </c>
      <c r="B77" s="115" t="s">
        <v>519</v>
      </c>
      <c r="C77" s="116" t="s">
        <v>272</v>
      </c>
      <c r="D77" s="117">
        <v>9000</v>
      </c>
    </row>
    <row r="78" spans="1:4" ht="15.75" x14ac:dyDescent="0.3">
      <c r="A78" s="114">
        <v>77</v>
      </c>
      <c r="B78" s="115" t="s">
        <v>520</v>
      </c>
      <c r="C78" s="116" t="s">
        <v>272</v>
      </c>
      <c r="D78" s="117">
        <v>17100</v>
      </c>
    </row>
    <row r="79" spans="1:4" ht="15.75" x14ac:dyDescent="0.3">
      <c r="A79" s="114">
        <v>78</v>
      </c>
      <c r="B79" s="115" t="s">
        <v>521</v>
      </c>
      <c r="C79" s="116" t="s">
        <v>272</v>
      </c>
      <c r="D79" s="117">
        <v>21700</v>
      </c>
    </row>
    <row r="80" spans="1:4" ht="15.75" x14ac:dyDescent="0.3">
      <c r="A80" s="114">
        <v>79</v>
      </c>
      <c r="B80" s="115" t="s">
        <v>522</v>
      </c>
      <c r="C80" s="116" t="s">
        <v>272</v>
      </c>
      <c r="D80" s="117">
        <v>9500</v>
      </c>
    </row>
    <row r="81" spans="1:4" ht="15.75" x14ac:dyDescent="0.3">
      <c r="A81" s="114">
        <v>80</v>
      </c>
      <c r="B81" s="115" t="s">
        <v>523</v>
      </c>
      <c r="C81" s="116" t="s">
        <v>272</v>
      </c>
      <c r="D81" s="117">
        <v>9100</v>
      </c>
    </row>
    <row r="82" spans="1:4" ht="15.75" x14ac:dyDescent="0.3">
      <c r="A82" s="114">
        <v>81</v>
      </c>
      <c r="B82" s="115" t="s">
        <v>524</v>
      </c>
      <c r="C82" s="116" t="s">
        <v>272</v>
      </c>
      <c r="D82" s="117">
        <v>4600</v>
      </c>
    </row>
    <row r="83" spans="1:4" ht="15.75" x14ac:dyDescent="0.3">
      <c r="A83" s="114">
        <v>82</v>
      </c>
      <c r="B83" s="115" t="s">
        <v>525</v>
      </c>
      <c r="C83" s="116" t="s">
        <v>272</v>
      </c>
      <c r="D83" s="117">
        <v>16100</v>
      </c>
    </row>
    <row r="84" spans="1:4" ht="15.75" x14ac:dyDescent="0.3">
      <c r="A84" s="114">
        <v>83</v>
      </c>
      <c r="B84" s="115" t="s">
        <v>526</v>
      </c>
      <c r="C84" s="116" t="s">
        <v>272</v>
      </c>
      <c r="D84" s="117">
        <v>27100</v>
      </c>
    </row>
    <row r="85" spans="1:4" ht="15.75" x14ac:dyDescent="0.3">
      <c r="A85" s="114">
        <v>84</v>
      </c>
      <c r="B85" s="115" t="s">
        <v>527</v>
      </c>
      <c r="C85" s="116" t="s">
        <v>272</v>
      </c>
      <c r="D85" s="117">
        <v>4900</v>
      </c>
    </row>
    <row r="86" spans="1:4" ht="15.75" x14ac:dyDescent="0.3">
      <c r="A86" s="114">
        <v>85</v>
      </c>
      <c r="B86" s="115" t="s">
        <v>528</v>
      </c>
      <c r="C86" s="116" t="s">
        <v>272</v>
      </c>
      <c r="D86" s="117">
        <v>235700</v>
      </c>
    </row>
    <row r="87" spans="1:4" ht="15.75" x14ac:dyDescent="0.3">
      <c r="A87" s="114">
        <v>86</v>
      </c>
      <c r="B87" s="115" t="s">
        <v>529</v>
      </c>
      <c r="C87" s="116" t="s">
        <v>272</v>
      </c>
      <c r="D87" s="117">
        <v>264400</v>
      </c>
    </row>
    <row r="88" spans="1:4" ht="15.75" x14ac:dyDescent="0.3">
      <c r="A88" s="111">
        <v>87</v>
      </c>
      <c r="B88" s="112" t="s">
        <v>530</v>
      </c>
      <c r="C88" s="109" t="s">
        <v>272</v>
      </c>
      <c r="D88" s="113">
        <v>15600</v>
      </c>
    </row>
    <row r="89" spans="1:4" ht="15.75" x14ac:dyDescent="0.3">
      <c r="A89" s="114">
        <v>88</v>
      </c>
      <c r="B89" s="115" t="s">
        <v>531</v>
      </c>
      <c r="C89" s="116" t="s">
        <v>272</v>
      </c>
      <c r="D89" s="117">
        <v>529000</v>
      </c>
    </row>
    <row r="90" spans="1:4" ht="15.75" x14ac:dyDescent="0.3">
      <c r="A90" s="114">
        <v>89</v>
      </c>
      <c r="B90" s="115" t="s">
        <v>532</v>
      </c>
      <c r="C90" s="116" t="s">
        <v>272</v>
      </c>
      <c r="D90" s="117">
        <v>226900</v>
      </c>
    </row>
    <row r="91" spans="1:4" ht="15.75" x14ac:dyDescent="0.3">
      <c r="A91" s="114">
        <v>90</v>
      </c>
      <c r="B91" s="115" t="s">
        <v>533</v>
      </c>
      <c r="C91" s="116" t="s">
        <v>272</v>
      </c>
      <c r="D91" s="117">
        <v>511000</v>
      </c>
    </row>
    <row r="92" spans="1:4" ht="15.75" x14ac:dyDescent="0.3">
      <c r="A92" s="114">
        <v>91</v>
      </c>
      <c r="B92" s="115" t="s">
        <v>534</v>
      </c>
      <c r="C92" s="116" t="s">
        <v>272</v>
      </c>
      <c r="D92" s="117">
        <v>258700</v>
      </c>
    </row>
    <row r="93" spans="1:4" ht="15.75" x14ac:dyDescent="0.3">
      <c r="A93" s="114">
        <v>92</v>
      </c>
      <c r="B93" s="115" t="s">
        <v>535</v>
      </c>
      <c r="C93" s="116" t="s">
        <v>272</v>
      </c>
      <c r="D93" s="117">
        <v>356400</v>
      </c>
    </row>
    <row r="94" spans="1:4" ht="15.75" x14ac:dyDescent="0.3">
      <c r="A94" s="114">
        <v>93</v>
      </c>
      <c r="B94" s="115" t="s">
        <v>536</v>
      </c>
      <c r="C94" s="116" t="s">
        <v>537</v>
      </c>
      <c r="D94" s="117">
        <v>6500</v>
      </c>
    </row>
    <row r="95" spans="1:4" ht="15.75" x14ac:dyDescent="0.3">
      <c r="A95" s="114">
        <v>94</v>
      </c>
      <c r="B95" s="115" t="s">
        <v>538</v>
      </c>
      <c r="C95" s="116" t="s">
        <v>272</v>
      </c>
      <c r="D95" s="117">
        <v>5500</v>
      </c>
    </row>
    <row r="96" spans="1:4" ht="15.75" x14ac:dyDescent="0.3">
      <c r="A96" s="114">
        <v>95</v>
      </c>
      <c r="B96" s="115" t="s">
        <v>539</v>
      </c>
      <c r="C96" s="116" t="s">
        <v>272</v>
      </c>
      <c r="D96" s="117">
        <v>20700</v>
      </c>
    </row>
    <row r="97" spans="1:4" ht="15.75" x14ac:dyDescent="0.3">
      <c r="A97" s="111">
        <v>96</v>
      </c>
      <c r="B97" s="112" t="s">
        <v>540</v>
      </c>
      <c r="C97" s="109" t="s">
        <v>541</v>
      </c>
      <c r="D97" s="113">
        <v>471300</v>
      </c>
    </row>
    <row r="98" spans="1:4" ht="15.75" x14ac:dyDescent="0.3">
      <c r="A98" s="111">
        <v>97</v>
      </c>
      <c r="B98" s="112" t="s">
        <v>542</v>
      </c>
      <c r="C98" s="109" t="s">
        <v>541</v>
      </c>
      <c r="D98" s="113">
        <v>425400</v>
      </c>
    </row>
    <row r="99" spans="1:4" ht="15.75" x14ac:dyDescent="0.3">
      <c r="A99" s="111">
        <v>98</v>
      </c>
      <c r="B99" s="112" t="s">
        <v>543</v>
      </c>
      <c r="C99" s="109" t="s">
        <v>541</v>
      </c>
      <c r="D99" s="113">
        <v>580500</v>
      </c>
    </row>
    <row r="100" spans="1:4" ht="15.75" x14ac:dyDescent="0.3">
      <c r="A100" s="111">
        <v>99</v>
      </c>
      <c r="B100" s="112" t="s">
        <v>544</v>
      </c>
      <c r="C100" s="109" t="s">
        <v>541</v>
      </c>
      <c r="D100" s="113">
        <v>652400</v>
      </c>
    </row>
    <row r="101" spans="1:4" ht="15.75" x14ac:dyDescent="0.3">
      <c r="A101" s="111">
        <v>100</v>
      </c>
      <c r="B101" s="112" t="s">
        <v>545</v>
      </c>
      <c r="C101" s="109" t="s">
        <v>541</v>
      </c>
      <c r="D101" s="113">
        <v>896700</v>
      </c>
    </row>
    <row r="102" spans="1:4" ht="15.75" x14ac:dyDescent="0.3">
      <c r="A102" s="111">
        <v>101</v>
      </c>
      <c r="B102" s="112" t="s">
        <v>546</v>
      </c>
      <c r="C102" s="109" t="s">
        <v>541</v>
      </c>
      <c r="D102" s="113">
        <v>852100</v>
      </c>
    </row>
    <row r="103" spans="1:4" ht="15.75" x14ac:dyDescent="0.3">
      <c r="A103" s="111">
        <v>102</v>
      </c>
      <c r="B103" s="112" t="s">
        <v>547</v>
      </c>
      <c r="C103" s="109" t="s">
        <v>541</v>
      </c>
      <c r="D103" s="113">
        <v>799000</v>
      </c>
    </row>
    <row r="104" spans="1:4" ht="15.75" x14ac:dyDescent="0.3">
      <c r="A104" s="111">
        <v>103</v>
      </c>
      <c r="B104" s="112" t="s">
        <v>548</v>
      </c>
      <c r="C104" s="109" t="s">
        <v>541</v>
      </c>
      <c r="D104" s="113">
        <v>776000</v>
      </c>
    </row>
    <row r="105" spans="1:4" ht="15.75" x14ac:dyDescent="0.3">
      <c r="A105" s="111">
        <v>104</v>
      </c>
      <c r="B105" s="112" t="s">
        <v>549</v>
      </c>
      <c r="C105" s="109" t="s">
        <v>541</v>
      </c>
      <c r="D105" s="113">
        <v>306100</v>
      </c>
    </row>
    <row r="106" spans="1:4" ht="15.75" x14ac:dyDescent="0.3">
      <c r="A106" s="111">
        <v>105</v>
      </c>
      <c r="B106" s="112" t="s">
        <v>550</v>
      </c>
      <c r="C106" s="109" t="s">
        <v>541</v>
      </c>
      <c r="D106" s="113">
        <v>236000</v>
      </c>
    </row>
    <row r="107" spans="1:4" ht="15.75" x14ac:dyDescent="0.3">
      <c r="A107" s="111">
        <v>106</v>
      </c>
      <c r="B107" s="112" t="s">
        <v>551</v>
      </c>
      <c r="C107" s="109" t="s">
        <v>541</v>
      </c>
      <c r="D107" s="113">
        <v>517900</v>
      </c>
    </row>
    <row r="108" spans="1:4" ht="15.75" x14ac:dyDescent="0.3">
      <c r="A108" s="111">
        <v>107</v>
      </c>
      <c r="B108" s="112" t="s">
        <v>552</v>
      </c>
      <c r="C108" s="109" t="s">
        <v>541</v>
      </c>
      <c r="D108" s="113">
        <v>387200</v>
      </c>
    </row>
    <row r="109" spans="1:4" ht="15.75" x14ac:dyDescent="0.3">
      <c r="A109" s="111">
        <v>108</v>
      </c>
      <c r="B109" s="112" t="s">
        <v>553</v>
      </c>
      <c r="C109" s="109" t="s">
        <v>541</v>
      </c>
      <c r="D109" s="113">
        <v>488600</v>
      </c>
    </row>
    <row r="110" spans="1:4" ht="15.75" x14ac:dyDescent="0.3">
      <c r="A110" s="111">
        <v>109</v>
      </c>
      <c r="B110" s="112" t="s">
        <v>554</v>
      </c>
      <c r="C110" s="109" t="s">
        <v>541</v>
      </c>
      <c r="D110" s="113">
        <v>432800</v>
      </c>
    </row>
    <row r="111" spans="1:4" ht="15.75" x14ac:dyDescent="0.3">
      <c r="A111" s="111">
        <v>110</v>
      </c>
      <c r="B111" s="112" t="s">
        <v>555</v>
      </c>
      <c r="C111" s="109" t="s">
        <v>541</v>
      </c>
      <c r="D111" s="113">
        <v>862200</v>
      </c>
    </row>
    <row r="112" spans="1:4" ht="15.75" x14ac:dyDescent="0.3">
      <c r="A112" s="111">
        <v>111</v>
      </c>
      <c r="B112" s="112" t="s">
        <v>556</v>
      </c>
      <c r="C112" s="109" t="s">
        <v>541</v>
      </c>
      <c r="D112" s="113">
        <v>689700</v>
      </c>
    </row>
    <row r="113" spans="1:4" ht="15.75" x14ac:dyDescent="0.3">
      <c r="A113" s="111">
        <v>112</v>
      </c>
      <c r="B113" s="112" t="s">
        <v>557</v>
      </c>
      <c r="C113" s="109" t="s">
        <v>541</v>
      </c>
      <c r="D113" s="113">
        <v>396600</v>
      </c>
    </row>
    <row r="114" spans="1:4" ht="15.75" x14ac:dyDescent="0.3">
      <c r="A114" s="111">
        <v>113</v>
      </c>
      <c r="B114" s="112" t="s">
        <v>558</v>
      </c>
      <c r="C114" s="109" t="s">
        <v>541</v>
      </c>
      <c r="D114" s="113">
        <v>477100</v>
      </c>
    </row>
    <row r="115" spans="1:4" ht="15.75" x14ac:dyDescent="0.3">
      <c r="A115" s="111">
        <v>114</v>
      </c>
      <c r="B115" s="112" t="s">
        <v>559</v>
      </c>
      <c r="C115" s="109" t="s">
        <v>272</v>
      </c>
      <c r="D115" s="113">
        <v>27100</v>
      </c>
    </row>
    <row r="116" spans="1:4" ht="15.75" x14ac:dyDescent="0.3">
      <c r="A116" s="111">
        <v>115</v>
      </c>
      <c r="B116" s="112" t="s">
        <v>560</v>
      </c>
      <c r="C116" s="109" t="s">
        <v>272</v>
      </c>
      <c r="D116" s="113">
        <v>20200</v>
      </c>
    </row>
    <row r="117" spans="1:4" ht="15.75" x14ac:dyDescent="0.3">
      <c r="A117" s="114">
        <v>116</v>
      </c>
      <c r="B117" s="115" t="s">
        <v>561</v>
      </c>
      <c r="C117" s="116" t="s">
        <v>272</v>
      </c>
      <c r="D117" s="117">
        <v>11000</v>
      </c>
    </row>
    <row r="118" spans="1:4" ht="15.75" x14ac:dyDescent="0.3">
      <c r="A118" s="114">
        <v>117</v>
      </c>
      <c r="B118" s="115" t="s">
        <v>562</v>
      </c>
      <c r="C118" s="116" t="s">
        <v>272</v>
      </c>
      <c r="D118" s="117">
        <v>5100</v>
      </c>
    </row>
    <row r="119" spans="1:4" ht="15.75" x14ac:dyDescent="0.3">
      <c r="A119" s="114">
        <v>118</v>
      </c>
      <c r="B119" s="115" t="s">
        <v>563</v>
      </c>
      <c r="C119" s="116" t="s">
        <v>272</v>
      </c>
      <c r="D119" s="117">
        <v>3200</v>
      </c>
    </row>
    <row r="120" spans="1:4" ht="15.75" x14ac:dyDescent="0.3">
      <c r="A120" s="114">
        <v>119</v>
      </c>
      <c r="B120" s="115" t="s">
        <v>564</v>
      </c>
      <c r="C120" s="116" t="s">
        <v>272</v>
      </c>
      <c r="D120" s="117">
        <v>15200</v>
      </c>
    </row>
    <row r="121" spans="1:4" ht="15.75" x14ac:dyDescent="0.3">
      <c r="A121" s="114">
        <v>120</v>
      </c>
      <c r="B121" s="115" t="s">
        <v>565</v>
      </c>
      <c r="C121" s="116" t="s">
        <v>272</v>
      </c>
      <c r="D121" s="117">
        <v>17300</v>
      </c>
    </row>
    <row r="122" spans="1:4" ht="15.75" x14ac:dyDescent="0.3">
      <c r="A122" s="114">
        <v>121</v>
      </c>
      <c r="B122" s="115" t="s">
        <v>566</v>
      </c>
      <c r="C122" s="116" t="s">
        <v>272</v>
      </c>
      <c r="D122" s="117">
        <v>7700</v>
      </c>
    </row>
    <row r="123" spans="1:4" ht="15.75" x14ac:dyDescent="0.3">
      <c r="A123" s="114">
        <v>122</v>
      </c>
      <c r="B123" s="115" t="s">
        <v>567</v>
      </c>
      <c r="C123" s="116" t="s">
        <v>272</v>
      </c>
      <c r="D123" s="117">
        <v>6900</v>
      </c>
    </row>
    <row r="124" spans="1:4" ht="15.75" x14ac:dyDescent="0.3">
      <c r="A124" s="114">
        <v>123</v>
      </c>
      <c r="B124" s="115" t="s">
        <v>568</v>
      </c>
      <c r="C124" s="116" t="s">
        <v>272</v>
      </c>
      <c r="D124" s="117">
        <v>1800</v>
      </c>
    </row>
    <row r="125" spans="1:4" ht="15.75" x14ac:dyDescent="0.3">
      <c r="A125" s="111">
        <v>124</v>
      </c>
      <c r="B125" s="112" t="s">
        <v>569</v>
      </c>
      <c r="C125" s="109" t="s">
        <v>272</v>
      </c>
      <c r="D125" s="113">
        <v>732900</v>
      </c>
    </row>
    <row r="126" spans="1:4" ht="15.75" x14ac:dyDescent="0.3">
      <c r="A126" s="111">
        <v>125</v>
      </c>
      <c r="B126" s="112" t="s">
        <v>570</v>
      </c>
      <c r="C126" s="109" t="s">
        <v>272</v>
      </c>
      <c r="D126" s="113">
        <v>35000</v>
      </c>
    </row>
    <row r="127" spans="1:4" ht="15.75" x14ac:dyDescent="0.3">
      <c r="A127" s="111">
        <v>126</v>
      </c>
      <c r="B127" s="112" t="s">
        <v>571</v>
      </c>
      <c r="C127" s="109" t="s">
        <v>272</v>
      </c>
      <c r="D127" s="113">
        <v>59400</v>
      </c>
    </row>
    <row r="128" spans="1:4" ht="15.75" x14ac:dyDescent="0.3">
      <c r="A128" s="111">
        <v>127</v>
      </c>
      <c r="B128" s="112" t="s">
        <v>572</v>
      </c>
      <c r="C128" s="109" t="s">
        <v>272</v>
      </c>
      <c r="D128" s="113">
        <v>65700</v>
      </c>
    </row>
    <row r="129" spans="1:4" ht="15.75" x14ac:dyDescent="0.3">
      <c r="A129" s="111">
        <v>128</v>
      </c>
      <c r="B129" s="112" t="s">
        <v>573</v>
      </c>
      <c r="C129" s="109" t="s">
        <v>272</v>
      </c>
      <c r="D129" s="113">
        <v>53500</v>
      </c>
    </row>
    <row r="130" spans="1:4" ht="15.75" x14ac:dyDescent="0.3">
      <c r="A130" s="111">
        <v>129</v>
      </c>
      <c r="B130" s="112" t="s">
        <v>574</v>
      </c>
      <c r="C130" s="109" t="s">
        <v>272</v>
      </c>
      <c r="D130" s="113">
        <v>30500</v>
      </c>
    </row>
    <row r="131" spans="1:4" ht="15.75" x14ac:dyDescent="0.3">
      <c r="A131" s="111">
        <v>130</v>
      </c>
      <c r="B131" s="112" t="s">
        <v>575</v>
      </c>
      <c r="C131" s="109" t="s">
        <v>272</v>
      </c>
      <c r="D131" s="113">
        <v>62000</v>
      </c>
    </row>
    <row r="132" spans="1:4" ht="15.75" x14ac:dyDescent="0.3">
      <c r="A132" s="111">
        <v>131</v>
      </c>
      <c r="B132" s="112" t="s">
        <v>576</v>
      </c>
      <c r="C132" s="109" t="s">
        <v>272</v>
      </c>
      <c r="D132" s="113">
        <v>58200</v>
      </c>
    </row>
    <row r="133" spans="1:4" ht="15.75" x14ac:dyDescent="0.3">
      <c r="A133" s="111">
        <v>132</v>
      </c>
      <c r="B133" s="112" t="s">
        <v>577</v>
      </c>
      <c r="C133" s="109" t="s">
        <v>272</v>
      </c>
      <c r="D133" s="113">
        <v>42500</v>
      </c>
    </row>
    <row r="134" spans="1:4" ht="15.75" x14ac:dyDescent="0.3">
      <c r="A134" s="111">
        <v>133</v>
      </c>
      <c r="B134" s="112" t="s">
        <v>578</v>
      </c>
      <c r="C134" s="109" t="s">
        <v>272</v>
      </c>
      <c r="D134" s="113">
        <v>172500</v>
      </c>
    </row>
    <row r="135" spans="1:4" ht="15.75" x14ac:dyDescent="0.3">
      <c r="A135" s="114">
        <v>134</v>
      </c>
      <c r="B135" s="115" t="s">
        <v>579</v>
      </c>
      <c r="C135" s="116" t="s">
        <v>272</v>
      </c>
      <c r="D135" s="117">
        <v>192000</v>
      </c>
    </row>
    <row r="136" spans="1:4" ht="15.75" x14ac:dyDescent="0.3">
      <c r="A136" s="114">
        <v>135</v>
      </c>
      <c r="B136" s="115" t="s">
        <v>580</v>
      </c>
      <c r="C136" s="116" t="s">
        <v>272</v>
      </c>
      <c r="D136" s="117">
        <v>185400</v>
      </c>
    </row>
    <row r="137" spans="1:4" ht="15.75" x14ac:dyDescent="0.3">
      <c r="A137" s="114">
        <v>136</v>
      </c>
      <c r="B137" s="115" t="s">
        <v>437</v>
      </c>
      <c r="C137" s="116" t="s">
        <v>277</v>
      </c>
      <c r="D137" s="117">
        <v>200</v>
      </c>
    </row>
    <row r="138" spans="1:4" ht="15.75" x14ac:dyDescent="0.3">
      <c r="A138" s="114">
        <v>137</v>
      </c>
      <c r="B138" s="115" t="s">
        <v>581</v>
      </c>
      <c r="C138" s="116" t="s">
        <v>272</v>
      </c>
      <c r="D138" s="117">
        <v>27100</v>
      </c>
    </row>
    <row r="139" spans="1:4" ht="15.75" x14ac:dyDescent="0.3">
      <c r="A139" s="114">
        <v>138</v>
      </c>
      <c r="B139" s="115" t="s">
        <v>582</v>
      </c>
      <c r="C139" s="116" t="s">
        <v>272</v>
      </c>
      <c r="D139" s="117">
        <v>2300</v>
      </c>
    </row>
    <row r="140" spans="1:4" ht="15.75" x14ac:dyDescent="0.3">
      <c r="A140" s="114">
        <v>139</v>
      </c>
      <c r="B140" s="115" t="s">
        <v>583</v>
      </c>
      <c r="C140" s="116" t="s">
        <v>272</v>
      </c>
      <c r="D140" s="117">
        <v>5200</v>
      </c>
    </row>
    <row r="141" spans="1:4" ht="15.75" x14ac:dyDescent="0.3">
      <c r="A141" s="114">
        <v>140</v>
      </c>
      <c r="B141" s="115" t="s">
        <v>584</v>
      </c>
      <c r="C141" s="116" t="s">
        <v>272</v>
      </c>
      <c r="D141" s="117">
        <v>15000</v>
      </c>
    </row>
    <row r="142" spans="1:4" ht="15.75" x14ac:dyDescent="0.3">
      <c r="A142" s="114">
        <v>141</v>
      </c>
      <c r="B142" s="115" t="s">
        <v>585</v>
      </c>
      <c r="C142" s="116" t="s">
        <v>272</v>
      </c>
      <c r="D142" s="117">
        <v>23000</v>
      </c>
    </row>
    <row r="143" spans="1:4" ht="15.75" x14ac:dyDescent="0.3">
      <c r="A143" s="114">
        <v>142</v>
      </c>
      <c r="B143" s="115" t="s">
        <v>586</v>
      </c>
      <c r="C143" s="116" t="s">
        <v>272</v>
      </c>
      <c r="D143" s="117">
        <v>15300</v>
      </c>
    </row>
    <row r="144" spans="1:4" ht="15.75" x14ac:dyDescent="0.3">
      <c r="A144" s="114">
        <v>143</v>
      </c>
      <c r="B144" s="115" t="s">
        <v>587</v>
      </c>
      <c r="C144" s="116" t="s">
        <v>272</v>
      </c>
      <c r="D144" s="117">
        <v>9000</v>
      </c>
    </row>
    <row r="145" spans="1:4" ht="15.75" x14ac:dyDescent="0.3">
      <c r="A145" s="114">
        <v>144</v>
      </c>
      <c r="B145" s="115" t="s">
        <v>588</v>
      </c>
      <c r="C145" s="116" t="s">
        <v>589</v>
      </c>
      <c r="D145" s="117">
        <v>8100</v>
      </c>
    </row>
    <row r="146" spans="1:4" ht="15.75" x14ac:dyDescent="0.3">
      <c r="A146" s="114">
        <v>145</v>
      </c>
      <c r="B146" s="115" t="s">
        <v>590</v>
      </c>
      <c r="C146" s="116" t="s">
        <v>272</v>
      </c>
      <c r="D146" s="117">
        <v>1178900</v>
      </c>
    </row>
    <row r="147" spans="1:4" ht="15.75" x14ac:dyDescent="0.3">
      <c r="A147" s="114">
        <v>146</v>
      </c>
      <c r="B147" s="115" t="s">
        <v>591</v>
      </c>
      <c r="C147" s="116" t="s">
        <v>272</v>
      </c>
      <c r="D147" s="117">
        <v>759800</v>
      </c>
    </row>
    <row r="148" spans="1:4" ht="15.75" x14ac:dyDescent="0.3">
      <c r="A148" s="114">
        <v>147</v>
      </c>
      <c r="B148" s="115" t="s">
        <v>592</v>
      </c>
      <c r="C148" s="116" t="s">
        <v>272</v>
      </c>
      <c r="D148" s="117">
        <v>759800</v>
      </c>
    </row>
    <row r="149" spans="1:4" ht="15.75" x14ac:dyDescent="0.3">
      <c r="A149" s="114">
        <v>148</v>
      </c>
      <c r="B149" s="115" t="s">
        <v>593</v>
      </c>
      <c r="C149" s="116" t="s">
        <v>272</v>
      </c>
      <c r="D149" s="117">
        <v>719100</v>
      </c>
    </row>
    <row r="150" spans="1:4" ht="15.75" x14ac:dyDescent="0.3">
      <c r="A150" s="114">
        <v>149</v>
      </c>
      <c r="B150" s="115" t="s">
        <v>594</v>
      </c>
      <c r="C150" s="116" t="s">
        <v>272</v>
      </c>
      <c r="D150" s="117">
        <v>1528900</v>
      </c>
    </row>
    <row r="151" spans="1:4" ht="15.75" x14ac:dyDescent="0.3">
      <c r="A151" s="114">
        <v>150</v>
      </c>
      <c r="B151" s="115" t="s">
        <v>595</v>
      </c>
      <c r="C151" s="116" t="s">
        <v>272</v>
      </c>
      <c r="D151" s="117">
        <v>30800</v>
      </c>
    </row>
    <row r="152" spans="1:4" ht="15.75" x14ac:dyDescent="0.3">
      <c r="A152" s="114">
        <v>151</v>
      </c>
      <c r="B152" s="115" t="s">
        <v>596</v>
      </c>
      <c r="C152" s="116" t="s">
        <v>272</v>
      </c>
      <c r="D152" s="117">
        <v>22500</v>
      </c>
    </row>
    <row r="153" spans="1:4" ht="15.75" x14ac:dyDescent="0.3">
      <c r="A153" s="114">
        <v>152</v>
      </c>
      <c r="B153" s="115" t="s">
        <v>597</v>
      </c>
      <c r="C153" s="116" t="s">
        <v>272</v>
      </c>
      <c r="D153" s="117">
        <v>12400</v>
      </c>
    </row>
    <row r="154" spans="1:4" ht="15.75" x14ac:dyDescent="0.3">
      <c r="A154" s="114">
        <v>153</v>
      </c>
      <c r="B154" s="115" t="s">
        <v>598</v>
      </c>
      <c r="C154" s="116" t="s">
        <v>272</v>
      </c>
      <c r="D154" s="117">
        <v>41700</v>
      </c>
    </row>
    <row r="155" spans="1:4" ht="15.75" x14ac:dyDescent="0.3">
      <c r="A155" s="114">
        <v>154</v>
      </c>
      <c r="B155" s="115" t="s">
        <v>599</v>
      </c>
      <c r="C155" s="116" t="s">
        <v>272</v>
      </c>
      <c r="D155" s="117">
        <v>41700</v>
      </c>
    </row>
    <row r="156" spans="1:4" ht="15.75" x14ac:dyDescent="0.3">
      <c r="A156" s="114">
        <v>155</v>
      </c>
      <c r="B156" s="115" t="s">
        <v>600</v>
      </c>
      <c r="C156" s="116" t="s">
        <v>272</v>
      </c>
      <c r="D156" s="117">
        <v>12100</v>
      </c>
    </row>
    <row r="157" spans="1:4" ht="15.75" x14ac:dyDescent="0.3">
      <c r="A157" s="114">
        <v>156</v>
      </c>
      <c r="B157" s="115" t="s">
        <v>601</v>
      </c>
      <c r="C157" s="116" t="s">
        <v>272</v>
      </c>
      <c r="D157" s="117">
        <v>30800</v>
      </c>
    </row>
    <row r="158" spans="1:4" ht="15.75" x14ac:dyDescent="0.3">
      <c r="A158" s="114">
        <v>157</v>
      </c>
      <c r="B158" s="115" t="s">
        <v>602</v>
      </c>
      <c r="C158" s="116" t="s">
        <v>272</v>
      </c>
      <c r="D158" s="117">
        <v>4000</v>
      </c>
    </row>
    <row r="159" spans="1:4" ht="15.75" x14ac:dyDescent="0.3">
      <c r="A159" s="114">
        <v>158</v>
      </c>
      <c r="B159" s="115" t="s">
        <v>603</v>
      </c>
      <c r="C159" s="116" t="s">
        <v>272</v>
      </c>
      <c r="D159" s="117">
        <v>14200</v>
      </c>
    </row>
    <row r="160" spans="1:4" ht="15.75" x14ac:dyDescent="0.3">
      <c r="A160" s="114">
        <v>159</v>
      </c>
      <c r="B160" s="115" t="s">
        <v>604</v>
      </c>
      <c r="C160" s="116" t="s">
        <v>272</v>
      </c>
      <c r="D160" s="117">
        <v>14600</v>
      </c>
    </row>
    <row r="161" spans="1:4" ht="15.75" x14ac:dyDescent="0.3">
      <c r="A161" s="114">
        <v>160</v>
      </c>
      <c r="B161" s="115" t="s">
        <v>605</v>
      </c>
      <c r="C161" s="116" t="s">
        <v>272</v>
      </c>
      <c r="D161" s="117">
        <v>7700</v>
      </c>
    </row>
    <row r="162" spans="1:4" ht="15.75" x14ac:dyDescent="0.3">
      <c r="A162" s="114">
        <v>161</v>
      </c>
      <c r="B162" s="115" t="s">
        <v>606</v>
      </c>
      <c r="C162" s="116" t="s">
        <v>272</v>
      </c>
      <c r="D162" s="117">
        <v>6600</v>
      </c>
    </row>
    <row r="163" spans="1:4" ht="15.75" x14ac:dyDescent="0.3">
      <c r="A163" s="114">
        <v>162</v>
      </c>
      <c r="B163" s="115" t="s">
        <v>607</v>
      </c>
      <c r="C163" s="116" t="s">
        <v>272</v>
      </c>
      <c r="D163" s="117">
        <v>3200</v>
      </c>
    </row>
    <row r="164" spans="1:4" ht="15.75" x14ac:dyDescent="0.3">
      <c r="A164" s="114">
        <v>163</v>
      </c>
      <c r="B164" s="115" t="s">
        <v>608</v>
      </c>
      <c r="C164" s="116" t="s">
        <v>272</v>
      </c>
      <c r="D164" s="117">
        <v>20000</v>
      </c>
    </row>
    <row r="165" spans="1:4" ht="15.75" x14ac:dyDescent="0.3">
      <c r="A165" s="114">
        <v>164</v>
      </c>
      <c r="B165" s="115" t="s">
        <v>609</v>
      </c>
      <c r="C165" s="116" t="s">
        <v>272</v>
      </c>
      <c r="D165" s="117">
        <v>16400</v>
      </c>
    </row>
    <row r="166" spans="1:4" ht="15.75" x14ac:dyDescent="0.3">
      <c r="A166" s="114">
        <v>165</v>
      </c>
      <c r="B166" s="115" t="s">
        <v>610</v>
      </c>
      <c r="C166" s="116" t="s">
        <v>272</v>
      </c>
      <c r="D166" s="117">
        <v>10700</v>
      </c>
    </row>
    <row r="167" spans="1:4" ht="15.75" x14ac:dyDescent="0.3">
      <c r="A167" s="114">
        <v>166</v>
      </c>
      <c r="B167" s="115" t="s">
        <v>611</v>
      </c>
      <c r="C167" s="116" t="s">
        <v>272</v>
      </c>
      <c r="D167" s="117">
        <v>6600</v>
      </c>
    </row>
    <row r="168" spans="1:4" ht="15.75" x14ac:dyDescent="0.3">
      <c r="A168" s="114">
        <v>167</v>
      </c>
      <c r="B168" s="115" t="s">
        <v>612</v>
      </c>
      <c r="C168" s="116" t="s">
        <v>272</v>
      </c>
      <c r="D168" s="117">
        <v>16700</v>
      </c>
    </row>
    <row r="169" spans="1:4" ht="15.75" x14ac:dyDescent="0.3">
      <c r="A169" s="114">
        <v>168</v>
      </c>
      <c r="B169" s="115" t="s">
        <v>613</v>
      </c>
      <c r="C169" s="116" t="s">
        <v>272</v>
      </c>
      <c r="D169" s="117">
        <v>15000</v>
      </c>
    </row>
    <row r="170" spans="1:4" ht="15.75" x14ac:dyDescent="0.3">
      <c r="A170" s="111">
        <v>169</v>
      </c>
      <c r="B170" s="112" t="s">
        <v>614</v>
      </c>
      <c r="C170" s="109" t="s">
        <v>272</v>
      </c>
      <c r="D170" s="113">
        <v>20200</v>
      </c>
    </row>
    <row r="171" spans="1:4" ht="15.75" x14ac:dyDescent="0.3">
      <c r="A171" s="111">
        <v>170</v>
      </c>
      <c r="B171" s="112" t="s">
        <v>615</v>
      </c>
      <c r="C171" s="109" t="s">
        <v>541</v>
      </c>
      <c r="D171" s="113">
        <v>14400</v>
      </c>
    </row>
    <row r="172" spans="1:4" ht="15.75" x14ac:dyDescent="0.3">
      <c r="A172" s="111">
        <v>171</v>
      </c>
      <c r="B172" s="112" t="s">
        <v>616</v>
      </c>
      <c r="C172" s="109" t="s">
        <v>617</v>
      </c>
      <c r="D172" s="113">
        <v>14400</v>
      </c>
    </row>
    <row r="173" spans="1:4" ht="15.75" x14ac:dyDescent="0.3">
      <c r="A173" s="111">
        <v>172</v>
      </c>
      <c r="B173" s="112" t="s">
        <v>618</v>
      </c>
      <c r="C173" s="109" t="s">
        <v>541</v>
      </c>
      <c r="D173" s="113">
        <v>251800</v>
      </c>
    </row>
    <row r="174" spans="1:4" ht="15.75" x14ac:dyDescent="0.3">
      <c r="A174" s="111">
        <v>173</v>
      </c>
      <c r="B174" s="112" t="s">
        <v>619</v>
      </c>
      <c r="C174" s="109" t="s">
        <v>617</v>
      </c>
      <c r="D174" s="113">
        <v>93700</v>
      </c>
    </row>
    <row r="175" spans="1:4" ht="15.75" x14ac:dyDescent="0.3">
      <c r="A175" s="114">
        <v>174</v>
      </c>
      <c r="B175" s="115" t="s">
        <v>620</v>
      </c>
      <c r="C175" s="116" t="s">
        <v>621</v>
      </c>
      <c r="D175" s="117">
        <v>316200</v>
      </c>
    </row>
    <row r="176" spans="1:4" ht="15.75" x14ac:dyDescent="0.3">
      <c r="A176" s="114">
        <v>175</v>
      </c>
      <c r="B176" s="115" t="s">
        <v>622</v>
      </c>
      <c r="C176" s="116" t="s">
        <v>621</v>
      </c>
      <c r="D176" s="117">
        <v>977100</v>
      </c>
    </row>
    <row r="177" spans="1:4" ht="15.75" x14ac:dyDescent="0.3">
      <c r="A177" s="114">
        <v>176</v>
      </c>
      <c r="B177" s="115" t="s">
        <v>623</v>
      </c>
      <c r="C177" s="116" t="s">
        <v>621</v>
      </c>
      <c r="D177" s="117">
        <v>258700</v>
      </c>
    </row>
    <row r="178" spans="1:4" ht="15.75" x14ac:dyDescent="0.3">
      <c r="A178" s="111">
        <v>177</v>
      </c>
      <c r="B178" s="112" t="s">
        <v>624</v>
      </c>
      <c r="C178" s="109" t="s">
        <v>273</v>
      </c>
      <c r="D178" s="113">
        <v>5800</v>
      </c>
    </row>
    <row r="179" spans="1:4" ht="15.75" x14ac:dyDescent="0.3">
      <c r="A179" s="111">
        <v>178</v>
      </c>
      <c r="B179" s="112" t="s">
        <v>625</v>
      </c>
      <c r="C179" s="109" t="s">
        <v>626</v>
      </c>
      <c r="D179" s="113">
        <v>15600</v>
      </c>
    </row>
    <row r="180" spans="1:4" ht="15.75" x14ac:dyDescent="0.3">
      <c r="A180" s="114">
        <v>179</v>
      </c>
      <c r="B180" s="115" t="s">
        <v>627</v>
      </c>
      <c r="C180" s="116" t="s">
        <v>272</v>
      </c>
      <c r="D180" s="117">
        <v>4600</v>
      </c>
    </row>
    <row r="181" spans="1:4" ht="15.75" x14ac:dyDescent="0.3">
      <c r="A181" s="111">
        <v>180</v>
      </c>
      <c r="B181" s="112" t="s">
        <v>628</v>
      </c>
      <c r="C181" s="109" t="s">
        <v>274</v>
      </c>
      <c r="D181" s="113">
        <v>30200</v>
      </c>
    </row>
    <row r="182" spans="1:4" ht="15.75" x14ac:dyDescent="0.3">
      <c r="A182" s="111">
        <v>181</v>
      </c>
      <c r="B182" s="112" t="s">
        <v>629</v>
      </c>
      <c r="C182" s="109" t="s">
        <v>292</v>
      </c>
      <c r="D182" s="113">
        <v>35700</v>
      </c>
    </row>
    <row r="183" spans="1:4" ht="15.75" x14ac:dyDescent="0.3">
      <c r="A183" s="111">
        <v>182</v>
      </c>
      <c r="B183" s="112" t="s">
        <v>629</v>
      </c>
      <c r="C183" s="109" t="s">
        <v>274</v>
      </c>
      <c r="D183" s="113">
        <v>1200</v>
      </c>
    </row>
    <row r="184" spans="1:4" ht="15.75" x14ac:dyDescent="0.3">
      <c r="A184" s="111">
        <v>183</v>
      </c>
      <c r="B184" s="112" t="s">
        <v>630</v>
      </c>
      <c r="C184" s="109" t="s">
        <v>292</v>
      </c>
      <c r="D184" s="113">
        <v>38600</v>
      </c>
    </row>
    <row r="185" spans="1:4" ht="15.75" x14ac:dyDescent="0.3">
      <c r="A185" s="111">
        <v>184</v>
      </c>
      <c r="B185" s="112" t="s">
        <v>630</v>
      </c>
      <c r="C185" s="109" t="s">
        <v>274</v>
      </c>
      <c r="D185" s="113">
        <v>1200</v>
      </c>
    </row>
    <row r="186" spans="1:4" ht="15.75" x14ac:dyDescent="0.3">
      <c r="A186" s="111">
        <v>185</v>
      </c>
      <c r="B186" s="112" t="s">
        <v>631</v>
      </c>
      <c r="C186" s="109" t="s">
        <v>274</v>
      </c>
      <c r="D186" s="113">
        <v>400</v>
      </c>
    </row>
    <row r="187" spans="1:4" ht="15.75" x14ac:dyDescent="0.3">
      <c r="A187" s="111">
        <v>186</v>
      </c>
      <c r="B187" s="112" t="s">
        <v>632</v>
      </c>
      <c r="C187" s="109" t="s">
        <v>291</v>
      </c>
      <c r="D187" s="113">
        <v>35700</v>
      </c>
    </row>
    <row r="188" spans="1:4" ht="15.75" x14ac:dyDescent="0.3">
      <c r="A188" s="111">
        <v>187</v>
      </c>
      <c r="B188" s="112" t="s">
        <v>633</v>
      </c>
      <c r="C188" s="109" t="s">
        <v>274</v>
      </c>
      <c r="D188" s="113">
        <v>2100</v>
      </c>
    </row>
    <row r="189" spans="1:4" ht="15.75" x14ac:dyDescent="0.3">
      <c r="A189" s="111">
        <v>188</v>
      </c>
      <c r="B189" s="112" t="s">
        <v>634</v>
      </c>
      <c r="C189" s="109" t="s">
        <v>274</v>
      </c>
      <c r="D189" s="113">
        <v>2300</v>
      </c>
    </row>
    <row r="190" spans="1:4" ht="15.75" x14ac:dyDescent="0.3">
      <c r="A190" s="111">
        <v>189</v>
      </c>
      <c r="B190" s="112" t="s">
        <v>635</v>
      </c>
      <c r="C190" s="109" t="s">
        <v>292</v>
      </c>
      <c r="D190" s="113">
        <v>36500</v>
      </c>
    </row>
    <row r="191" spans="1:4" ht="15.75" x14ac:dyDescent="0.3">
      <c r="A191" s="111">
        <v>190</v>
      </c>
      <c r="B191" s="112" t="s">
        <v>636</v>
      </c>
      <c r="C191" s="109" t="s">
        <v>292</v>
      </c>
      <c r="D191" s="113">
        <v>61200</v>
      </c>
    </row>
    <row r="192" spans="1:4" ht="15.75" x14ac:dyDescent="0.3">
      <c r="A192" s="111">
        <v>191</v>
      </c>
      <c r="B192" s="112" t="s">
        <v>637</v>
      </c>
      <c r="C192" s="109" t="s">
        <v>292</v>
      </c>
      <c r="D192" s="113">
        <v>103500</v>
      </c>
    </row>
    <row r="193" spans="1:4" ht="15.75" x14ac:dyDescent="0.3">
      <c r="A193" s="111">
        <v>192</v>
      </c>
      <c r="B193" s="112" t="s">
        <v>638</v>
      </c>
      <c r="C193" s="109" t="s">
        <v>292</v>
      </c>
      <c r="D193" s="113">
        <v>97800</v>
      </c>
    </row>
    <row r="194" spans="1:4" ht="15.75" x14ac:dyDescent="0.3">
      <c r="A194" s="111">
        <v>193</v>
      </c>
      <c r="B194" s="112" t="s">
        <v>639</v>
      </c>
      <c r="C194" s="109" t="s">
        <v>291</v>
      </c>
      <c r="D194" s="113">
        <v>40900</v>
      </c>
    </row>
    <row r="195" spans="1:4" ht="15.75" x14ac:dyDescent="0.3">
      <c r="A195" s="111">
        <v>194</v>
      </c>
      <c r="B195" s="112" t="s">
        <v>640</v>
      </c>
      <c r="C195" s="109" t="s">
        <v>291</v>
      </c>
      <c r="D195" s="113">
        <v>43200</v>
      </c>
    </row>
    <row r="196" spans="1:4" ht="15.75" x14ac:dyDescent="0.3">
      <c r="A196" s="111">
        <v>195</v>
      </c>
      <c r="B196" s="112" t="s">
        <v>641</v>
      </c>
      <c r="C196" s="109" t="s">
        <v>274</v>
      </c>
      <c r="D196" s="113">
        <v>3500</v>
      </c>
    </row>
    <row r="197" spans="1:4" ht="15.75" x14ac:dyDescent="0.3">
      <c r="A197" s="111">
        <v>196</v>
      </c>
      <c r="B197" s="112" t="s">
        <v>642</v>
      </c>
      <c r="C197" s="109" t="s">
        <v>274</v>
      </c>
      <c r="D197" s="113">
        <v>4100</v>
      </c>
    </row>
    <row r="198" spans="1:4" ht="15.75" x14ac:dyDescent="0.3">
      <c r="A198" s="111">
        <v>197</v>
      </c>
      <c r="B198" s="112" t="s">
        <v>643</v>
      </c>
      <c r="C198" s="109" t="s">
        <v>291</v>
      </c>
      <c r="D198" s="113">
        <v>51800</v>
      </c>
    </row>
    <row r="199" spans="1:4" ht="15.75" x14ac:dyDescent="0.3">
      <c r="A199" s="111">
        <v>198</v>
      </c>
      <c r="B199" s="112" t="s">
        <v>644</v>
      </c>
      <c r="C199" s="109" t="s">
        <v>645</v>
      </c>
      <c r="D199" s="113">
        <v>75700</v>
      </c>
    </row>
    <row r="200" spans="1:4" ht="15.75" x14ac:dyDescent="0.3">
      <c r="A200" s="111">
        <v>199</v>
      </c>
      <c r="B200" s="112" t="s">
        <v>646</v>
      </c>
      <c r="C200" s="109" t="s">
        <v>645</v>
      </c>
      <c r="D200" s="113">
        <v>31100</v>
      </c>
    </row>
    <row r="201" spans="1:4" ht="15.75" x14ac:dyDescent="0.3">
      <c r="A201" s="111">
        <v>200</v>
      </c>
      <c r="B201" s="112" t="s">
        <v>647</v>
      </c>
      <c r="C201" s="109" t="s">
        <v>645</v>
      </c>
      <c r="D201" s="113">
        <v>46300</v>
      </c>
    </row>
    <row r="202" spans="1:4" ht="15.75" x14ac:dyDescent="0.3">
      <c r="A202" s="111">
        <v>201</v>
      </c>
      <c r="B202" s="112" t="s">
        <v>648</v>
      </c>
      <c r="C202" s="109" t="s">
        <v>645</v>
      </c>
      <c r="D202" s="113">
        <v>30500</v>
      </c>
    </row>
    <row r="203" spans="1:4" ht="15.75" x14ac:dyDescent="0.3">
      <c r="A203" s="111">
        <v>202</v>
      </c>
      <c r="B203" s="112" t="s">
        <v>649</v>
      </c>
      <c r="C203" s="109" t="s">
        <v>645</v>
      </c>
      <c r="D203" s="113">
        <v>109300</v>
      </c>
    </row>
    <row r="204" spans="1:4" ht="15.75" x14ac:dyDescent="0.3">
      <c r="A204" s="111">
        <v>203</v>
      </c>
      <c r="B204" s="112" t="s">
        <v>650</v>
      </c>
      <c r="C204" s="109" t="s">
        <v>645</v>
      </c>
      <c r="D204" s="113">
        <v>144300</v>
      </c>
    </row>
    <row r="205" spans="1:4" ht="15.75" x14ac:dyDescent="0.3">
      <c r="A205" s="111">
        <v>204</v>
      </c>
      <c r="B205" s="112" t="s">
        <v>651</v>
      </c>
      <c r="C205" s="109" t="s">
        <v>272</v>
      </c>
      <c r="D205" s="113">
        <v>30500</v>
      </c>
    </row>
    <row r="206" spans="1:4" ht="15.75" x14ac:dyDescent="0.3">
      <c r="A206" s="111">
        <v>205</v>
      </c>
      <c r="B206" s="112" t="s">
        <v>652</v>
      </c>
      <c r="C206" s="109" t="s">
        <v>272</v>
      </c>
      <c r="D206" s="113">
        <v>57500</v>
      </c>
    </row>
    <row r="207" spans="1:4" ht="15.75" x14ac:dyDescent="0.3">
      <c r="A207" s="111">
        <v>206</v>
      </c>
      <c r="B207" s="112" t="s">
        <v>653</v>
      </c>
      <c r="C207" s="109" t="s">
        <v>291</v>
      </c>
      <c r="D207" s="113">
        <v>121300</v>
      </c>
    </row>
    <row r="208" spans="1:4" ht="15.75" x14ac:dyDescent="0.3">
      <c r="A208" s="111">
        <v>207</v>
      </c>
      <c r="B208" s="112" t="s">
        <v>654</v>
      </c>
      <c r="C208" s="109" t="s">
        <v>291</v>
      </c>
      <c r="D208" s="113">
        <v>59900</v>
      </c>
    </row>
    <row r="209" spans="1:4" ht="15.75" x14ac:dyDescent="0.3">
      <c r="A209" s="111">
        <v>208</v>
      </c>
      <c r="B209" s="112" t="s">
        <v>655</v>
      </c>
      <c r="C209" s="109" t="s">
        <v>291</v>
      </c>
      <c r="D209" s="113">
        <v>115000</v>
      </c>
    </row>
    <row r="210" spans="1:4" ht="15.75" x14ac:dyDescent="0.3">
      <c r="A210" s="111">
        <v>209</v>
      </c>
      <c r="B210" s="112" t="s">
        <v>656</v>
      </c>
      <c r="C210" s="109" t="s">
        <v>291</v>
      </c>
      <c r="D210" s="113">
        <v>124500</v>
      </c>
    </row>
    <row r="211" spans="1:4" ht="15.75" x14ac:dyDescent="0.3">
      <c r="A211" s="111">
        <v>210</v>
      </c>
      <c r="B211" s="112" t="s">
        <v>657</v>
      </c>
      <c r="C211" s="109" t="s">
        <v>291</v>
      </c>
      <c r="D211" s="113">
        <v>57200</v>
      </c>
    </row>
    <row r="212" spans="1:4" ht="15.75" x14ac:dyDescent="0.3">
      <c r="A212" s="111">
        <v>211</v>
      </c>
      <c r="B212" s="112" t="s">
        <v>658</v>
      </c>
      <c r="C212" s="109" t="s">
        <v>291</v>
      </c>
      <c r="D212" s="113">
        <v>69600</v>
      </c>
    </row>
    <row r="213" spans="1:4" ht="15.75" x14ac:dyDescent="0.3">
      <c r="A213" s="111">
        <v>212</v>
      </c>
      <c r="B213" s="112" t="s">
        <v>659</v>
      </c>
      <c r="C213" s="109" t="s">
        <v>291</v>
      </c>
      <c r="D213" s="113">
        <v>54700</v>
      </c>
    </row>
    <row r="214" spans="1:4" ht="15.75" x14ac:dyDescent="0.3">
      <c r="A214" s="111">
        <v>213</v>
      </c>
      <c r="B214" s="112" t="s">
        <v>660</v>
      </c>
      <c r="C214" s="109" t="s">
        <v>291</v>
      </c>
      <c r="D214" s="113">
        <v>45200</v>
      </c>
    </row>
    <row r="215" spans="1:4" ht="15.75" x14ac:dyDescent="0.3">
      <c r="A215" s="111">
        <v>214</v>
      </c>
      <c r="B215" s="112" t="s">
        <v>661</v>
      </c>
      <c r="C215" s="109" t="s">
        <v>291</v>
      </c>
      <c r="D215" s="113">
        <v>136600</v>
      </c>
    </row>
    <row r="216" spans="1:4" ht="15.75" x14ac:dyDescent="0.3">
      <c r="A216" s="111">
        <v>215</v>
      </c>
      <c r="B216" s="112" t="s">
        <v>662</v>
      </c>
      <c r="C216" s="109" t="s">
        <v>291</v>
      </c>
      <c r="D216" s="113">
        <v>95700</v>
      </c>
    </row>
    <row r="217" spans="1:4" ht="15.75" x14ac:dyDescent="0.3">
      <c r="A217" s="114">
        <v>216</v>
      </c>
      <c r="B217" s="115" t="s">
        <v>663</v>
      </c>
      <c r="C217" s="116" t="s">
        <v>291</v>
      </c>
      <c r="D217" s="117">
        <v>57400</v>
      </c>
    </row>
    <row r="218" spans="1:4" ht="15.75" x14ac:dyDescent="0.3">
      <c r="A218" s="111">
        <v>217</v>
      </c>
      <c r="B218" s="112" t="s">
        <v>664</v>
      </c>
      <c r="C218" s="109" t="s">
        <v>291</v>
      </c>
      <c r="D218" s="113">
        <v>56100</v>
      </c>
    </row>
    <row r="219" spans="1:4" ht="15.75" x14ac:dyDescent="0.3">
      <c r="A219" s="111">
        <v>218</v>
      </c>
      <c r="B219" s="112" t="s">
        <v>665</v>
      </c>
      <c r="C219" s="109" t="s">
        <v>291</v>
      </c>
      <c r="D219" s="113">
        <v>166700</v>
      </c>
    </row>
    <row r="220" spans="1:4" ht="15.75" x14ac:dyDescent="0.3">
      <c r="A220" s="111">
        <v>219</v>
      </c>
      <c r="B220" s="112" t="s">
        <v>666</v>
      </c>
      <c r="C220" s="109" t="s">
        <v>291</v>
      </c>
      <c r="D220" s="113">
        <v>138600</v>
      </c>
    </row>
    <row r="221" spans="1:4" ht="15.75" x14ac:dyDescent="0.3">
      <c r="A221" s="111">
        <v>220</v>
      </c>
      <c r="B221" s="112" t="s">
        <v>667</v>
      </c>
      <c r="C221" s="109" t="s">
        <v>291</v>
      </c>
      <c r="D221" s="113">
        <v>74200</v>
      </c>
    </row>
    <row r="222" spans="1:4" ht="15.75" x14ac:dyDescent="0.3">
      <c r="A222" s="111">
        <v>221</v>
      </c>
      <c r="B222" s="112" t="s">
        <v>668</v>
      </c>
      <c r="C222" s="109" t="s">
        <v>291</v>
      </c>
      <c r="D222" s="113">
        <v>66700</v>
      </c>
    </row>
    <row r="223" spans="1:4" ht="15.75" x14ac:dyDescent="0.3">
      <c r="A223" s="114">
        <v>222</v>
      </c>
      <c r="B223" s="115" t="s">
        <v>669</v>
      </c>
      <c r="C223" s="116" t="s">
        <v>291</v>
      </c>
      <c r="D223" s="117">
        <v>59800</v>
      </c>
    </row>
    <row r="224" spans="1:4" ht="15.75" x14ac:dyDescent="0.3">
      <c r="A224" s="111">
        <v>223</v>
      </c>
      <c r="B224" s="112" t="s">
        <v>670</v>
      </c>
      <c r="C224" s="109" t="s">
        <v>291</v>
      </c>
      <c r="D224" s="113">
        <v>51800</v>
      </c>
    </row>
    <row r="225" spans="1:4" ht="15.75" x14ac:dyDescent="0.3">
      <c r="A225" s="114">
        <v>224</v>
      </c>
      <c r="B225" s="115" t="s">
        <v>671</v>
      </c>
      <c r="C225" s="116" t="s">
        <v>291</v>
      </c>
      <c r="D225" s="117">
        <v>74800</v>
      </c>
    </row>
    <row r="226" spans="1:4" ht="15.75" x14ac:dyDescent="0.3">
      <c r="A226" s="111">
        <v>225</v>
      </c>
      <c r="B226" s="112" t="s">
        <v>672</v>
      </c>
      <c r="C226" s="109" t="s">
        <v>291</v>
      </c>
      <c r="D226" s="113">
        <v>59200</v>
      </c>
    </row>
    <row r="227" spans="1:4" ht="15.75" x14ac:dyDescent="0.3">
      <c r="A227" s="111">
        <v>226</v>
      </c>
      <c r="B227" s="112" t="s">
        <v>673</v>
      </c>
      <c r="C227" s="109" t="s">
        <v>274</v>
      </c>
      <c r="D227" s="113">
        <v>2100</v>
      </c>
    </row>
    <row r="228" spans="1:4" ht="15.75" x14ac:dyDescent="0.3">
      <c r="A228" s="111">
        <v>227</v>
      </c>
      <c r="B228" s="112" t="s">
        <v>674</v>
      </c>
      <c r="C228" s="109" t="s">
        <v>274</v>
      </c>
      <c r="D228" s="113">
        <v>1700</v>
      </c>
    </row>
    <row r="229" spans="1:4" ht="15.75" x14ac:dyDescent="0.3">
      <c r="A229" s="111">
        <v>228</v>
      </c>
      <c r="B229" s="112" t="s">
        <v>675</v>
      </c>
      <c r="C229" s="109" t="s">
        <v>292</v>
      </c>
      <c r="D229" s="113">
        <v>129400</v>
      </c>
    </row>
    <row r="230" spans="1:4" ht="15.75" x14ac:dyDescent="0.3">
      <c r="A230" s="111">
        <v>229</v>
      </c>
      <c r="B230" s="112" t="s">
        <v>676</v>
      </c>
      <c r="C230" s="109" t="s">
        <v>292</v>
      </c>
      <c r="D230" s="113">
        <v>64100</v>
      </c>
    </row>
    <row r="231" spans="1:4" ht="15.75" x14ac:dyDescent="0.3">
      <c r="A231" s="111">
        <v>230</v>
      </c>
      <c r="B231" s="112" t="s">
        <v>677</v>
      </c>
      <c r="C231" s="109" t="s">
        <v>274</v>
      </c>
      <c r="D231" s="113">
        <v>7500</v>
      </c>
    </row>
    <row r="232" spans="1:4" ht="15.75" x14ac:dyDescent="0.3">
      <c r="A232" s="111">
        <v>231</v>
      </c>
      <c r="B232" s="112" t="s">
        <v>678</v>
      </c>
      <c r="C232" s="109" t="s">
        <v>274</v>
      </c>
      <c r="D232" s="113">
        <v>4100</v>
      </c>
    </row>
    <row r="233" spans="1:4" ht="15.75" x14ac:dyDescent="0.3">
      <c r="A233" s="111">
        <v>232</v>
      </c>
      <c r="B233" s="112" t="s">
        <v>679</v>
      </c>
      <c r="C233" s="109" t="s">
        <v>274</v>
      </c>
      <c r="D233" s="113">
        <v>1300</v>
      </c>
    </row>
    <row r="234" spans="1:4" ht="15.75" x14ac:dyDescent="0.3">
      <c r="A234" s="111">
        <v>233</v>
      </c>
      <c r="B234" s="112" t="s">
        <v>680</v>
      </c>
      <c r="C234" s="109" t="s">
        <v>274</v>
      </c>
      <c r="D234" s="113">
        <v>1800</v>
      </c>
    </row>
    <row r="235" spans="1:4" ht="15.75" x14ac:dyDescent="0.3">
      <c r="A235" s="111">
        <v>234</v>
      </c>
      <c r="B235" s="112" t="s">
        <v>681</v>
      </c>
      <c r="C235" s="109" t="s">
        <v>272</v>
      </c>
      <c r="D235" s="113">
        <v>63300</v>
      </c>
    </row>
    <row r="236" spans="1:4" ht="15.75" x14ac:dyDescent="0.3">
      <c r="A236" s="111">
        <v>235</v>
      </c>
      <c r="B236" s="112" t="s">
        <v>682</v>
      </c>
      <c r="C236" s="109" t="s">
        <v>272</v>
      </c>
      <c r="D236" s="113">
        <v>31700</v>
      </c>
    </row>
    <row r="237" spans="1:4" ht="15.75" x14ac:dyDescent="0.3">
      <c r="A237" s="111">
        <v>236</v>
      </c>
      <c r="B237" s="112" t="s">
        <v>683</v>
      </c>
      <c r="C237" s="109" t="s">
        <v>272</v>
      </c>
      <c r="D237" s="113">
        <v>35700</v>
      </c>
    </row>
    <row r="238" spans="1:4" ht="15.75" x14ac:dyDescent="0.3">
      <c r="A238" s="111">
        <v>237</v>
      </c>
      <c r="B238" s="112" t="s">
        <v>684</v>
      </c>
      <c r="C238" s="109" t="s">
        <v>272</v>
      </c>
      <c r="D238" s="113">
        <v>63300</v>
      </c>
    </row>
    <row r="239" spans="1:4" ht="15.75" x14ac:dyDescent="0.3">
      <c r="A239" s="111">
        <v>238</v>
      </c>
      <c r="B239" s="112" t="s">
        <v>685</v>
      </c>
      <c r="C239" s="109" t="s">
        <v>272</v>
      </c>
      <c r="D239" s="113">
        <v>36300</v>
      </c>
    </row>
    <row r="240" spans="1:4" ht="15.75" x14ac:dyDescent="0.3">
      <c r="A240" s="111">
        <v>239</v>
      </c>
      <c r="B240" s="112" t="s">
        <v>686</v>
      </c>
      <c r="C240" s="109" t="s">
        <v>272</v>
      </c>
      <c r="D240" s="113">
        <v>35100</v>
      </c>
    </row>
    <row r="241" spans="1:4" ht="15.75" x14ac:dyDescent="0.3">
      <c r="A241" s="111">
        <v>240</v>
      </c>
      <c r="B241" s="112" t="s">
        <v>687</v>
      </c>
      <c r="C241" s="109" t="s">
        <v>274</v>
      </c>
      <c r="D241" s="113">
        <v>5800</v>
      </c>
    </row>
    <row r="242" spans="1:4" ht="15.75" x14ac:dyDescent="0.3">
      <c r="A242" s="111">
        <v>241</v>
      </c>
      <c r="B242" s="112" t="s">
        <v>688</v>
      </c>
      <c r="C242" s="109" t="s">
        <v>274</v>
      </c>
      <c r="D242" s="113">
        <v>1800</v>
      </c>
    </row>
    <row r="243" spans="1:4" ht="15.75" x14ac:dyDescent="0.3">
      <c r="A243" s="111">
        <v>242</v>
      </c>
      <c r="B243" s="112" t="s">
        <v>689</v>
      </c>
      <c r="C243" s="109" t="s">
        <v>274</v>
      </c>
      <c r="D243" s="113">
        <v>1800</v>
      </c>
    </row>
    <row r="244" spans="1:4" ht="15.75" x14ac:dyDescent="0.3">
      <c r="A244" s="111">
        <v>243</v>
      </c>
      <c r="B244" s="112" t="s">
        <v>690</v>
      </c>
      <c r="C244" s="109" t="s">
        <v>274</v>
      </c>
      <c r="D244" s="113">
        <v>2200</v>
      </c>
    </row>
    <row r="245" spans="1:4" ht="15.75" x14ac:dyDescent="0.3">
      <c r="A245" s="111">
        <v>244</v>
      </c>
      <c r="B245" s="112" t="s">
        <v>691</v>
      </c>
      <c r="C245" s="109" t="s">
        <v>274</v>
      </c>
      <c r="D245" s="113">
        <v>3000</v>
      </c>
    </row>
    <row r="246" spans="1:4" ht="15.75" x14ac:dyDescent="0.3">
      <c r="A246" s="111">
        <v>245</v>
      </c>
      <c r="B246" s="112" t="s">
        <v>692</v>
      </c>
      <c r="C246" s="109" t="s">
        <v>292</v>
      </c>
      <c r="D246" s="113">
        <v>129400</v>
      </c>
    </row>
    <row r="247" spans="1:4" ht="15.75" x14ac:dyDescent="0.3">
      <c r="A247" s="114">
        <v>246</v>
      </c>
      <c r="B247" s="115" t="s">
        <v>693</v>
      </c>
      <c r="C247" s="116" t="s">
        <v>272</v>
      </c>
      <c r="D247" s="117">
        <v>3300</v>
      </c>
    </row>
    <row r="248" spans="1:4" ht="15.75" x14ac:dyDescent="0.3">
      <c r="A248" s="114">
        <v>247</v>
      </c>
      <c r="B248" s="115" t="s">
        <v>694</v>
      </c>
      <c r="C248" s="116" t="s">
        <v>272</v>
      </c>
      <c r="D248" s="117">
        <v>4100</v>
      </c>
    </row>
    <row r="249" spans="1:4" ht="15.75" x14ac:dyDescent="0.3">
      <c r="A249" s="114">
        <v>248</v>
      </c>
      <c r="B249" s="115" t="s">
        <v>695</v>
      </c>
      <c r="C249" s="116" t="s">
        <v>272</v>
      </c>
      <c r="D249" s="117">
        <v>2200</v>
      </c>
    </row>
    <row r="250" spans="1:4" ht="15.75" x14ac:dyDescent="0.3">
      <c r="A250" s="114">
        <v>249</v>
      </c>
      <c r="B250" s="115" t="s">
        <v>696</v>
      </c>
      <c r="C250" s="116" t="s">
        <v>697</v>
      </c>
      <c r="D250" s="117">
        <v>3300</v>
      </c>
    </row>
    <row r="251" spans="1:4" ht="15.75" x14ac:dyDescent="0.3">
      <c r="A251" s="114">
        <v>250</v>
      </c>
      <c r="B251" s="115" t="s">
        <v>698</v>
      </c>
      <c r="C251" s="116" t="s">
        <v>697</v>
      </c>
      <c r="D251" s="117">
        <v>3500</v>
      </c>
    </row>
    <row r="252" spans="1:4" ht="15.75" x14ac:dyDescent="0.3">
      <c r="A252" s="114">
        <v>251</v>
      </c>
      <c r="B252" s="115" t="s">
        <v>699</v>
      </c>
      <c r="C252" s="116" t="s">
        <v>697</v>
      </c>
      <c r="D252" s="117">
        <v>3500</v>
      </c>
    </row>
    <row r="253" spans="1:4" ht="15.75" x14ac:dyDescent="0.3">
      <c r="A253" s="114">
        <v>252</v>
      </c>
      <c r="B253" s="115" t="s">
        <v>700</v>
      </c>
      <c r="C253" s="116" t="s">
        <v>697</v>
      </c>
      <c r="D253" s="117">
        <v>3500</v>
      </c>
    </row>
    <row r="254" spans="1:4" ht="15.75" x14ac:dyDescent="0.3">
      <c r="A254" s="114">
        <v>253</v>
      </c>
      <c r="B254" s="115" t="s">
        <v>701</v>
      </c>
      <c r="C254" s="116" t="s">
        <v>697</v>
      </c>
      <c r="D254" s="117">
        <v>3500</v>
      </c>
    </row>
    <row r="255" spans="1:4" ht="15.75" x14ac:dyDescent="0.3">
      <c r="A255" s="114">
        <v>254</v>
      </c>
      <c r="B255" s="115" t="s">
        <v>702</v>
      </c>
      <c r="C255" s="116" t="s">
        <v>703</v>
      </c>
      <c r="D255" s="117">
        <v>7800</v>
      </c>
    </row>
    <row r="256" spans="1:4" ht="15.75" x14ac:dyDescent="0.3">
      <c r="A256" s="114">
        <v>255</v>
      </c>
      <c r="B256" s="115" t="s">
        <v>704</v>
      </c>
      <c r="C256" s="116" t="s">
        <v>703</v>
      </c>
      <c r="D256" s="117">
        <v>14000</v>
      </c>
    </row>
    <row r="257" spans="1:4" ht="15.75" x14ac:dyDescent="0.3">
      <c r="A257" s="114">
        <v>256</v>
      </c>
      <c r="B257" s="115" t="s">
        <v>705</v>
      </c>
      <c r="C257" s="116" t="s">
        <v>703</v>
      </c>
      <c r="D257" s="117">
        <v>8800</v>
      </c>
    </row>
    <row r="258" spans="1:4" ht="15.75" x14ac:dyDescent="0.3">
      <c r="A258" s="114">
        <v>257</v>
      </c>
      <c r="B258" s="115" t="s">
        <v>706</v>
      </c>
      <c r="C258" s="116" t="s">
        <v>703</v>
      </c>
      <c r="D258" s="117">
        <v>7100</v>
      </c>
    </row>
    <row r="259" spans="1:4" ht="15.75" x14ac:dyDescent="0.3">
      <c r="A259" s="114">
        <v>258</v>
      </c>
      <c r="B259" s="115" t="s">
        <v>707</v>
      </c>
      <c r="C259" s="116" t="s">
        <v>703</v>
      </c>
      <c r="D259" s="117">
        <v>1900</v>
      </c>
    </row>
    <row r="260" spans="1:4" ht="15.75" x14ac:dyDescent="0.3">
      <c r="A260" s="114">
        <v>259</v>
      </c>
      <c r="B260" s="115" t="s">
        <v>708</v>
      </c>
      <c r="C260" s="116" t="s">
        <v>703</v>
      </c>
      <c r="D260" s="117">
        <v>2800</v>
      </c>
    </row>
    <row r="261" spans="1:4" ht="15.75" x14ac:dyDescent="0.3">
      <c r="A261" s="114">
        <v>260</v>
      </c>
      <c r="B261" s="115" t="s">
        <v>709</v>
      </c>
      <c r="C261" s="116" t="s">
        <v>710</v>
      </c>
      <c r="D261" s="117">
        <v>24200</v>
      </c>
    </row>
    <row r="262" spans="1:4" ht="15.75" x14ac:dyDescent="0.3">
      <c r="A262" s="114">
        <v>261</v>
      </c>
      <c r="B262" s="115" t="s">
        <v>711</v>
      </c>
      <c r="C262" s="116" t="s">
        <v>703</v>
      </c>
      <c r="D262" s="117">
        <v>45500</v>
      </c>
    </row>
    <row r="263" spans="1:4" ht="15.75" x14ac:dyDescent="0.3">
      <c r="A263" s="114">
        <v>262</v>
      </c>
      <c r="B263" s="115" t="s">
        <v>712</v>
      </c>
      <c r="C263" s="116" t="s">
        <v>703</v>
      </c>
      <c r="D263" s="117">
        <v>24200</v>
      </c>
    </row>
    <row r="264" spans="1:4" ht="15.75" x14ac:dyDescent="0.3">
      <c r="A264" s="114">
        <v>263</v>
      </c>
      <c r="B264" s="115" t="s">
        <v>713</v>
      </c>
      <c r="C264" s="116" t="s">
        <v>714</v>
      </c>
      <c r="D264" s="117">
        <v>13300</v>
      </c>
    </row>
    <row r="265" spans="1:4" ht="15.75" x14ac:dyDescent="0.3">
      <c r="A265" s="114">
        <v>264</v>
      </c>
      <c r="B265" s="115" t="s">
        <v>715</v>
      </c>
      <c r="C265" s="116" t="s">
        <v>273</v>
      </c>
      <c r="D265" s="117">
        <v>33400</v>
      </c>
    </row>
    <row r="266" spans="1:4" ht="15.75" x14ac:dyDescent="0.3">
      <c r="A266" s="114">
        <v>265</v>
      </c>
      <c r="B266" s="115" t="s">
        <v>716</v>
      </c>
      <c r="C266" s="116" t="s">
        <v>273</v>
      </c>
      <c r="D266" s="117">
        <v>23000</v>
      </c>
    </row>
    <row r="267" spans="1:4" ht="15.75" x14ac:dyDescent="0.3">
      <c r="A267" s="114">
        <v>266</v>
      </c>
      <c r="B267" s="115" t="s">
        <v>717</v>
      </c>
      <c r="C267" s="116" t="s">
        <v>273</v>
      </c>
      <c r="D267" s="117">
        <v>24500</v>
      </c>
    </row>
    <row r="268" spans="1:4" ht="15.75" x14ac:dyDescent="0.3">
      <c r="A268" s="114">
        <v>267</v>
      </c>
      <c r="B268" s="115" t="s">
        <v>718</v>
      </c>
      <c r="C268" s="116" t="s">
        <v>703</v>
      </c>
      <c r="D268" s="117">
        <v>7500</v>
      </c>
    </row>
    <row r="269" spans="1:4" ht="15.75" x14ac:dyDescent="0.3">
      <c r="A269" s="114">
        <v>268</v>
      </c>
      <c r="B269" s="115" t="s">
        <v>719</v>
      </c>
      <c r="C269" s="116" t="s">
        <v>703</v>
      </c>
      <c r="D269" s="117">
        <v>13800</v>
      </c>
    </row>
    <row r="270" spans="1:4" ht="15.75" x14ac:dyDescent="0.3">
      <c r="A270" s="114">
        <v>269</v>
      </c>
      <c r="B270" s="115" t="s">
        <v>720</v>
      </c>
      <c r="C270" s="116" t="s">
        <v>703</v>
      </c>
      <c r="D270" s="117">
        <v>26800</v>
      </c>
    </row>
    <row r="271" spans="1:4" ht="15.75" x14ac:dyDescent="0.3">
      <c r="A271" s="114">
        <v>270</v>
      </c>
      <c r="B271" s="115" t="s">
        <v>721</v>
      </c>
      <c r="C271" s="116" t="s">
        <v>703</v>
      </c>
      <c r="D271" s="117">
        <v>3500</v>
      </c>
    </row>
    <row r="272" spans="1:4" ht="15.75" x14ac:dyDescent="0.3">
      <c r="A272" s="114">
        <v>271</v>
      </c>
      <c r="B272" s="115" t="s">
        <v>722</v>
      </c>
      <c r="C272" s="116" t="s">
        <v>703</v>
      </c>
      <c r="D272" s="117">
        <v>6400</v>
      </c>
    </row>
    <row r="273" spans="1:4" ht="15.75" x14ac:dyDescent="0.3">
      <c r="A273" s="111">
        <v>272</v>
      </c>
      <c r="B273" s="112" t="s">
        <v>723</v>
      </c>
      <c r="C273" s="109" t="s">
        <v>272</v>
      </c>
      <c r="D273" s="113">
        <v>9500</v>
      </c>
    </row>
    <row r="274" spans="1:4" ht="15.75" x14ac:dyDescent="0.3">
      <c r="A274" s="111">
        <v>273</v>
      </c>
      <c r="B274" s="112" t="s">
        <v>724</v>
      </c>
      <c r="C274" s="109" t="s">
        <v>272</v>
      </c>
      <c r="D274" s="113">
        <v>19300</v>
      </c>
    </row>
    <row r="275" spans="1:4" ht="15.75" x14ac:dyDescent="0.3">
      <c r="A275" s="111">
        <v>274</v>
      </c>
      <c r="B275" s="112" t="s">
        <v>725</v>
      </c>
      <c r="C275" s="109" t="s">
        <v>272</v>
      </c>
      <c r="D275" s="113">
        <v>28800</v>
      </c>
    </row>
    <row r="276" spans="1:4" ht="15.75" x14ac:dyDescent="0.3">
      <c r="A276" s="111">
        <v>275</v>
      </c>
      <c r="B276" s="112" t="s">
        <v>726</v>
      </c>
      <c r="C276" s="109" t="s">
        <v>272</v>
      </c>
      <c r="D276" s="113">
        <v>39000</v>
      </c>
    </row>
    <row r="277" spans="1:4" ht="15.75" x14ac:dyDescent="0.3">
      <c r="A277" s="111">
        <v>276</v>
      </c>
      <c r="B277" s="112" t="s">
        <v>727</v>
      </c>
      <c r="C277" s="109" t="s">
        <v>272</v>
      </c>
      <c r="D277" s="113">
        <v>67300</v>
      </c>
    </row>
    <row r="278" spans="1:4" ht="15.75" x14ac:dyDescent="0.3">
      <c r="A278" s="111">
        <v>277</v>
      </c>
      <c r="B278" s="112" t="s">
        <v>728</v>
      </c>
      <c r="C278" s="109" t="s">
        <v>272</v>
      </c>
      <c r="D278" s="113">
        <v>25900</v>
      </c>
    </row>
    <row r="279" spans="1:4" ht="15.75" x14ac:dyDescent="0.3">
      <c r="A279" s="111">
        <v>278</v>
      </c>
      <c r="B279" s="112" t="s">
        <v>729</v>
      </c>
      <c r="C279" s="109" t="s">
        <v>272</v>
      </c>
      <c r="D279" s="113">
        <v>41700</v>
      </c>
    </row>
    <row r="280" spans="1:4" ht="15.75" x14ac:dyDescent="0.3">
      <c r="A280" s="111">
        <v>279</v>
      </c>
      <c r="B280" s="112" t="s">
        <v>730</v>
      </c>
      <c r="C280" s="109" t="s">
        <v>272</v>
      </c>
      <c r="D280" s="113">
        <v>73700</v>
      </c>
    </row>
    <row r="281" spans="1:4" ht="15.75" x14ac:dyDescent="0.3">
      <c r="A281" s="111">
        <v>280</v>
      </c>
      <c r="B281" s="112" t="s">
        <v>731</v>
      </c>
      <c r="C281" s="109" t="s">
        <v>272</v>
      </c>
      <c r="D281" s="113">
        <v>69200</v>
      </c>
    </row>
    <row r="282" spans="1:4" ht="15.75" x14ac:dyDescent="0.3">
      <c r="A282" s="111">
        <v>281</v>
      </c>
      <c r="B282" s="112" t="s">
        <v>732</v>
      </c>
      <c r="C282" s="109" t="s">
        <v>272</v>
      </c>
      <c r="D282" s="113">
        <v>99500</v>
      </c>
    </row>
    <row r="283" spans="1:4" ht="15.75" x14ac:dyDescent="0.3">
      <c r="A283" s="111">
        <v>282</v>
      </c>
      <c r="B283" s="112" t="s">
        <v>733</v>
      </c>
      <c r="C283" s="109" t="s">
        <v>272</v>
      </c>
      <c r="D283" s="113">
        <v>100100</v>
      </c>
    </row>
    <row r="284" spans="1:4" ht="15.75" x14ac:dyDescent="0.3">
      <c r="A284" s="111">
        <v>283</v>
      </c>
      <c r="B284" s="112" t="s">
        <v>734</v>
      </c>
      <c r="C284" s="109" t="s">
        <v>272</v>
      </c>
      <c r="D284" s="113">
        <v>9700</v>
      </c>
    </row>
    <row r="285" spans="1:4" ht="15.75" x14ac:dyDescent="0.3">
      <c r="A285" s="111">
        <v>284</v>
      </c>
      <c r="B285" s="112" t="s">
        <v>735</v>
      </c>
      <c r="C285" s="109" t="s">
        <v>292</v>
      </c>
      <c r="D285" s="113">
        <v>43200</v>
      </c>
    </row>
    <row r="286" spans="1:4" ht="15.75" x14ac:dyDescent="0.3">
      <c r="A286" s="111">
        <v>285</v>
      </c>
      <c r="B286" s="112" t="s">
        <v>736</v>
      </c>
      <c r="C286" s="109" t="s">
        <v>272</v>
      </c>
      <c r="D286" s="113">
        <v>13800</v>
      </c>
    </row>
    <row r="287" spans="1:4" ht="15.75" x14ac:dyDescent="0.3">
      <c r="A287" s="111">
        <v>286</v>
      </c>
      <c r="B287" s="112" t="s">
        <v>737</v>
      </c>
      <c r="C287" s="109" t="s">
        <v>272</v>
      </c>
      <c r="D287" s="113">
        <v>25600</v>
      </c>
    </row>
    <row r="288" spans="1:4" ht="15.75" x14ac:dyDescent="0.3">
      <c r="A288" s="111">
        <v>287</v>
      </c>
      <c r="B288" s="112" t="s">
        <v>738</v>
      </c>
      <c r="C288" s="109" t="s">
        <v>272</v>
      </c>
      <c r="D288" s="113">
        <v>20400</v>
      </c>
    </row>
    <row r="289" spans="1:4" ht="15.75" x14ac:dyDescent="0.3">
      <c r="A289" s="111">
        <v>288</v>
      </c>
      <c r="B289" s="112" t="s">
        <v>739</v>
      </c>
      <c r="C289" s="109" t="s">
        <v>272</v>
      </c>
      <c r="D289" s="113">
        <v>4100</v>
      </c>
    </row>
    <row r="290" spans="1:4" ht="15.75" x14ac:dyDescent="0.3">
      <c r="A290" s="114">
        <v>289</v>
      </c>
      <c r="B290" s="115" t="s">
        <v>740</v>
      </c>
      <c r="C290" s="116" t="s">
        <v>272</v>
      </c>
      <c r="D290" s="117">
        <v>2600</v>
      </c>
    </row>
    <row r="291" spans="1:4" ht="15.75" x14ac:dyDescent="0.3">
      <c r="A291" s="111">
        <v>290</v>
      </c>
      <c r="B291" s="112" t="s">
        <v>741</v>
      </c>
      <c r="C291" s="109" t="s">
        <v>272</v>
      </c>
      <c r="D291" s="113">
        <v>28800</v>
      </c>
    </row>
    <row r="292" spans="1:4" ht="15.75" x14ac:dyDescent="0.3">
      <c r="A292" s="111">
        <v>291</v>
      </c>
      <c r="B292" s="112" t="s">
        <v>742</v>
      </c>
      <c r="C292" s="109" t="s">
        <v>272</v>
      </c>
      <c r="D292" s="113">
        <v>22800</v>
      </c>
    </row>
    <row r="293" spans="1:4" ht="15.75" x14ac:dyDescent="0.3">
      <c r="A293" s="114">
        <v>292</v>
      </c>
      <c r="B293" s="115" t="s">
        <v>743</v>
      </c>
      <c r="C293" s="116" t="s">
        <v>272</v>
      </c>
      <c r="D293" s="117">
        <v>25900</v>
      </c>
    </row>
    <row r="294" spans="1:4" ht="15.75" x14ac:dyDescent="0.3">
      <c r="A294" s="111">
        <v>293</v>
      </c>
      <c r="B294" s="112" t="s">
        <v>744</v>
      </c>
      <c r="C294" s="109" t="s">
        <v>272</v>
      </c>
      <c r="D294" s="113">
        <v>12400</v>
      </c>
    </row>
    <row r="295" spans="1:4" ht="15.75" x14ac:dyDescent="0.3">
      <c r="A295" s="111">
        <v>294</v>
      </c>
      <c r="B295" s="112" t="s">
        <v>745</v>
      </c>
      <c r="C295" s="109" t="s">
        <v>272</v>
      </c>
      <c r="D295" s="113">
        <v>16400</v>
      </c>
    </row>
    <row r="296" spans="1:4" ht="15.75" x14ac:dyDescent="0.3">
      <c r="A296" s="111">
        <v>295</v>
      </c>
      <c r="B296" s="112" t="s">
        <v>746</v>
      </c>
      <c r="C296" s="109" t="s">
        <v>272</v>
      </c>
      <c r="D296" s="113">
        <v>3100</v>
      </c>
    </row>
    <row r="297" spans="1:4" ht="15.75" x14ac:dyDescent="0.3">
      <c r="A297" s="111">
        <v>296</v>
      </c>
      <c r="B297" s="112" t="s">
        <v>747</v>
      </c>
      <c r="C297" s="109" t="s">
        <v>272</v>
      </c>
      <c r="D297" s="113">
        <v>5200</v>
      </c>
    </row>
    <row r="298" spans="1:4" ht="15.75" x14ac:dyDescent="0.3">
      <c r="A298" s="114">
        <v>297</v>
      </c>
      <c r="B298" s="115" t="s">
        <v>748</v>
      </c>
      <c r="C298" s="116" t="s">
        <v>274</v>
      </c>
      <c r="D298" s="117">
        <v>4100</v>
      </c>
    </row>
    <row r="299" spans="1:4" ht="15.75" x14ac:dyDescent="0.3">
      <c r="A299" s="114">
        <v>298</v>
      </c>
      <c r="B299" s="115" t="s">
        <v>749</v>
      </c>
      <c r="C299" s="116" t="s">
        <v>274</v>
      </c>
      <c r="D299" s="117">
        <v>7500</v>
      </c>
    </row>
    <row r="300" spans="1:4" ht="15.75" x14ac:dyDescent="0.3">
      <c r="A300" s="111">
        <v>299</v>
      </c>
      <c r="B300" s="112" t="s">
        <v>750</v>
      </c>
      <c r="C300" s="109" t="s">
        <v>272</v>
      </c>
      <c r="D300" s="113">
        <v>2900</v>
      </c>
    </row>
    <row r="301" spans="1:4" ht="15.75" x14ac:dyDescent="0.3">
      <c r="A301" s="111">
        <v>300</v>
      </c>
      <c r="B301" s="112" t="s">
        <v>751</v>
      </c>
      <c r="C301" s="109" t="s">
        <v>272</v>
      </c>
      <c r="D301" s="113">
        <v>6100</v>
      </c>
    </row>
    <row r="302" spans="1:4" ht="15.75" x14ac:dyDescent="0.3">
      <c r="A302" s="111">
        <v>301</v>
      </c>
      <c r="B302" s="112" t="s">
        <v>752</v>
      </c>
      <c r="C302" s="109" t="s">
        <v>272</v>
      </c>
      <c r="D302" s="113">
        <v>17700</v>
      </c>
    </row>
    <row r="303" spans="1:4" ht="15.75" x14ac:dyDescent="0.3">
      <c r="A303" s="111">
        <v>302</v>
      </c>
      <c r="B303" s="112" t="s">
        <v>753</v>
      </c>
      <c r="C303" s="109" t="s">
        <v>272</v>
      </c>
      <c r="D303" s="113">
        <v>17000</v>
      </c>
    </row>
    <row r="304" spans="1:4" ht="15.75" x14ac:dyDescent="0.3">
      <c r="A304" s="111">
        <v>303</v>
      </c>
      <c r="B304" s="112" t="s">
        <v>754</v>
      </c>
      <c r="C304" s="109" t="s">
        <v>272</v>
      </c>
      <c r="D304" s="113">
        <v>9800</v>
      </c>
    </row>
    <row r="305" spans="1:4" ht="15.75" x14ac:dyDescent="0.3">
      <c r="A305" s="111">
        <v>304</v>
      </c>
      <c r="B305" s="112" t="s">
        <v>755</v>
      </c>
      <c r="C305" s="109" t="s">
        <v>272</v>
      </c>
      <c r="D305" s="113">
        <v>4600</v>
      </c>
    </row>
    <row r="306" spans="1:4" ht="15.75" x14ac:dyDescent="0.3">
      <c r="A306" s="111">
        <v>305</v>
      </c>
      <c r="B306" s="112" t="s">
        <v>756</v>
      </c>
      <c r="C306" s="109" t="s">
        <v>272</v>
      </c>
      <c r="D306" s="113">
        <v>1400</v>
      </c>
    </row>
    <row r="307" spans="1:4" ht="15.75" x14ac:dyDescent="0.3">
      <c r="A307" s="111">
        <v>306</v>
      </c>
      <c r="B307" s="112" t="s">
        <v>757</v>
      </c>
      <c r="C307" s="109" t="s">
        <v>272</v>
      </c>
      <c r="D307" s="113">
        <v>4600</v>
      </c>
    </row>
    <row r="308" spans="1:4" ht="15.75" x14ac:dyDescent="0.3">
      <c r="A308" s="111">
        <v>307</v>
      </c>
      <c r="B308" s="112" t="s">
        <v>758</v>
      </c>
      <c r="C308" s="109" t="s">
        <v>272</v>
      </c>
      <c r="D308" s="113">
        <v>40300</v>
      </c>
    </row>
    <row r="309" spans="1:4" ht="15.75" x14ac:dyDescent="0.3">
      <c r="A309" s="111">
        <v>308</v>
      </c>
      <c r="B309" s="112" t="s">
        <v>759</v>
      </c>
      <c r="C309" s="109" t="s">
        <v>272</v>
      </c>
      <c r="D309" s="113">
        <v>61800</v>
      </c>
    </row>
    <row r="310" spans="1:4" ht="15.75" x14ac:dyDescent="0.3">
      <c r="A310" s="111">
        <v>309</v>
      </c>
      <c r="B310" s="112" t="s">
        <v>760</v>
      </c>
      <c r="C310" s="109" t="s">
        <v>272</v>
      </c>
      <c r="D310" s="113">
        <v>13600</v>
      </c>
    </row>
    <row r="311" spans="1:4" ht="15.75" x14ac:dyDescent="0.3">
      <c r="A311" s="111">
        <v>310</v>
      </c>
      <c r="B311" s="112" t="s">
        <v>761</v>
      </c>
      <c r="C311" s="109" t="s">
        <v>272</v>
      </c>
      <c r="D311" s="113">
        <v>344900</v>
      </c>
    </row>
    <row r="312" spans="1:4" ht="15.75" x14ac:dyDescent="0.3">
      <c r="A312" s="111">
        <v>311</v>
      </c>
      <c r="B312" s="112" t="s">
        <v>762</v>
      </c>
      <c r="C312" s="109" t="s">
        <v>272</v>
      </c>
      <c r="D312" s="113">
        <v>21900</v>
      </c>
    </row>
    <row r="313" spans="1:4" ht="15.75" x14ac:dyDescent="0.3">
      <c r="A313" s="111">
        <v>312</v>
      </c>
      <c r="B313" s="112" t="s">
        <v>763</v>
      </c>
      <c r="C313" s="109" t="s">
        <v>272</v>
      </c>
      <c r="D313" s="113">
        <v>40300</v>
      </c>
    </row>
    <row r="314" spans="1:4" ht="15.75" x14ac:dyDescent="0.3">
      <c r="A314" s="111">
        <v>313</v>
      </c>
      <c r="B314" s="112" t="s">
        <v>764</v>
      </c>
      <c r="C314" s="109" t="s">
        <v>272</v>
      </c>
      <c r="D314" s="113">
        <v>4500</v>
      </c>
    </row>
    <row r="315" spans="1:4" ht="15.75" x14ac:dyDescent="0.3">
      <c r="A315" s="111">
        <v>314</v>
      </c>
      <c r="B315" s="112" t="s">
        <v>765</v>
      </c>
      <c r="C315" s="109" t="s">
        <v>272</v>
      </c>
      <c r="D315" s="113">
        <v>8500</v>
      </c>
    </row>
    <row r="316" spans="1:4" ht="15.75" x14ac:dyDescent="0.3">
      <c r="A316" s="111">
        <v>315</v>
      </c>
      <c r="B316" s="112" t="s">
        <v>766</v>
      </c>
      <c r="C316" s="109" t="s">
        <v>272</v>
      </c>
      <c r="D316" s="113">
        <v>14900</v>
      </c>
    </row>
    <row r="317" spans="1:4" ht="15.75" x14ac:dyDescent="0.3">
      <c r="A317" s="111">
        <v>316</v>
      </c>
      <c r="B317" s="112" t="s">
        <v>767</v>
      </c>
      <c r="C317" s="109" t="s">
        <v>272</v>
      </c>
      <c r="D317" s="113">
        <v>39300</v>
      </c>
    </row>
    <row r="318" spans="1:4" ht="15.75" x14ac:dyDescent="0.3">
      <c r="A318" s="111">
        <v>317</v>
      </c>
      <c r="B318" s="112" t="s">
        <v>768</v>
      </c>
      <c r="C318" s="109" t="s">
        <v>272</v>
      </c>
      <c r="D318" s="113">
        <v>8700</v>
      </c>
    </row>
    <row r="319" spans="1:4" ht="15.75" x14ac:dyDescent="0.3">
      <c r="A319" s="111">
        <v>318</v>
      </c>
      <c r="B319" s="112" t="s">
        <v>769</v>
      </c>
      <c r="C319" s="109" t="s">
        <v>272</v>
      </c>
      <c r="D319" s="113">
        <v>16000</v>
      </c>
    </row>
    <row r="320" spans="1:4" ht="15.75" x14ac:dyDescent="0.3">
      <c r="A320" s="111">
        <v>319</v>
      </c>
      <c r="B320" s="112" t="s">
        <v>770</v>
      </c>
      <c r="C320" s="109" t="s">
        <v>272</v>
      </c>
      <c r="D320" s="113">
        <v>13000</v>
      </c>
    </row>
    <row r="321" spans="1:4" ht="15.75" x14ac:dyDescent="0.3">
      <c r="A321" s="111">
        <v>320</v>
      </c>
      <c r="B321" s="112" t="s">
        <v>771</v>
      </c>
      <c r="C321" s="109" t="s">
        <v>272</v>
      </c>
      <c r="D321" s="113">
        <v>19600</v>
      </c>
    </row>
    <row r="322" spans="1:4" ht="15.75" x14ac:dyDescent="0.3">
      <c r="A322" s="111">
        <v>321</v>
      </c>
      <c r="B322" s="112" t="s">
        <v>772</v>
      </c>
      <c r="C322" s="109" t="s">
        <v>272</v>
      </c>
      <c r="D322" s="113">
        <v>8300</v>
      </c>
    </row>
    <row r="323" spans="1:4" ht="15.75" x14ac:dyDescent="0.3">
      <c r="A323" s="111">
        <v>322</v>
      </c>
      <c r="B323" s="112" t="s">
        <v>773</v>
      </c>
      <c r="C323" s="109" t="s">
        <v>272</v>
      </c>
      <c r="D323" s="113">
        <v>14200</v>
      </c>
    </row>
    <row r="324" spans="1:4" ht="15.75" x14ac:dyDescent="0.3">
      <c r="A324" s="111">
        <v>323</v>
      </c>
      <c r="B324" s="112" t="s">
        <v>774</v>
      </c>
      <c r="C324" s="109" t="s">
        <v>272</v>
      </c>
      <c r="D324" s="113">
        <v>21000</v>
      </c>
    </row>
    <row r="325" spans="1:4" ht="15.75" x14ac:dyDescent="0.3">
      <c r="A325" s="111">
        <v>324</v>
      </c>
      <c r="B325" s="112" t="s">
        <v>775</v>
      </c>
      <c r="C325" s="109" t="s">
        <v>272</v>
      </c>
      <c r="D325" s="113">
        <v>25900</v>
      </c>
    </row>
    <row r="326" spans="1:4" ht="15.75" x14ac:dyDescent="0.3">
      <c r="A326" s="111">
        <v>325</v>
      </c>
      <c r="B326" s="112" t="s">
        <v>776</v>
      </c>
      <c r="C326" s="109" t="s">
        <v>272</v>
      </c>
      <c r="D326" s="113">
        <v>5800</v>
      </c>
    </row>
    <row r="327" spans="1:4" ht="15.75" x14ac:dyDescent="0.3">
      <c r="A327" s="111">
        <v>326</v>
      </c>
      <c r="B327" s="112" t="s">
        <v>777</v>
      </c>
      <c r="C327" s="109" t="s">
        <v>272</v>
      </c>
      <c r="D327" s="113">
        <v>8400</v>
      </c>
    </row>
    <row r="328" spans="1:4" ht="15.75" x14ac:dyDescent="0.3">
      <c r="A328" s="111">
        <v>327</v>
      </c>
      <c r="B328" s="112" t="s">
        <v>778</v>
      </c>
      <c r="C328" s="109" t="s">
        <v>272</v>
      </c>
      <c r="D328" s="113">
        <v>4900</v>
      </c>
    </row>
    <row r="329" spans="1:4" ht="15.75" x14ac:dyDescent="0.3">
      <c r="A329" s="111">
        <v>328</v>
      </c>
      <c r="B329" s="112" t="s">
        <v>779</v>
      </c>
      <c r="C329" s="109" t="s">
        <v>272</v>
      </c>
      <c r="D329" s="113">
        <v>7500</v>
      </c>
    </row>
    <row r="330" spans="1:4" ht="15.75" x14ac:dyDescent="0.3">
      <c r="A330" s="111">
        <v>329</v>
      </c>
      <c r="B330" s="112" t="s">
        <v>780</v>
      </c>
      <c r="C330" s="109" t="s">
        <v>272</v>
      </c>
      <c r="D330" s="113">
        <v>15900</v>
      </c>
    </row>
    <row r="331" spans="1:4" ht="15.75" x14ac:dyDescent="0.3">
      <c r="A331" s="111">
        <v>330</v>
      </c>
      <c r="B331" s="112" t="s">
        <v>781</v>
      </c>
      <c r="C331" s="109" t="s">
        <v>272</v>
      </c>
      <c r="D331" s="113">
        <v>11400</v>
      </c>
    </row>
    <row r="332" spans="1:4" ht="15.75" x14ac:dyDescent="0.3">
      <c r="A332" s="111">
        <v>331</v>
      </c>
      <c r="B332" s="112" t="s">
        <v>782</v>
      </c>
      <c r="C332" s="109" t="s">
        <v>272</v>
      </c>
      <c r="D332" s="113">
        <v>25100</v>
      </c>
    </row>
    <row r="333" spans="1:4" ht="15.75" x14ac:dyDescent="0.3">
      <c r="A333" s="111">
        <v>332</v>
      </c>
      <c r="B333" s="112" t="s">
        <v>782</v>
      </c>
      <c r="C333" s="109" t="s">
        <v>272</v>
      </c>
      <c r="D333" s="113">
        <v>5200</v>
      </c>
    </row>
    <row r="334" spans="1:4" ht="15.75" x14ac:dyDescent="0.3">
      <c r="A334" s="111">
        <v>333</v>
      </c>
      <c r="B334" s="112" t="s">
        <v>783</v>
      </c>
      <c r="C334" s="109" t="s">
        <v>272</v>
      </c>
      <c r="D334" s="113">
        <v>3800</v>
      </c>
    </row>
    <row r="335" spans="1:4" ht="15.75" x14ac:dyDescent="0.3">
      <c r="A335" s="111">
        <v>334</v>
      </c>
      <c r="B335" s="112" t="s">
        <v>784</v>
      </c>
      <c r="C335" s="109" t="s">
        <v>272</v>
      </c>
      <c r="D335" s="113">
        <v>2300</v>
      </c>
    </row>
    <row r="336" spans="1:4" ht="15.75" x14ac:dyDescent="0.3">
      <c r="A336" s="111">
        <v>335</v>
      </c>
      <c r="B336" s="112" t="s">
        <v>785</v>
      </c>
      <c r="C336" s="109" t="s">
        <v>272</v>
      </c>
      <c r="D336" s="113">
        <v>2900</v>
      </c>
    </row>
    <row r="337" spans="1:4" ht="15.75" x14ac:dyDescent="0.3">
      <c r="A337" s="111">
        <v>336</v>
      </c>
      <c r="B337" s="112" t="s">
        <v>786</v>
      </c>
      <c r="C337" s="109" t="s">
        <v>272</v>
      </c>
      <c r="D337" s="113">
        <v>5000</v>
      </c>
    </row>
    <row r="338" spans="1:4" ht="15.75" x14ac:dyDescent="0.3">
      <c r="A338" s="114">
        <v>337</v>
      </c>
      <c r="B338" s="115" t="s">
        <v>787</v>
      </c>
      <c r="C338" s="116" t="s">
        <v>272</v>
      </c>
      <c r="D338" s="117">
        <v>5500</v>
      </c>
    </row>
    <row r="339" spans="1:4" ht="15.75" x14ac:dyDescent="0.3">
      <c r="A339" s="111">
        <v>338</v>
      </c>
      <c r="B339" s="112" t="s">
        <v>788</v>
      </c>
      <c r="C339" s="109" t="s">
        <v>272</v>
      </c>
      <c r="D339" s="113">
        <v>3200</v>
      </c>
    </row>
    <row r="340" spans="1:4" ht="15.75" x14ac:dyDescent="0.3">
      <c r="A340" s="111">
        <v>339</v>
      </c>
      <c r="B340" s="112" t="s">
        <v>789</v>
      </c>
      <c r="C340" s="109" t="s">
        <v>272</v>
      </c>
      <c r="D340" s="113">
        <v>19900</v>
      </c>
    </row>
    <row r="341" spans="1:4" ht="15.75" x14ac:dyDescent="0.3">
      <c r="A341" s="111">
        <v>340</v>
      </c>
      <c r="B341" s="112" t="s">
        <v>790</v>
      </c>
      <c r="C341" s="109" t="s">
        <v>272</v>
      </c>
      <c r="D341" s="113">
        <v>58400</v>
      </c>
    </row>
    <row r="342" spans="1:4" ht="15.75" x14ac:dyDescent="0.3">
      <c r="A342" s="111">
        <v>341</v>
      </c>
      <c r="B342" s="112" t="s">
        <v>791</v>
      </c>
      <c r="C342" s="109" t="s">
        <v>272</v>
      </c>
      <c r="D342" s="113">
        <v>119800</v>
      </c>
    </row>
    <row r="343" spans="1:4" ht="15.75" x14ac:dyDescent="0.3">
      <c r="A343" s="111">
        <v>342</v>
      </c>
      <c r="B343" s="112" t="s">
        <v>792</v>
      </c>
      <c r="C343" s="109" t="s">
        <v>272</v>
      </c>
      <c r="D343" s="113">
        <v>58400</v>
      </c>
    </row>
    <row r="344" spans="1:4" ht="15.75" x14ac:dyDescent="0.3">
      <c r="A344" s="111">
        <v>343</v>
      </c>
      <c r="B344" s="112" t="s">
        <v>793</v>
      </c>
      <c r="C344" s="109" t="s">
        <v>272</v>
      </c>
      <c r="D344" s="113">
        <v>120900</v>
      </c>
    </row>
    <row r="345" spans="1:4" ht="15.75" x14ac:dyDescent="0.3">
      <c r="A345" s="111">
        <v>344</v>
      </c>
      <c r="B345" s="112" t="s">
        <v>794</v>
      </c>
      <c r="C345" s="109" t="s">
        <v>272</v>
      </c>
      <c r="D345" s="113">
        <v>21900</v>
      </c>
    </row>
    <row r="346" spans="1:4" ht="15.75" x14ac:dyDescent="0.3">
      <c r="A346" s="111">
        <v>345</v>
      </c>
      <c r="B346" s="112" t="s">
        <v>795</v>
      </c>
      <c r="C346" s="109" t="s">
        <v>272</v>
      </c>
      <c r="D346" s="113">
        <v>14400</v>
      </c>
    </row>
    <row r="347" spans="1:4" ht="15.75" x14ac:dyDescent="0.3">
      <c r="A347" s="111">
        <v>346</v>
      </c>
      <c r="B347" s="112" t="s">
        <v>796</v>
      </c>
      <c r="C347" s="109" t="s">
        <v>272</v>
      </c>
      <c r="D347" s="113">
        <v>14400</v>
      </c>
    </row>
    <row r="348" spans="1:4" ht="15.75" x14ac:dyDescent="0.3">
      <c r="A348" s="111">
        <v>347</v>
      </c>
      <c r="B348" s="112" t="s">
        <v>797</v>
      </c>
      <c r="C348" s="109" t="s">
        <v>272</v>
      </c>
      <c r="D348" s="113">
        <v>18700</v>
      </c>
    </row>
    <row r="349" spans="1:4" ht="15.75" x14ac:dyDescent="0.3">
      <c r="A349" s="111">
        <v>348</v>
      </c>
      <c r="B349" s="112" t="s">
        <v>798</v>
      </c>
      <c r="C349" s="109" t="s">
        <v>272</v>
      </c>
      <c r="D349" s="113">
        <v>71900</v>
      </c>
    </row>
    <row r="350" spans="1:4" ht="15.75" x14ac:dyDescent="0.3">
      <c r="A350" s="111">
        <v>349</v>
      </c>
      <c r="B350" s="112" t="s">
        <v>799</v>
      </c>
      <c r="C350" s="109" t="s">
        <v>272</v>
      </c>
      <c r="D350" s="113">
        <v>11300</v>
      </c>
    </row>
    <row r="351" spans="1:4" ht="15.75" x14ac:dyDescent="0.3">
      <c r="A351" s="111">
        <v>350</v>
      </c>
      <c r="B351" s="112" t="s">
        <v>799</v>
      </c>
      <c r="C351" s="109" t="s">
        <v>272</v>
      </c>
      <c r="D351" s="113">
        <v>11300</v>
      </c>
    </row>
    <row r="352" spans="1:4" ht="15.75" x14ac:dyDescent="0.3">
      <c r="A352" s="111">
        <v>351</v>
      </c>
      <c r="B352" s="112" t="s">
        <v>800</v>
      </c>
      <c r="C352" s="109" t="s">
        <v>272</v>
      </c>
      <c r="D352" s="113">
        <v>23000</v>
      </c>
    </row>
    <row r="353" spans="1:4" ht="15.75" x14ac:dyDescent="0.3">
      <c r="A353" s="111">
        <v>352</v>
      </c>
      <c r="B353" s="112" t="s">
        <v>801</v>
      </c>
      <c r="C353" s="109" t="s">
        <v>272</v>
      </c>
      <c r="D353" s="113">
        <v>32200</v>
      </c>
    </row>
    <row r="354" spans="1:4" ht="15.75" x14ac:dyDescent="0.3">
      <c r="A354" s="111">
        <v>353</v>
      </c>
      <c r="B354" s="112" t="s">
        <v>802</v>
      </c>
      <c r="C354" s="109" t="s">
        <v>803</v>
      </c>
      <c r="D354" s="113">
        <v>36300</v>
      </c>
    </row>
    <row r="355" spans="1:4" ht="15.75" x14ac:dyDescent="0.3">
      <c r="A355" s="111">
        <v>354</v>
      </c>
      <c r="B355" s="112" t="s">
        <v>804</v>
      </c>
      <c r="C355" s="109" t="s">
        <v>273</v>
      </c>
      <c r="D355" s="113">
        <v>93400</v>
      </c>
    </row>
    <row r="356" spans="1:4" ht="15.75" x14ac:dyDescent="0.3">
      <c r="A356" s="111">
        <v>355</v>
      </c>
      <c r="B356" s="112" t="s">
        <v>805</v>
      </c>
      <c r="C356" s="109" t="s">
        <v>272</v>
      </c>
      <c r="D356" s="113">
        <v>31700</v>
      </c>
    </row>
    <row r="357" spans="1:4" ht="15.75" x14ac:dyDescent="0.3">
      <c r="A357" s="111">
        <v>356</v>
      </c>
      <c r="B357" s="112" t="s">
        <v>806</v>
      </c>
      <c r="C357" s="109" t="s">
        <v>272</v>
      </c>
      <c r="D357" s="113">
        <v>18300</v>
      </c>
    </row>
    <row r="358" spans="1:4" ht="15.75" x14ac:dyDescent="0.3">
      <c r="A358" s="114">
        <v>357</v>
      </c>
      <c r="B358" s="115" t="s">
        <v>807</v>
      </c>
      <c r="C358" s="116" t="s">
        <v>272</v>
      </c>
      <c r="D358" s="117">
        <v>18300</v>
      </c>
    </row>
    <row r="359" spans="1:4" ht="15.75" x14ac:dyDescent="0.3">
      <c r="A359" s="111">
        <v>358</v>
      </c>
      <c r="B359" s="112" t="s">
        <v>808</v>
      </c>
      <c r="C359" s="109" t="s">
        <v>272</v>
      </c>
      <c r="D359" s="113">
        <v>16500</v>
      </c>
    </row>
    <row r="360" spans="1:4" ht="15.75" x14ac:dyDescent="0.3">
      <c r="A360" s="111">
        <v>359</v>
      </c>
      <c r="B360" s="112" t="s">
        <v>809</v>
      </c>
      <c r="C360" s="109" t="s">
        <v>272</v>
      </c>
      <c r="D360" s="113">
        <v>13400</v>
      </c>
    </row>
    <row r="361" spans="1:4" ht="15.75" x14ac:dyDescent="0.3">
      <c r="A361" s="111">
        <v>360</v>
      </c>
      <c r="B361" s="112" t="s">
        <v>810</v>
      </c>
      <c r="C361" s="109" t="s">
        <v>272</v>
      </c>
      <c r="D361" s="113">
        <v>17900</v>
      </c>
    </row>
    <row r="362" spans="1:4" ht="15.75" x14ac:dyDescent="0.3">
      <c r="A362" s="111">
        <v>361</v>
      </c>
      <c r="B362" s="112" t="s">
        <v>811</v>
      </c>
      <c r="C362" s="109" t="s">
        <v>272</v>
      </c>
      <c r="D362" s="113">
        <v>15000</v>
      </c>
    </row>
    <row r="363" spans="1:4" ht="15.75" x14ac:dyDescent="0.3">
      <c r="A363" s="111">
        <v>362</v>
      </c>
      <c r="B363" s="112" t="s">
        <v>812</v>
      </c>
      <c r="C363" s="109" t="s">
        <v>272</v>
      </c>
      <c r="D363" s="113">
        <v>14400</v>
      </c>
    </row>
    <row r="364" spans="1:4" ht="15.75" x14ac:dyDescent="0.3">
      <c r="A364" s="111">
        <v>363</v>
      </c>
      <c r="B364" s="112" t="s">
        <v>813</v>
      </c>
      <c r="C364" s="109" t="s">
        <v>272</v>
      </c>
      <c r="D364" s="113">
        <v>18200</v>
      </c>
    </row>
    <row r="365" spans="1:4" ht="15.75" x14ac:dyDescent="0.3">
      <c r="A365" s="111">
        <v>364</v>
      </c>
      <c r="B365" s="112" t="s">
        <v>814</v>
      </c>
      <c r="C365" s="109" t="s">
        <v>272</v>
      </c>
      <c r="D365" s="113">
        <v>20100</v>
      </c>
    </row>
    <row r="366" spans="1:4" ht="15.75" x14ac:dyDescent="0.3">
      <c r="A366" s="111">
        <v>365</v>
      </c>
      <c r="B366" s="112" t="s">
        <v>815</v>
      </c>
      <c r="C366" s="109" t="s">
        <v>272</v>
      </c>
      <c r="D366" s="113">
        <v>20400</v>
      </c>
    </row>
    <row r="367" spans="1:4" ht="15.75" x14ac:dyDescent="0.3">
      <c r="A367" s="111">
        <v>366</v>
      </c>
      <c r="B367" s="112" t="s">
        <v>816</v>
      </c>
      <c r="C367" s="109" t="s">
        <v>272</v>
      </c>
      <c r="D367" s="113">
        <v>23800</v>
      </c>
    </row>
    <row r="368" spans="1:4" ht="15.75" x14ac:dyDescent="0.3">
      <c r="A368" s="114">
        <v>367</v>
      </c>
      <c r="B368" s="115" t="s">
        <v>817</v>
      </c>
      <c r="C368" s="116" t="s">
        <v>272</v>
      </c>
      <c r="D368" s="117">
        <v>25900</v>
      </c>
    </row>
    <row r="369" spans="1:4" ht="15.75" x14ac:dyDescent="0.3">
      <c r="A369" s="111">
        <v>368</v>
      </c>
      <c r="B369" s="112" t="s">
        <v>818</v>
      </c>
      <c r="C369" s="109" t="s">
        <v>272</v>
      </c>
      <c r="D369" s="113">
        <v>18200</v>
      </c>
    </row>
    <row r="370" spans="1:4" ht="15.75" x14ac:dyDescent="0.3">
      <c r="A370" s="111">
        <v>369</v>
      </c>
      <c r="B370" s="112" t="s">
        <v>819</v>
      </c>
      <c r="C370" s="109" t="s">
        <v>272</v>
      </c>
      <c r="D370" s="113">
        <v>17200</v>
      </c>
    </row>
    <row r="371" spans="1:4" ht="15.75" x14ac:dyDescent="0.3">
      <c r="A371" s="111">
        <v>370</v>
      </c>
      <c r="B371" s="112" t="s">
        <v>820</v>
      </c>
      <c r="C371" s="109" t="s">
        <v>272</v>
      </c>
      <c r="D371" s="113">
        <v>16700</v>
      </c>
    </row>
    <row r="372" spans="1:4" ht="15.75" x14ac:dyDescent="0.3">
      <c r="A372" s="111">
        <v>371</v>
      </c>
      <c r="B372" s="112" t="s">
        <v>821</v>
      </c>
      <c r="C372" s="109" t="s">
        <v>272</v>
      </c>
      <c r="D372" s="113">
        <v>20200</v>
      </c>
    </row>
    <row r="373" spans="1:4" ht="15.75" x14ac:dyDescent="0.3">
      <c r="A373" s="111">
        <v>372</v>
      </c>
      <c r="B373" s="112" t="s">
        <v>822</v>
      </c>
      <c r="C373" s="109" t="s">
        <v>272</v>
      </c>
      <c r="D373" s="113">
        <v>12700</v>
      </c>
    </row>
    <row r="374" spans="1:4" ht="15.75" x14ac:dyDescent="0.3">
      <c r="A374" s="111">
        <v>373</v>
      </c>
      <c r="B374" s="112" t="s">
        <v>823</v>
      </c>
      <c r="C374" s="109" t="s">
        <v>292</v>
      </c>
      <c r="D374" s="113">
        <v>48900</v>
      </c>
    </row>
    <row r="375" spans="1:4" ht="15.75" x14ac:dyDescent="0.3">
      <c r="A375" s="111">
        <v>374</v>
      </c>
      <c r="B375" s="112" t="s">
        <v>823</v>
      </c>
      <c r="C375" s="109" t="s">
        <v>274</v>
      </c>
      <c r="D375" s="113">
        <v>1800</v>
      </c>
    </row>
    <row r="376" spans="1:4" ht="15.75" x14ac:dyDescent="0.3">
      <c r="A376" s="111">
        <v>375</v>
      </c>
      <c r="B376" s="112" t="s">
        <v>824</v>
      </c>
      <c r="C376" s="109" t="s">
        <v>292</v>
      </c>
      <c r="D376" s="113">
        <v>48900</v>
      </c>
    </row>
    <row r="377" spans="1:4" ht="15.75" x14ac:dyDescent="0.3">
      <c r="A377" s="111">
        <v>376</v>
      </c>
      <c r="B377" s="112" t="s">
        <v>824</v>
      </c>
      <c r="C377" s="109" t="s">
        <v>274</v>
      </c>
      <c r="D377" s="113">
        <v>1800</v>
      </c>
    </row>
    <row r="378" spans="1:4" ht="15.75" x14ac:dyDescent="0.3">
      <c r="A378" s="111">
        <v>377</v>
      </c>
      <c r="B378" s="112" t="s">
        <v>825</v>
      </c>
      <c r="C378" s="109" t="s">
        <v>292</v>
      </c>
      <c r="D378" s="113">
        <v>41700</v>
      </c>
    </row>
    <row r="379" spans="1:4" ht="15.75" x14ac:dyDescent="0.3">
      <c r="A379" s="114">
        <v>378</v>
      </c>
      <c r="B379" s="115" t="s">
        <v>825</v>
      </c>
      <c r="C379" s="116" t="s">
        <v>274</v>
      </c>
      <c r="D379" s="117">
        <v>1500</v>
      </c>
    </row>
    <row r="380" spans="1:4" ht="15.75" x14ac:dyDescent="0.3">
      <c r="A380" s="111">
        <v>379</v>
      </c>
      <c r="B380" s="112" t="s">
        <v>826</v>
      </c>
      <c r="C380" s="109" t="s">
        <v>272</v>
      </c>
      <c r="D380" s="113">
        <v>40300</v>
      </c>
    </row>
    <row r="381" spans="1:4" ht="15.75" x14ac:dyDescent="0.3">
      <c r="A381" s="111">
        <v>380</v>
      </c>
      <c r="B381" s="112" t="s">
        <v>827</v>
      </c>
      <c r="C381" s="109" t="s">
        <v>272</v>
      </c>
      <c r="D381" s="113">
        <v>56100</v>
      </c>
    </row>
    <row r="382" spans="1:4" ht="15.75" x14ac:dyDescent="0.3">
      <c r="A382" s="111">
        <v>381</v>
      </c>
      <c r="B382" s="112" t="s">
        <v>828</v>
      </c>
      <c r="C382" s="109" t="s">
        <v>272</v>
      </c>
      <c r="D382" s="113">
        <v>21300</v>
      </c>
    </row>
    <row r="383" spans="1:4" ht="15.75" x14ac:dyDescent="0.3">
      <c r="A383" s="111">
        <v>382</v>
      </c>
      <c r="B383" s="112" t="s">
        <v>829</v>
      </c>
      <c r="C383" s="109" t="s">
        <v>272</v>
      </c>
      <c r="D383" s="113">
        <v>258700</v>
      </c>
    </row>
    <row r="384" spans="1:4" ht="15.75" x14ac:dyDescent="0.3">
      <c r="A384" s="111">
        <v>383</v>
      </c>
      <c r="B384" s="112" t="s">
        <v>830</v>
      </c>
      <c r="C384" s="109" t="s">
        <v>272</v>
      </c>
      <c r="D384" s="113">
        <v>12000</v>
      </c>
    </row>
    <row r="385" spans="1:4" ht="15.75" x14ac:dyDescent="0.3">
      <c r="A385" s="111">
        <v>384</v>
      </c>
      <c r="B385" s="112" t="s">
        <v>831</v>
      </c>
      <c r="C385" s="109" t="s">
        <v>272</v>
      </c>
      <c r="D385" s="113">
        <v>64700</v>
      </c>
    </row>
    <row r="386" spans="1:4" ht="15.75" x14ac:dyDescent="0.3">
      <c r="A386" s="111">
        <v>385</v>
      </c>
      <c r="B386" s="112" t="s">
        <v>832</v>
      </c>
      <c r="C386" s="109" t="s">
        <v>272</v>
      </c>
      <c r="D386" s="113">
        <v>34500</v>
      </c>
    </row>
    <row r="387" spans="1:4" ht="15.75" x14ac:dyDescent="0.3">
      <c r="A387" s="111">
        <v>386</v>
      </c>
      <c r="B387" s="112" t="s">
        <v>833</v>
      </c>
      <c r="C387" s="109" t="s">
        <v>834</v>
      </c>
      <c r="D387" s="113">
        <v>22500</v>
      </c>
    </row>
    <row r="388" spans="1:4" ht="15.75" x14ac:dyDescent="0.3">
      <c r="A388" s="111">
        <v>387</v>
      </c>
      <c r="B388" s="112" t="s">
        <v>835</v>
      </c>
      <c r="C388" s="109" t="s">
        <v>486</v>
      </c>
      <c r="D388" s="113">
        <v>17500</v>
      </c>
    </row>
    <row r="389" spans="1:4" ht="15.75" x14ac:dyDescent="0.3">
      <c r="A389" s="111">
        <v>388</v>
      </c>
      <c r="B389" s="112" t="s">
        <v>836</v>
      </c>
      <c r="C389" s="109" t="s">
        <v>272</v>
      </c>
      <c r="D389" s="113">
        <v>25900</v>
      </c>
    </row>
    <row r="390" spans="1:4" ht="15.75" x14ac:dyDescent="0.3">
      <c r="A390" s="111">
        <v>389</v>
      </c>
      <c r="B390" s="112" t="s">
        <v>837</v>
      </c>
      <c r="C390" s="109" t="s">
        <v>272</v>
      </c>
      <c r="D390" s="113">
        <v>13000</v>
      </c>
    </row>
    <row r="391" spans="1:4" ht="15.75" x14ac:dyDescent="0.3">
      <c r="A391" s="111">
        <v>390</v>
      </c>
      <c r="B391" s="112" t="s">
        <v>838</v>
      </c>
      <c r="C391" s="109" t="s">
        <v>272</v>
      </c>
      <c r="D391" s="113">
        <v>21600</v>
      </c>
    </row>
    <row r="392" spans="1:4" ht="15.75" x14ac:dyDescent="0.3">
      <c r="A392" s="111">
        <v>391</v>
      </c>
      <c r="B392" s="112" t="s">
        <v>839</v>
      </c>
      <c r="C392" s="109" t="s">
        <v>272</v>
      </c>
      <c r="D392" s="113">
        <v>1800</v>
      </c>
    </row>
    <row r="393" spans="1:4" ht="15.75" x14ac:dyDescent="0.3">
      <c r="A393" s="111">
        <v>392</v>
      </c>
      <c r="B393" s="112" t="s">
        <v>840</v>
      </c>
      <c r="C393" s="109" t="s">
        <v>486</v>
      </c>
      <c r="D393" s="113">
        <v>48900</v>
      </c>
    </row>
    <row r="394" spans="1:4" ht="15.75" x14ac:dyDescent="0.3">
      <c r="A394" s="111">
        <v>393</v>
      </c>
      <c r="B394" s="112" t="s">
        <v>841</v>
      </c>
      <c r="C394" s="109" t="s">
        <v>486</v>
      </c>
      <c r="D394" s="113">
        <v>86300</v>
      </c>
    </row>
    <row r="395" spans="1:4" ht="15.75" x14ac:dyDescent="0.3">
      <c r="A395" s="111">
        <v>394</v>
      </c>
      <c r="B395" s="112" t="s">
        <v>842</v>
      </c>
      <c r="C395" s="109" t="s">
        <v>272</v>
      </c>
      <c r="D395" s="113">
        <v>13000</v>
      </c>
    </row>
    <row r="396" spans="1:4" ht="15.75" x14ac:dyDescent="0.3">
      <c r="A396" s="111">
        <v>395</v>
      </c>
      <c r="B396" s="112" t="s">
        <v>843</v>
      </c>
      <c r="C396" s="109" t="s">
        <v>272</v>
      </c>
      <c r="D396" s="113">
        <v>8700</v>
      </c>
    </row>
    <row r="397" spans="1:4" ht="15.75" x14ac:dyDescent="0.3">
      <c r="A397" s="111">
        <v>396</v>
      </c>
      <c r="B397" s="112" t="s">
        <v>844</v>
      </c>
      <c r="C397" s="109" t="s">
        <v>272</v>
      </c>
      <c r="D397" s="113">
        <v>20200</v>
      </c>
    </row>
    <row r="398" spans="1:4" ht="15.75" x14ac:dyDescent="0.3">
      <c r="A398" s="111">
        <v>397</v>
      </c>
      <c r="B398" s="112" t="s">
        <v>845</v>
      </c>
      <c r="C398" s="109" t="s">
        <v>272</v>
      </c>
      <c r="D398" s="113">
        <v>21600</v>
      </c>
    </row>
    <row r="399" spans="1:4" ht="15.75" x14ac:dyDescent="0.3">
      <c r="A399" s="111">
        <v>398</v>
      </c>
      <c r="B399" s="112" t="s">
        <v>846</v>
      </c>
      <c r="C399" s="109" t="s">
        <v>272</v>
      </c>
      <c r="D399" s="113">
        <v>20200</v>
      </c>
    </row>
    <row r="400" spans="1:4" ht="15.75" x14ac:dyDescent="0.3">
      <c r="A400" s="111">
        <v>399</v>
      </c>
      <c r="B400" s="112" t="s">
        <v>846</v>
      </c>
      <c r="C400" s="109" t="s">
        <v>272</v>
      </c>
      <c r="D400" s="113">
        <v>21600</v>
      </c>
    </row>
    <row r="401" spans="1:4" ht="15.75" x14ac:dyDescent="0.3">
      <c r="A401" s="114">
        <v>400</v>
      </c>
      <c r="B401" s="115" t="s">
        <v>847</v>
      </c>
      <c r="C401" s="116" t="s">
        <v>272</v>
      </c>
      <c r="D401" s="117">
        <v>16100</v>
      </c>
    </row>
    <row r="402" spans="1:4" ht="15.75" x14ac:dyDescent="0.3">
      <c r="A402" s="114">
        <v>401</v>
      </c>
      <c r="B402" s="115" t="s">
        <v>848</v>
      </c>
      <c r="C402" s="116" t="s">
        <v>272</v>
      </c>
      <c r="D402" s="117">
        <v>11700</v>
      </c>
    </row>
    <row r="403" spans="1:4" ht="15.75" x14ac:dyDescent="0.3">
      <c r="A403" s="111">
        <v>402</v>
      </c>
      <c r="B403" s="112" t="s">
        <v>849</v>
      </c>
      <c r="C403" s="109" t="s">
        <v>272</v>
      </c>
      <c r="D403" s="113">
        <v>16700</v>
      </c>
    </row>
    <row r="404" spans="1:4" ht="15.75" x14ac:dyDescent="0.3">
      <c r="A404" s="111">
        <v>403</v>
      </c>
      <c r="B404" s="112" t="s">
        <v>850</v>
      </c>
      <c r="C404" s="109" t="s">
        <v>272</v>
      </c>
      <c r="D404" s="113">
        <v>20200</v>
      </c>
    </row>
    <row r="405" spans="1:4" ht="15.75" x14ac:dyDescent="0.3">
      <c r="A405" s="111">
        <v>404</v>
      </c>
      <c r="B405" s="112" t="s">
        <v>851</v>
      </c>
      <c r="C405" s="109" t="s">
        <v>272</v>
      </c>
      <c r="D405" s="113">
        <v>1436900</v>
      </c>
    </row>
    <row r="406" spans="1:4" ht="15.75" x14ac:dyDescent="0.3">
      <c r="A406" s="111">
        <v>405</v>
      </c>
      <c r="B406" s="112" t="s">
        <v>852</v>
      </c>
      <c r="C406" s="109" t="s">
        <v>272</v>
      </c>
      <c r="D406" s="113">
        <v>20300</v>
      </c>
    </row>
    <row r="407" spans="1:4" ht="15.75" x14ac:dyDescent="0.3">
      <c r="A407" s="111">
        <v>406</v>
      </c>
      <c r="B407" s="112" t="s">
        <v>853</v>
      </c>
      <c r="C407" s="109" t="s">
        <v>272</v>
      </c>
      <c r="D407" s="113">
        <v>73800</v>
      </c>
    </row>
    <row r="408" spans="1:4" ht="15.75" x14ac:dyDescent="0.3">
      <c r="A408" s="111">
        <v>407</v>
      </c>
      <c r="B408" s="112" t="s">
        <v>854</v>
      </c>
      <c r="C408" s="109" t="s">
        <v>272</v>
      </c>
      <c r="D408" s="113">
        <v>23300</v>
      </c>
    </row>
    <row r="409" spans="1:4" ht="15.75" x14ac:dyDescent="0.3">
      <c r="A409" s="111">
        <v>408</v>
      </c>
      <c r="B409" s="112" t="s">
        <v>855</v>
      </c>
      <c r="C409" s="109" t="s">
        <v>272</v>
      </c>
      <c r="D409" s="113">
        <v>36400</v>
      </c>
    </row>
    <row r="410" spans="1:4" ht="15.75" x14ac:dyDescent="0.3">
      <c r="A410" s="114">
        <v>409</v>
      </c>
      <c r="B410" s="115" t="s">
        <v>856</v>
      </c>
      <c r="C410" s="116" t="s">
        <v>272</v>
      </c>
      <c r="D410" s="117">
        <v>44900</v>
      </c>
    </row>
    <row r="411" spans="1:4" ht="15.75" x14ac:dyDescent="0.3">
      <c r="A411" s="111">
        <v>410</v>
      </c>
      <c r="B411" s="112" t="s">
        <v>857</v>
      </c>
      <c r="C411" s="109" t="s">
        <v>272</v>
      </c>
      <c r="D411" s="113">
        <v>1200</v>
      </c>
    </row>
    <row r="412" spans="1:4" ht="15.75" x14ac:dyDescent="0.3">
      <c r="A412" s="111">
        <v>411</v>
      </c>
      <c r="B412" s="112" t="s">
        <v>858</v>
      </c>
      <c r="C412" s="109" t="s">
        <v>272</v>
      </c>
      <c r="D412" s="113">
        <v>4100</v>
      </c>
    </row>
    <row r="413" spans="1:4" ht="15.75" x14ac:dyDescent="0.3">
      <c r="A413" s="111">
        <v>412</v>
      </c>
      <c r="B413" s="112" t="s">
        <v>859</v>
      </c>
      <c r="C413" s="109" t="s">
        <v>272</v>
      </c>
      <c r="D413" s="113">
        <v>5500</v>
      </c>
    </row>
    <row r="414" spans="1:4" ht="15.75" x14ac:dyDescent="0.3">
      <c r="A414" s="111">
        <v>413</v>
      </c>
      <c r="B414" s="112" t="s">
        <v>860</v>
      </c>
      <c r="C414" s="109" t="s">
        <v>272</v>
      </c>
      <c r="D414" s="113">
        <v>4600</v>
      </c>
    </row>
    <row r="415" spans="1:4" ht="15.75" x14ac:dyDescent="0.3">
      <c r="A415" s="111">
        <v>414</v>
      </c>
      <c r="B415" s="112" t="s">
        <v>861</v>
      </c>
      <c r="C415" s="109" t="s">
        <v>272</v>
      </c>
      <c r="D415" s="113">
        <v>21600</v>
      </c>
    </row>
    <row r="416" spans="1:4" ht="15.75" x14ac:dyDescent="0.3">
      <c r="A416" s="111">
        <v>415</v>
      </c>
      <c r="B416" s="112" t="s">
        <v>862</v>
      </c>
      <c r="C416" s="109" t="s">
        <v>272</v>
      </c>
      <c r="D416" s="113">
        <v>17600</v>
      </c>
    </row>
    <row r="417" spans="1:4" ht="15.75" x14ac:dyDescent="0.3">
      <c r="A417" s="111">
        <v>416</v>
      </c>
      <c r="B417" s="112" t="s">
        <v>863</v>
      </c>
      <c r="C417" s="109" t="s">
        <v>272</v>
      </c>
      <c r="D417" s="113">
        <v>23900</v>
      </c>
    </row>
    <row r="418" spans="1:4" ht="15.75" x14ac:dyDescent="0.3">
      <c r="A418" s="111">
        <v>417</v>
      </c>
      <c r="B418" s="112" t="s">
        <v>864</v>
      </c>
      <c r="C418" s="109" t="s">
        <v>272</v>
      </c>
      <c r="D418" s="113">
        <v>25600</v>
      </c>
    </row>
    <row r="419" spans="1:4" ht="15.75" x14ac:dyDescent="0.3">
      <c r="A419" s="111">
        <v>418</v>
      </c>
      <c r="B419" s="112" t="s">
        <v>865</v>
      </c>
      <c r="C419" s="109" t="s">
        <v>272</v>
      </c>
      <c r="D419" s="113">
        <v>11300</v>
      </c>
    </row>
    <row r="420" spans="1:4" ht="15.75" x14ac:dyDescent="0.3">
      <c r="A420" s="111">
        <v>419</v>
      </c>
      <c r="B420" s="112" t="s">
        <v>866</v>
      </c>
      <c r="C420" s="109" t="s">
        <v>272</v>
      </c>
      <c r="D420" s="113">
        <v>38300</v>
      </c>
    </row>
    <row r="421" spans="1:4" ht="15.75" x14ac:dyDescent="0.3">
      <c r="A421" s="111">
        <v>420</v>
      </c>
      <c r="B421" s="112" t="s">
        <v>867</v>
      </c>
      <c r="C421" s="109" t="s">
        <v>272</v>
      </c>
      <c r="D421" s="113">
        <v>29400</v>
      </c>
    </row>
    <row r="422" spans="1:4" ht="15.75" x14ac:dyDescent="0.3">
      <c r="A422" s="111">
        <v>421</v>
      </c>
      <c r="B422" s="112" t="s">
        <v>868</v>
      </c>
      <c r="C422" s="109" t="s">
        <v>272</v>
      </c>
      <c r="D422" s="113">
        <v>40100</v>
      </c>
    </row>
    <row r="423" spans="1:4" ht="15.75" x14ac:dyDescent="0.3">
      <c r="A423" s="111">
        <v>422</v>
      </c>
      <c r="B423" s="112" t="s">
        <v>869</v>
      </c>
      <c r="C423" s="109" t="s">
        <v>272</v>
      </c>
      <c r="D423" s="113">
        <v>34000</v>
      </c>
    </row>
    <row r="424" spans="1:4" ht="15.75" x14ac:dyDescent="0.3">
      <c r="A424" s="111">
        <v>423</v>
      </c>
      <c r="B424" s="112" t="s">
        <v>870</v>
      </c>
      <c r="C424" s="109" t="s">
        <v>871</v>
      </c>
      <c r="D424" s="113">
        <v>3900</v>
      </c>
    </row>
    <row r="425" spans="1:4" ht="15.75" x14ac:dyDescent="0.3">
      <c r="A425" s="111">
        <v>424</v>
      </c>
      <c r="B425" s="112" t="s">
        <v>872</v>
      </c>
      <c r="C425" s="109" t="s">
        <v>272</v>
      </c>
      <c r="D425" s="113">
        <v>6200</v>
      </c>
    </row>
    <row r="426" spans="1:4" ht="15.75" x14ac:dyDescent="0.3">
      <c r="A426" s="111">
        <v>425</v>
      </c>
      <c r="B426" s="112" t="s">
        <v>873</v>
      </c>
      <c r="C426" s="109" t="s">
        <v>272</v>
      </c>
      <c r="D426" s="113">
        <v>3500</v>
      </c>
    </row>
    <row r="427" spans="1:4" ht="15.75" x14ac:dyDescent="0.3">
      <c r="A427" s="111">
        <v>426</v>
      </c>
      <c r="B427" s="112" t="s">
        <v>874</v>
      </c>
      <c r="C427" s="109" t="s">
        <v>272</v>
      </c>
      <c r="D427" s="113">
        <v>4600</v>
      </c>
    </row>
    <row r="428" spans="1:4" ht="15.75" x14ac:dyDescent="0.3">
      <c r="A428" s="111">
        <v>427</v>
      </c>
      <c r="B428" s="112" t="s">
        <v>875</v>
      </c>
      <c r="C428" s="109" t="s">
        <v>272</v>
      </c>
      <c r="D428" s="113">
        <v>23200</v>
      </c>
    </row>
    <row r="429" spans="1:4" ht="15.75" x14ac:dyDescent="0.3">
      <c r="A429" s="111">
        <v>428</v>
      </c>
      <c r="B429" s="112" t="s">
        <v>876</v>
      </c>
      <c r="C429" s="109" t="s">
        <v>710</v>
      </c>
      <c r="D429" s="113">
        <v>17000</v>
      </c>
    </row>
    <row r="430" spans="1:4" ht="15.75" x14ac:dyDescent="0.3">
      <c r="A430" s="111">
        <v>429</v>
      </c>
      <c r="B430" s="112" t="s">
        <v>876</v>
      </c>
      <c r="C430" s="109" t="s">
        <v>714</v>
      </c>
      <c r="D430" s="113">
        <v>30400</v>
      </c>
    </row>
    <row r="431" spans="1:4" ht="15.75" x14ac:dyDescent="0.3">
      <c r="A431" s="111">
        <v>430</v>
      </c>
      <c r="B431" s="112" t="s">
        <v>877</v>
      </c>
      <c r="C431" s="109" t="s">
        <v>272</v>
      </c>
      <c r="D431" s="113">
        <v>45200</v>
      </c>
    </row>
    <row r="432" spans="1:4" ht="15.75" x14ac:dyDescent="0.3">
      <c r="A432" s="111">
        <v>431</v>
      </c>
      <c r="B432" s="112" t="s">
        <v>878</v>
      </c>
      <c r="C432" s="109" t="s">
        <v>879</v>
      </c>
      <c r="D432" s="113">
        <v>43900</v>
      </c>
    </row>
    <row r="433" spans="1:4" ht="15.75" x14ac:dyDescent="0.3">
      <c r="A433" s="111">
        <v>432</v>
      </c>
      <c r="B433" s="112" t="s">
        <v>880</v>
      </c>
      <c r="C433" s="109" t="s">
        <v>272</v>
      </c>
      <c r="D433" s="113">
        <v>42000</v>
      </c>
    </row>
    <row r="434" spans="1:4" ht="15.75" x14ac:dyDescent="0.3">
      <c r="A434" s="111">
        <v>433</v>
      </c>
      <c r="B434" s="112" t="s">
        <v>881</v>
      </c>
      <c r="C434" s="109" t="s">
        <v>272</v>
      </c>
      <c r="D434" s="113">
        <v>61000</v>
      </c>
    </row>
    <row r="435" spans="1:4" ht="15.75" x14ac:dyDescent="0.3">
      <c r="A435" s="111">
        <v>434</v>
      </c>
      <c r="B435" s="112" t="s">
        <v>882</v>
      </c>
      <c r="C435" s="109" t="s">
        <v>272</v>
      </c>
      <c r="D435" s="113">
        <v>14000</v>
      </c>
    </row>
    <row r="436" spans="1:4" ht="15.75" x14ac:dyDescent="0.3">
      <c r="A436" s="111">
        <v>435</v>
      </c>
      <c r="B436" s="112" t="s">
        <v>883</v>
      </c>
      <c r="C436" s="109" t="s">
        <v>272</v>
      </c>
      <c r="D436" s="113">
        <v>1379400</v>
      </c>
    </row>
    <row r="437" spans="1:4" ht="15.75" x14ac:dyDescent="0.3">
      <c r="A437" s="114">
        <v>436</v>
      </c>
      <c r="B437" s="115" t="s">
        <v>884</v>
      </c>
      <c r="C437" s="116" t="s">
        <v>703</v>
      </c>
      <c r="D437" s="117">
        <v>520200</v>
      </c>
    </row>
    <row r="438" spans="1:4" ht="15.75" x14ac:dyDescent="0.3">
      <c r="A438" s="114">
        <v>437</v>
      </c>
      <c r="B438" s="115" t="s">
        <v>885</v>
      </c>
      <c r="C438" s="116" t="s">
        <v>703</v>
      </c>
      <c r="D438" s="117">
        <v>259300</v>
      </c>
    </row>
    <row r="439" spans="1:4" ht="15.75" x14ac:dyDescent="0.3">
      <c r="A439" s="114">
        <v>438</v>
      </c>
      <c r="B439" s="115" t="s">
        <v>886</v>
      </c>
      <c r="C439" s="116" t="s">
        <v>703</v>
      </c>
      <c r="D439" s="117">
        <v>638600</v>
      </c>
    </row>
    <row r="440" spans="1:4" ht="15.75" x14ac:dyDescent="0.3">
      <c r="A440" s="114">
        <v>439</v>
      </c>
      <c r="B440" s="115" t="s">
        <v>887</v>
      </c>
      <c r="C440" s="116" t="s">
        <v>703</v>
      </c>
      <c r="D440" s="117">
        <v>86800</v>
      </c>
    </row>
    <row r="441" spans="1:4" ht="15.75" x14ac:dyDescent="0.3">
      <c r="A441" s="114">
        <v>440</v>
      </c>
      <c r="B441" s="115" t="s">
        <v>888</v>
      </c>
      <c r="C441" s="116" t="s">
        <v>703</v>
      </c>
      <c r="D441" s="117">
        <v>196000</v>
      </c>
    </row>
    <row r="442" spans="1:4" ht="15.75" x14ac:dyDescent="0.3">
      <c r="A442" s="114">
        <v>441</v>
      </c>
      <c r="B442" s="115" t="s">
        <v>889</v>
      </c>
      <c r="C442" s="116" t="s">
        <v>703</v>
      </c>
      <c r="D442" s="117">
        <v>137400</v>
      </c>
    </row>
    <row r="443" spans="1:4" ht="15.75" x14ac:dyDescent="0.3">
      <c r="A443" s="114">
        <v>442</v>
      </c>
      <c r="B443" s="115" t="s">
        <v>890</v>
      </c>
      <c r="C443" s="116" t="s">
        <v>703</v>
      </c>
      <c r="D443" s="117">
        <v>167300</v>
      </c>
    </row>
    <row r="444" spans="1:4" ht="15.75" x14ac:dyDescent="0.3">
      <c r="A444" s="118">
        <v>443</v>
      </c>
      <c r="B444" s="115" t="s">
        <v>891</v>
      </c>
      <c r="C444" s="116" t="s">
        <v>621</v>
      </c>
      <c r="D444" s="117">
        <v>186300</v>
      </c>
    </row>
    <row r="445" spans="1:4" ht="15.75" x14ac:dyDescent="0.3">
      <c r="A445" s="114">
        <v>444</v>
      </c>
      <c r="B445" s="115" t="s">
        <v>892</v>
      </c>
      <c r="C445" s="116" t="s">
        <v>621</v>
      </c>
      <c r="D445" s="117">
        <v>208700</v>
      </c>
    </row>
    <row r="446" spans="1:4" ht="15.75" x14ac:dyDescent="0.3">
      <c r="A446" s="118">
        <v>445</v>
      </c>
      <c r="B446" s="115" t="s">
        <v>893</v>
      </c>
      <c r="C446" s="116" t="s">
        <v>621</v>
      </c>
      <c r="D446" s="117">
        <v>169000</v>
      </c>
    </row>
    <row r="447" spans="1:4" ht="15.75" x14ac:dyDescent="0.3">
      <c r="A447" s="118">
        <v>446</v>
      </c>
      <c r="B447" s="115" t="s">
        <v>894</v>
      </c>
      <c r="C447" s="116" t="s">
        <v>621</v>
      </c>
      <c r="D447" s="117">
        <v>197800</v>
      </c>
    </row>
    <row r="448" spans="1:4" ht="15.75" x14ac:dyDescent="0.3">
      <c r="A448" s="114">
        <v>447</v>
      </c>
      <c r="B448" s="115" t="s">
        <v>895</v>
      </c>
      <c r="C448" s="116" t="s">
        <v>621</v>
      </c>
      <c r="D448" s="117">
        <v>208700</v>
      </c>
    </row>
    <row r="449" spans="1:4" ht="15.75" x14ac:dyDescent="0.3">
      <c r="A449" s="118">
        <v>448</v>
      </c>
      <c r="B449" s="115" t="s">
        <v>896</v>
      </c>
      <c r="C449" s="116" t="s">
        <v>621</v>
      </c>
      <c r="D449" s="117">
        <v>226500</v>
      </c>
    </row>
    <row r="450" spans="1:4" ht="15.75" x14ac:dyDescent="0.3">
      <c r="A450" s="114">
        <v>449</v>
      </c>
      <c r="B450" s="115" t="s">
        <v>897</v>
      </c>
      <c r="C450" s="116" t="s">
        <v>621</v>
      </c>
      <c r="D450" s="117">
        <v>208700</v>
      </c>
    </row>
    <row r="451" spans="1:4" ht="15.75" x14ac:dyDescent="0.3">
      <c r="A451" s="114">
        <v>450</v>
      </c>
      <c r="B451" s="115" t="s">
        <v>898</v>
      </c>
      <c r="C451" s="116" t="s">
        <v>621</v>
      </c>
      <c r="D451" s="117">
        <v>189700</v>
      </c>
    </row>
    <row r="452" spans="1:4" ht="15.75" x14ac:dyDescent="0.3">
      <c r="A452" s="114">
        <v>451</v>
      </c>
      <c r="B452" s="115" t="s">
        <v>899</v>
      </c>
      <c r="C452" s="116" t="s">
        <v>621</v>
      </c>
      <c r="D452" s="117">
        <v>1224000</v>
      </c>
    </row>
    <row r="453" spans="1:4" ht="15.75" x14ac:dyDescent="0.3">
      <c r="A453" s="114">
        <v>452</v>
      </c>
      <c r="B453" s="115" t="s">
        <v>900</v>
      </c>
      <c r="C453" s="116" t="s">
        <v>621</v>
      </c>
      <c r="D453" s="117">
        <v>1071000</v>
      </c>
    </row>
    <row r="454" spans="1:4" ht="15.75" x14ac:dyDescent="0.3">
      <c r="A454" s="114">
        <v>453</v>
      </c>
      <c r="B454" s="115" t="s">
        <v>901</v>
      </c>
      <c r="C454" s="116" t="s">
        <v>621</v>
      </c>
      <c r="D454" s="117">
        <v>1071000</v>
      </c>
    </row>
    <row r="455" spans="1:4" ht="15.75" x14ac:dyDescent="0.3">
      <c r="A455" s="114">
        <v>454</v>
      </c>
      <c r="B455" s="115" t="s">
        <v>902</v>
      </c>
      <c r="C455" s="116" t="s">
        <v>621</v>
      </c>
      <c r="D455" s="117">
        <v>1071000</v>
      </c>
    </row>
    <row r="456" spans="1:4" ht="15.75" x14ac:dyDescent="0.3">
      <c r="A456" s="111">
        <v>455</v>
      </c>
      <c r="B456" s="112" t="s">
        <v>903</v>
      </c>
      <c r="C456" s="109" t="s">
        <v>273</v>
      </c>
      <c r="D456" s="113">
        <v>46000</v>
      </c>
    </row>
    <row r="457" spans="1:4" ht="15.75" x14ac:dyDescent="0.3">
      <c r="A457" s="111">
        <v>456</v>
      </c>
      <c r="B457" s="112" t="s">
        <v>904</v>
      </c>
      <c r="C457" s="109" t="s">
        <v>272</v>
      </c>
      <c r="D457" s="113">
        <v>1283900</v>
      </c>
    </row>
    <row r="458" spans="1:4" ht="15.75" x14ac:dyDescent="0.3">
      <c r="A458" s="111">
        <v>457</v>
      </c>
      <c r="B458" s="112" t="s">
        <v>905</v>
      </c>
      <c r="C458" s="109" t="s">
        <v>272</v>
      </c>
      <c r="D458" s="113">
        <v>17900</v>
      </c>
    </row>
    <row r="459" spans="1:4" ht="15.75" x14ac:dyDescent="0.3">
      <c r="A459" s="111">
        <v>458</v>
      </c>
      <c r="B459" s="112" t="s">
        <v>906</v>
      </c>
      <c r="C459" s="109" t="s">
        <v>272</v>
      </c>
      <c r="D459" s="113">
        <v>23000</v>
      </c>
    </row>
    <row r="460" spans="1:4" ht="15.75" x14ac:dyDescent="0.3">
      <c r="A460" s="114">
        <v>459</v>
      </c>
      <c r="B460" s="115" t="s">
        <v>907</v>
      </c>
      <c r="C460" s="116" t="s">
        <v>272</v>
      </c>
      <c r="D460" s="117">
        <v>12400</v>
      </c>
    </row>
    <row r="461" spans="1:4" ht="15.75" x14ac:dyDescent="0.3">
      <c r="A461" s="111">
        <v>460</v>
      </c>
      <c r="B461" s="112" t="s">
        <v>908</v>
      </c>
      <c r="C461" s="109" t="s">
        <v>272</v>
      </c>
      <c r="D461" s="113">
        <v>21700</v>
      </c>
    </row>
    <row r="462" spans="1:4" ht="15.75" x14ac:dyDescent="0.3">
      <c r="A462" s="111">
        <v>461</v>
      </c>
      <c r="B462" s="112" t="s">
        <v>909</v>
      </c>
      <c r="C462" s="109" t="s">
        <v>272</v>
      </c>
      <c r="D462" s="113">
        <v>16700</v>
      </c>
    </row>
    <row r="463" spans="1:4" ht="15.75" x14ac:dyDescent="0.3">
      <c r="A463" s="111">
        <v>462</v>
      </c>
      <c r="B463" s="112" t="s">
        <v>910</v>
      </c>
      <c r="C463" s="109" t="s">
        <v>272</v>
      </c>
      <c r="D463" s="113">
        <v>573400</v>
      </c>
    </row>
    <row r="464" spans="1:4" ht="15.75" x14ac:dyDescent="0.3">
      <c r="A464" s="111">
        <v>463</v>
      </c>
      <c r="B464" s="112" t="s">
        <v>911</v>
      </c>
      <c r="C464" s="109" t="s">
        <v>272</v>
      </c>
      <c r="D464" s="113">
        <v>765900</v>
      </c>
    </row>
    <row r="465" spans="1:4" ht="15.75" x14ac:dyDescent="0.3">
      <c r="A465" s="111">
        <v>464</v>
      </c>
      <c r="B465" s="112" t="s">
        <v>912</v>
      </c>
      <c r="C465" s="109" t="s">
        <v>272</v>
      </c>
      <c r="D465" s="113">
        <v>14400</v>
      </c>
    </row>
    <row r="466" spans="1:4" ht="15.75" x14ac:dyDescent="0.3">
      <c r="A466" s="111">
        <v>465</v>
      </c>
      <c r="B466" s="112" t="s">
        <v>913</v>
      </c>
      <c r="C466" s="109" t="s">
        <v>703</v>
      </c>
      <c r="D466" s="113">
        <v>10400</v>
      </c>
    </row>
    <row r="467" spans="1:4" ht="15.75" x14ac:dyDescent="0.3">
      <c r="A467" s="111">
        <v>466</v>
      </c>
      <c r="B467" s="112" t="s">
        <v>914</v>
      </c>
      <c r="C467" s="109" t="s">
        <v>703</v>
      </c>
      <c r="D467" s="113">
        <v>12900</v>
      </c>
    </row>
    <row r="468" spans="1:4" ht="15.75" x14ac:dyDescent="0.3">
      <c r="A468" s="111">
        <v>467</v>
      </c>
      <c r="B468" s="112" t="s">
        <v>915</v>
      </c>
      <c r="C468" s="109" t="s">
        <v>703</v>
      </c>
      <c r="D468" s="113">
        <v>20500</v>
      </c>
    </row>
    <row r="469" spans="1:4" ht="15.75" x14ac:dyDescent="0.3">
      <c r="A469" s="111">
        <v>468</v>
      </c>
      <c r="B469" s="112" t="s">
        <v>916</v>
      </c>
      <c r="C469" s="109" t="s">
        <v>703</v>
      </c>
      <c r="D469" s="113">
        <v>48900</v>
      </c>
    </row>
    <row r="470" spans="1:4" ht="15.75" x14ac:dyDescent="0.3">
      <c r="A470" s="111">
        <v>469</v>
      </c>
      <c r="B470" s="112" t="s">
        <v>917</v>
      </c>
      <c r="C470" s="109" t="s">
        <v>703</v>
      </c>
      <c r="D470" s="113">
        <v>51800</v>
      </c>
    </row>
    <row r="471" spans="1:4" ht="15.75" x14ac:dyDescent="0.3">
      <c r="A471" s="111">
        <v>470</v>
      </c>
      <c r="B471" s="112" t="s">
        <v>918</v>
      </c>
      <c r="C471" s="109" t="s">
        <v>272</v>
      </c>
      <c r="D471" s="113">
        <v>1418500</v>
      </c>
    </row>
    <row r="472" spans="1:4" ht="15.75" x14ac:dyDescent="0.3">
      <c r="A472" s="111">
        <v>471</v>
      </c>
      <c r="B472" s="112" t="s">
        <v>919</v>
      </c>
      <c r="C472" s="109" t="s">
        <v>272</v>
      </c>
      <c r="D472" s="113">
        <v>1232900</v>
      </c>
    </row>
    <row r="473" spans="1:4" ht="15.75" x14ac:dyDescent="0.3">
      <c r="A473" s="111">
        <v>472</v>
      </c>
      <c r="B473" s="112" t="s">
        <v>920</v>
      </c>
      <c r="C473" s="109" t="s">
        <v>272</v>
      </c>
      <c r="D473" s="113">
        <v>1269200</v>
      </c>
    </row>
    <row r="474" spans="1:4" ht="15.75" x14ac:dyDescent="0.3">
      <c r="A474" s="111">
        <v>473</v>
      </c>
      <c r="B474" s="112" t="s">
        <v>921</v>
      </c>
      <c r="C474" s="109" t="s">
        <v>272</v>
      </c>
      <c r="D474" s="113">
        <v>1661700</v>
      </c>
    </row>
    <row r="475" spans="1:4" ht="15.75" x14ac:dyDescent="0.3">
      <c r="A475" s="111">
        <v>474</v>
      </c>
      <c r="B475" s="112" t="s">
        <v>922</v>
      </c>
      <c r="C475" s="109" t="s">
        <v>272</v>
      </c>
      <c r="D475" s="113">
        <v>1921400</v>
      </c>
    </row>
    <row r="476" spans="1:4" ht="15.75" x14ac:dyDescent="0.3">
      <c r="A476" s="111">
        <v>475</v>
      </c>
      <c r="B476" s="112" t="s">
        <v>923</v>
      </c>
      <c r="C476" s="109" t="s">
        <v>273</v>
      </c>
      <c r="D476" s="113">
        <v>14400</v>
      </c>
    </row>
    <row r="477" spans="1:4" ht="15.75" x14ac:dyDescent="0.3">
      <c r="A477" s="111">
        <v>476</v>
      </c>
      <c r="B477" s="112" t="s">
        <v>924</v>
      </c>
      <c r="C477" s="109" t="s">
        <v>272</v>
      </c>
      <c r="D477" s="113">
        <v>4600</v>
      </c>
    </row>
    <row r="478" spans="1:4" ht="15.75" x14ac:dyDescent="0.3">
      <c r="A478" s="111">
        <v>477</v>
      </c>
      <c r="B478" s="112" t="s">
        <v>924</v>
      </c>
      <c r="C478" s="109" t="s">
        <v>272</v>
      </c>
      <c r="D478" s="113">
        <v>3500</v>
      </c>
    </row>
    <row r="479" spans="1:4" ht="15.75" x14ac:dyDescent="0.3">
      <c r="A479" s="111">
        <v>478</v>
      </c>
      <c r="B479" s="112" t="s">
        <v>925</v>
      </c>
      <c r="C479" s="109" t="s">
        <v>272</v>
      </c>
      <c r="D479" s="113">
        <v>8700</v>
      </c>
    </row>
    <row r="480" spans="1:4" ht="15.75" x14ac:dyDescent="0.3">
      <c r="A480" s="111">
        <v>479</v>
      </c>
      <c r="B480" s="112" t="s">
        <v>925</v>
      </c>
      <c r="C480" s="109" t="s">
        <v>272</v>
      </c>
      <c r="D480" s="113">
        <v>23000</v>
      </c>
    </row>
    <row r="481" spans="1:4" ht="15.75" x14ac:dyDescent="0.3">
      <c r="A481" s="111">
        <v>480</v>
      </c>
      <c r="B481" s="119" t="s">
        <v>926</v>
      </c>
      <c r="C481" s="120" t="s">
        <v>272</v>
      </c>
      <c r="D481" s="121">
        <v>1724300</v>
      </c>
    </row>
    <row r="482" spans="1:4" ht="15.75" x14ac:dyDescent="0.3">
      <c r="A482" s="111">
        <v>481</v>
      </c>
      <c r="B482" s="119" t="s">
        <v>927</v>
      </c>
      <c r="C482" s="120" t="s">
        <v>272</v>
      </c>
      <c r="D482" s="121">
        <v>1449700</v>
      </c>
    </row>
    <row r="483" spans="1:4" ht="15.75" x14ac:dyDescent="0.3">
      <c r="A483" s="111">
        <v>482</v>
      </c>
      <c r="B483" s="119" t="s">
        <v>928</v>
      </c>
      <c r="C483" s="120" t="s">
        <v>272</v>
      </c>
      <c r="D483" s="121">
        <v>4100</v>
      </c>
    </row>
    <row r="484" spans="1:4" ht="15.75" x14ac:dyDescent="0.3">
      <c r="A484" s="114">
        <v>483</v>
      </c>
      <c r="B484" s="115" t="s">
        <v>929</v>
      </c>
      <c r="C484" s="116" t="s">
        <v>272</v>
      </c>
      <c r="D484" s="117">
        <v>212800</v>
      </c>
    </row>
    <row r="485" spans="1:4" ht="15.75" x14ac:dyDescent="0.3">
      <c r="A485" s="114">
        <v>484</v>
      </c>
      <c r="B485" s="115" t="s">
        <v>930</v>
      </c>
      <c r="C485" s="116" t="s">
        <v>272</v>
      </c>
      <c r="D485" s="117">
        <v>212800</v>
      </c>
    </row>
    <row r="486" spans="1:4" ht="15.75" x14ac:dyDescent="0.3">
      <c r="A486" s="114">
        <v>485</v>
      </c>
      <c r="B486" s="115" t="s">
        <v>931</v>
      </c>
      <c r="C486" s="116" t="s">
        <v>272</v>
      </c>
      <c r="D486" s="117">
        <v>212800</v>
      </c>
    </row>
    <row r="487" spans="1:4" ht="15.75" x14ac:dyDescent="0.3">
      <c r="A487" s="114">
        <v>486</v>
      </c>
      <c r="B487" s="115" t="s">
        <v>932</v>
      </c>
      <c r="C487" s="116" t="s">
        <v>272</v>
      </c>
      <c r="D487" s="117">
        <v>212800</v>
      </c>
    </row>
    <row r="488" spans="1:4" ht="15.75" x14ac:dyDescent="0.3">
      <c r="A488" s="114">
        <v>487</v>
      </c>
      <c r="B488" s="122" t="s">
        <v>898</v>
      </c>
      <c r="C488" s="123" t="s">
        <v>272</v>
      </c>
      <c r="D488" s="117">
        <v>172500</v>
      </c>
    </row>
    <row r="489" spans="1:4" ht="15.75" x14ac:dyDescent="0.3">
      <c r="A489" s="114">
        <v>488</v>
      </c>
      <c r="B489" s="122" t="s">
        <v>933</v>
      </c>
      <c r="C489" s="123" t="s">
        <v>272</v>
      </c>
      <c r="D489" s="117">
        <v>1112800</v>
      </c>
    </row>
    <row r="490" spans="1:4" ht="15.75" x14ac:dyDescent="0.3">
      <c r="A490" s="114">
        <v>489</v>
      </c>
      <c r="B490" s="122" t="s">
        <v>934</v>
      </c>
      <c r="C490" s="123" t="s">
        <v>272</v>
      </c>
      <c r="D490" s="117">
        <v>973700</v>
      </c>
    </row>
    <row r="491" spans="1:4" ht="15.75" x14ac:dyDescent="0.3">
      <c r="A491" s="114">
        <v>490</v>
      </c>
      <c r="B491" s="122" t="s">
        <v>935</v>
      </c>
      <c r="C491" s="123" t="s">
        <v>272</v>
      </c>
      <c r="D491" s="117">
        <v>973700</v>
      </c>
    </row>
    <row r="492" spans="1:4" ht="15.75" x14ac:dyDescent="0.3">
      <c r="A492" s="114">
        <v>491</v>
      </c>
      <c r="B492" s="122" t="s">
        <v>936</v>
      </c>
      <c r="C492" s="123" t="s">
        <v>272</v>
      </c>
      <c r="D492" s="117">
        <v>973700</v>
      </c>
    </row>
    <row r="493" spans="1:4" ht="15.75" x14ac:dyDescent="0.3">
      <c r="A493" s="111">
        <v>492</v>
      </c>
      <c r="B493" s="124" t="s">
        <v>937</v>
      </c>
      <c r="C493" s="109" t="s">
        <v>617</v>
      </c>
      <c r="D493" s="113">
        <v>311500</v>
      </c>
    </row>
    <row r="494" spans="1:4" ht="15.75" x14ac:dyDescent="0.3">
      <c r="A494" s="111">
        <v>493</v>
      </c>
      <c r="B494" s="119" t="s">
        <v>938</v>
      </c>
      <c r="C494" s="120" t="s">
        <v>274</v>
      </c>
      <c r="D494" s="121">
        <v>2100</v>
      </c>
    </row>
    <row r="495" spans="1:4" ht="15.75" x14ac:dyDescent="0.3">
      <c r="A495" s="111">
        <v>494</v>
      </c>
      <c r="B495" s="119" t="s">
        <v>939</v>
      </c>
      <c r="C495" s="120" t="s">
        <v>274</v>
      </c>
      <c r="D495" s="121">
        <v>2100</v>
      </c>
    </row>
    <row r="496" spans="1:4" ht="15.75" x14ac:dyDescent="0.3">
      <c r="A496" s="111">
        <v>495</v>
      </c>
      <c r="B496" s="119" t="s">
        <v>940</v>
      </c>
      <c r="C496" s="120" t="s">
        <v>274</v>
      </c>
      <c r="D496" s="121">
        <v>2700</v>
      </c>
    </row>
    <row r="497" spans="1:4" ht="15.75" x14ac:dyDescent="0.3">
      <c r="A497" s="111">
        <v>496</v>
      </c>
      <c r="B497" s="119" t="s">
        <v>941</v>
      </c>
      <c r="C497" s="120" t="s">
        <v>274</v>
      </c>
      <c r="D497" s="121">
        <v>2100</v>
      </c>
    </row>
    <row r="498" spans="1:4" ht="15.75" x14ac:dyDescent="0.3">
      <c r="A498" s="111">
        <v>497</v>
      </c>
      <c r="B498" s="119" t="s">
        <v>942</v>
      </c>
      <c r="C498" s="120" t="s">
        <v>274</v>
      </c>
      <c r="D498" s="121">
        <v>2100</v>
      </c>
    </row>
    <row r="499" spans="1:4" ht="15.75" x14ac:dyDescent="0.3">
      <c r="A499" s="111">
        <v>498</v>
      </c>
      <c r="B499" s="119" t="s">
        <v>943</v>
      </c>
      <c r="C499" s="120" t="s">
        <v>274</v>
      </c>
      <c r="D499" s="121">
        <v>2700</v>
      </c>
    </row>
    <row r="500" spans="1:4" ht="15.75" x14ac:dyDescent="0.3">
      <c r="A500" s="111">
        <v>499</v>
      </c>
      <c r="B500" s="119" t="s">
        <v>944</v>
      </c>
      <c r="C500" s="120" t="s">
        <v>277</v>
      </c>
      <c r="D500" s="121">
        <v>1400</v>
      </c>
    </row>
    <row r="501" spans="1:4" ht="15.75" x14ac:dyDescent="0.3">
      <c r="A501" s="111">
        <v>500</v>
      </c>
      <c r="B501" s="119" t="s">
        <v>945</v>
      </c>
      <c r="C501" s="120" t="s">
        <v>277</v>
      </c>
      <c r="D501" s="121">
        <v>1100</v>
      </c>
    </row>
    <row r="502" spans="1:4" ht="15.75" x14ac:dyDescent="0.3">
      <c r="A502" s="111">
        <v>501</v>
      </c>
      <c r="B502" s="119" t="s">
        <v>946</v>
      </c>
      <c r="C502" s="120" t="s">
        <v>879</v>
      </c>
      <c r="D502" s="121">
        <v>32700</v>
      </c>
    </row>
    <row r="503" spans="1:4" ht="15.75" x14ac:dyDescent="0.3">
      <c r="A503" s="114">
        <v>502</v>
      </c>
      <c r="B503" s="115" t="s">
        <v>947</v>
      </c>
      <c r="C503" s="116" t="s">
        <v>948</v>
      </c>
      <c r="D503" s="117">
        <v>52100</v>
      </c>
    </row>
    <row r="504" spans="1:4" ht="15.75" x14ac:dyDescent="0.3">
      <c r="A504" s="111">
        <v>503</v>
      </c>
      <c r="B504" s="119" t="s">
        <v>949</v>
      </c>
      <c r="C504" s="120" t="s">
        <v>948</v>
      </c>
      <c r="D504" s="121">
        <v>32700</v>
      </c>
    </row>
    <row r="505" spans="1:4" ht="15.75" x14ac:dyDescent="0.3">
      <c r="A505" s="111">
        <v>504</v>
      </c>
      <c r="B505" s="119" t="s">
        <v>950</v>
      </c>
      <c r="C505" s="120" t="s">
        <v>948</v>
      </c>
      <c r="D505" s="121">
        <v>32700</v>
      </c>
    </row>
    <row r="506" spans="1:4" ht="15.75" x14ac:dyDescent="0.3">
      <c r="A506" s="111">
        <v>505</v>
      </c>
      <c r="B506" s="119" t="s">
        <v>946</v>
      </c>
      <c r="C506" s="120" t="s">
        <v>879</v>
      </c>
      <c r="D506" s="121">
        <v>32700</v>
      </c>
    </row>
    <row r="507" spans="1:4" ht="15.75" x14ac:dyDescent="0.3">
      <c r="A507" s="111">
        <v>506</v>
      </c>
      <c r="B507" s="119" t="s">
        <v>951</v>
      </c>
      <c r="C507" s="120" t="s">
        <v>952</v>
      </c>
      <c r="D507" s="121">
        <v>6600</v>
      </c>
    </row>
    <row r="508" spans="1:4" ht="15.75" x14ac:dyDescent="0.3">
      <c r="A508" s="111">
        <v>507</v>
      </c>
      <c r="B508" s="119" t="s">
        <v>953</v>
      </c>
      <c r="C508" s="120" t="s">
        <v>952</v>
      </c>
      <c r="D508" s="121">
        <v>3400</v>
      </c>
    </row>
    <row r="509" spans="1:4" ht="15.75" x14ac:dyDescent="0.3">
      <c r="A509" s="111">
        <v>508</v>
      </c>
      <c r="B509" s="119" t="s">
        <v>954</v>
      </c>
      <c r="C509" s="120" t="s">
        <v>274</v>
      </c>
      <c r="D509" s="121">
        <v>6600</v>
      </c>
    </row>
    <row r="510" spans="1:4" ht="15.75" x14ac:dyDescent="0.3">
      <c r="A510" s="114">
        <v>509</v>
      </c>
      <c r="B510" s="125" t="s">
        <v>955</v>
      </c>
      <c r="C510" s="126" t="s">
        <v>948</v>
      </c>
      <c r="D510" s="117">
        <v>65200</v>
      </c>
    </row>
    <row r="511" spans="1:4" ht="15.75" x14ac:dyDescent="0.3">
      <c r="A511" s="111">
        <v>510</v>
      </c>
      <c r="B511" s="127" t="s">
        <v>956</v>
      </c>
      <c r="C511" s="128" t="s">
        <v>277</v>
      </c>
      <c r="D511" s="121">
        <v>6600</v>
      </c>
    </row>
    <row r="512" spans="1:4" ht="15.75" x14ac:dyDescent="0.3">
      <c r="A512" s="114">
        <v>511</v>
      </c>
      <c r="B512" s="125" t="s">
        <v>957</v>
      </c>
      <c r="C512" s="126" t="s">
        <v>958</v>
      </c>
      <c r="D512" s="117">
        <v>58700</v>
      </c>
    </row>
    <row r="513" spans="1:4" ht="15.75" x14ac:dyDescent="0.3">
      <c r="A513" s="111">
        <v>512</v>
      </c>
      <c r="B513" s="127" t="s">
        <v>959</v>
      </c>
      <c r="C513" s="128" t="s">
        <v>958</v>
      </c>
      <c r="D513" s="121">
        <v>58700</v>
      </c>
    </row>
    <row r="514" spans="1:4" ht="15.75" x14ac:dyDescent="0.3">
      <c r="A514" s="111">
        <v>513</v>
      </c>
      <c r="B514" s="127" t="s">
        <v>960</v>
      </c>
      <c r="C514" s="128" t="s">
        <v>274</v>
      </c>
      <c r="D514" s="121">
        <v>2100</v>
      </c>
    </row>
    <row r="515" spans="1:4" ht="15.75" x14ac:dyDescent="0.3">
      <c r="A515" s="114">
        <v>514</v>
      </c>
      <c r="B515" s="125" t="s">
        <v>961</v>
      </c>
      <c r="C515" s="126" t="s">
        <v>948</v>
      </c>
      <c r="D515" s="117">
        <v>455600</v>
      </c>
    </row>
    <row r="516" spans="1:4" ht="15.75" x14ac:dyDescent="0.3">
      <c r="A516" s="114">
        <v>515</v>
      </c>
      <c r="B516" s="125" t="s">
        <v>962</v>
      </c>
      <c r="C516" s="126" t="s">
        <v>948</v>
      </c>
      <c r="D516" s="117">
        <v>49500</v>
      </c>
    </row>
    <row r="517" spans="1:4" ht="15.75" x14ac:dyDescent="0.3">
      <c r="A517" s="111">
        <v>516</v>
      </c>
      <c r="B517" s="127" t="s">
        <v>963</v>
      </c>
      <c r="C517" s="128" t="s">
        <v>964</v>
      </c>
      <c r="D517" s="121">
        <v>4100</v>
      </c>
    </row>
    <row r="518" spans="1:4" ht="15.75" x14ac:dyDescent="0.3">
      <c r="A518" s="111">
        <v>517</v>
      </c>
      <c r="B518" s="119" t="s">
        <v>965</v>
      </c>
      <c r="C518" s="120" t="s">
        <v>966</v>
      </c>
      <c r="D518" s="121">
        <v>5800</v>
      </c>
    </row>
    <row r="519" spans="1:4" ht="15.75" x14ac:dyDescent="0.3">
      <c r="A519" s="111">
        <v>518</v>
      </c>
      <c r="B519" s="119" t="s">
        <v>967</v>
      </c>
      <c r="C519" s="120" t="s">
        <v>966</v>
      </c>
      <c r="D519" s="121">
        <v>9200</v>
      </c>
    </row>
    <row r="520" spans="1:4" ht="15.75" x14ac:dyDescent="0.3">
      <c r="A520" s="111">
        <v>519</v>
      </c>
      <c r="B520" s="119" t="s">
        <v>968</v>
      </c>
      <c r="C520" s="120" t="s">
        <v>966</v>
      </c>
      <c r="D520" s="121">
        <v>9200</v>
      </c>
    </row>
    <row r="521" spans="1:4" ht="15.75" x14ac:dyDescent="0.3">
      <c r="A521" s="111">
        <v>520</v>
      </c>
      <c r="B521" s="119" t="s">
        <v>969</v>
      </c>
      <c r="C521" s="120" t="s">
        <v>276</v>
      </c>
      <c r="D521" s="121">
        <v>154600</v>
      </c>
    </row>
    <row r="522" spans="1:4" ht="15.75" x14ac:dyDescent="0.3">
      <c r="A522" s="111">
        <v>521</v>
      </c>
      <c r="B522" s="119" t="s">
        <v>970</v>
      </c>
      <c r="C522" s="120" t="s">
        <v>541</v>
      </c>
      <c r="D522" s="121">
        <v>744300</v>
      </c>
    </row>
    <row r="523" spans="1:4" ht="15.75" x14ac:dyDescent="0.3">
      <c r="A523" s="111">
        <v>522</v>
      </c>
      <c r="B523" s="119" t="s">
        <v>971</v>
      </c>
      <c r="C523" s="120" t="s">
        <v>541</v>
      </c>
      <c r="D523" s="121">
        <v>515300</v>
      </c>
    </row>
    <row r="524" spans="1:4" ht="15.75" x14ac:dyDescent="0.3">
      <c r="A524" s="111">
        <v>523</v>
      </c>
      <c r="B524" s="119" t="s">
        <v>972</v>
      </c>
      <c r="C524" s="120" t="s">
        <v>541</v>
      </c>
      <c r="D524" s="121">
        <v>687000</v>
      </c>
    </row>
    <row r="525" spans="1:4" ht="15.75" x14ac:dyDescent="0.3">
      <c r="A525" s="111">
        <v>524</v>
      </c>
      <c r="B525" s="119" t="s">
        <v>973</v>
      </c>
      <c r="C525" s="120" t="s">
        <v>276</v>
      </c>
      <c r="D525" s="121">
        <v>84800</v>
      </c>
    </row>
    <row r="526" spans="1:4" ht="15.75" x14ac:dyDescent="0.3">
      <c r="A526" s="111">
        <v>525</v>
      </c>
      <c r="B526" s="119" t="s">
        <v>974</v>
      </c>
      <c r="C526" s="120" t="s">
        <v>276</v>
      </c>
      <c r="D526" s="121">
        <v>57300</v>
      </c>
    </row>
    <row r="527" spans="1:4" ht="15.75" x14ac:dyDescent="0.3">
      <c r="A527" s="111">
        <v>526</v>
      </c>
      <c r="B527" s="119" t="s">
        <v>975</v>
      </c>
      <c r="C527" s="120" t="s">
        <v>276</v>
      </c>
      <c r="D527" s="121">
        <v>57300</v>
      </c>
    </row>
    <row r="528" spans="1:4" ht="15.75" x14ac:dyDescent="0.3">
      <c r="A528" s="111">
        <v>527</v>
      </c>
      <c r="B528" s="119" t="s">
        <v>976</v>
      </c>
      <c r="C528" s="120" t="s">
        <v>291</v>
      </c>
      <c r="D528" s="121">
        <v>114500</v>
      </c>
    </row>
    <row r="529" spans="1:4" ht="15.75" x14ac:dyDescent="0.3">
      <c r="A529" s="111">
        <v>528</v>
      </c>
      <c r="B529" s="119" t="s">
        <v>977</v>
      </c>
      <c r="C529" s="120" t="s">
        <v>291</v>
      </c>
      <c r="D529" s="121">
        <v>114500</v>
      </c>
    </row>
    <row r="530" spans="1:4" ht="15.75" x14ac:dyDescent="0.3">
      <c r="A530" s="111">
        <v>529</v>
      </c>
      <c r="B530" s="119" t="s">
        <v>978</v>
      </c>
      <c r="C530" s="120" t="s">
        <v>291</v>
      </c>
      <c r="D530" s="121">
        <v>114500</v>
      </c>
    </row>
    <row r="531" spans="1:4" ht="15.75" x14ac:dyDescent="0.3">
      <c r="A531" s="111">
        <v>530</v>
      </c>
      <c r="B531" s="119" t="s">
        <v>979</v>
      </c>
      <c r="C531" s="120" t="s">
        <v>291</v>
      </c>
      <c r="D531" s="121">
        <v>114500</v>
      </c>
    </row>
    <row r="532" spans="1:4" ht="15.75" x14ac:dyDescent="0.3">
      <c r="A532" s="111">
        <v>531</v>
      </c>
      <c r="B532" s="119" t="s">
        <v>980</v>
      </c>
      <c r="C532" s="120" t="s">
        <v>291</v>
      </c>
      <c r="D532" s="121">
        <v>114500</v>
      </c>
    </row>
    <row r="533" spans="1:4" ht="15.75" x14ac:dyDescent="0.3">
      <c r="A533" s="111">
        <v>532</v>
      </c>
      <c r="B533" s="119" t="s">
        <v>981</v>
      </c>
      <c r="C533" s="120" t="s">
        <v>291</v>
      </c>
      <c r="D533" s="121">
        <v>114500</v>
      </c>
    </row>
    <row r="534" spans="1:4" ht="15.75" x14ac:dyDescent="0.3">
      <c r="A534" s="111">
        <v>533</v>
      </c>
      <c r="B534" s="119" t="s">
        <v>982</v>
      </c>
      <c r="C534" s="120" t="s">
        <v>291</v>
      </c>
      <c r="D534" s="121">
        <v>114500</v>
      </c>
    </row>
    <row r="535" spans="1:4" ht="15.75" x14ac:dyDescent="0.3">
      <c r="A535" s="111">
        <v>534</v>
      </c>
      <c r="B535" s="119" t="s">
        <v>983</v>
      </c>
      <c r="C535" s="120" t="s">
        <v>291</v>
      </c>
      <c r="D535" s="121">
        <v>114500</v>
      </c>
    </row>
    <row r="536" spans="1:4" ht="15.75" x14ac:dyDescent="0.3">
      <c r="A536" s="111">
        <v>535</v>
      </c>
      <c r="B536" s="119" t="s">
        <v>984</v>
      </c>
      <c r="C536" s="120" t="s">
        <v>291</v>
      </c>
      <c r="D536" s="121">
        <v>114500</v>
      </c>
    </row>
    <row r="537" spans="1:4" ht="15.75" x14ac:dyDescent="0.3">
      <c r="A537" s="111">
        <v>536</v>
      </c>
      <c r="B537" s="119" t="s">
        <v>985</v>
      </c>
      <c r="C537" s="120" t="s">
        <v>291</v>
      </c>
      <c r="D537" s="121">
        <v>114500</v>
      </c>
    </row>
    <row r="538" spans="1:4" ht="15.75" x14ac:dyDescent="0.3">
      <c r="A538" s="111">
        <v>537</v>
      </c>
      <c r="B538" s="119" t="s">
        <v>986</v>
      </c>
      <c r="C538" s="120" t="s">
        <v>291</v>
      </c>
      <c r="D538" s="121">
        <v>114500</v>
      </c>
    </row>
    <row r="539" spans="1:4" ht="15.75" x14ac:dyDescent="0.3">
      <c r="A539" s="111">
        <v>538</v>
      </c>
      <c r="B539" s="119" t="s">
        <v>987</v>
      </c>
      <c r="C539" s="120" t="s">
        <v>291</v>
      </c>
      <c r="D539" s="121">
        <v>114500</v>
      </c>
    </row>
    <row r="540" spans="1:4" ht="15.75" x14ac:dyDescent="0.3">
      <c r="A540" s="111">
        <v>539</v>
      </c>
      <c r="B540" s="127" t="s">
        <v>988</v>
      </c>
      <c r="C540" s="128" t="s">
        <v>277</v>
      </c>
      <c r="D540" s="121">
        <v>4100</v>
      </c>
    </row>
    <row r="541" spans="1:4" ht="15.75" x14ac:dyDescent="0.3">
      <c r="A541" s="111">
        <v>540</v>
      </c>
      <c r="B541" s="127" t="s">
        <v>989</v>
      </c>
      <c r="C541" s="128" t="s">
        <v>621</v>
      </c>
      <c r="D541" s="121">
        <v>6600</v>
      </c>
    </row>
    <row r="542" spans="1:4" ht="15.75" x14ac:dyDescent="0.3">
      <c r="A542" s="111">
        <v>541</v>
      </c>
      <c r="B542" s="127" t="s">
        <v>990</v>
      </c>
      <c r="C542" s="128" t="s">
        <v>291</v>
      </c>
      <c r="D542" s="121">
        <v>4555800</v>
      </c>
    </row>
    <row r="543" spans="1:4" ht="15.75" x14ac:dyDescent="0.3">
      <c r="A543" s="111">
        <v>542</v>
      </c>
      <c r="B543" s="127" t="s">
        <v>991</v>
      </c>
      <c r="C543" s="128" t="s">
        <v>291</v>
      </c>
      <c r="D543" s="121">
        <v>976300</v>
      </c>
    </row>
    <row r="544" spans="1:4" ht="15.75" x14ac:dyDescent="0.3">
      <c r="A544" s="111">
        <v>543</v>
      </c>
      <c r="B544" s="127" t="s">
        <v>992</v>
      </c>
      <c r="C544" s="128" t="s">
        <v>274</v>
      </c>
      <c r="D544" s="121">
        <v>600</v>
      </c>
    </row>
    <row r="545" spans="1:4" ht="15.75" x14ac:dyDescent="0.3">
      <c r="A545" s="111">
        <v>544</v>
      </c>
      <c r="B545" s="127" t="s">
        <v>993</v>
      </c>
      <c r="C545" s="128" t="s">
        <v>958</v>
      </c>
      <c r="D545" s="121">
        <v>106000</v>
      </c>
    </row>
    <row r="546" spans="1:4" ht="15.75" x14ac:dyDescent="0.3">
      <c r="A546" s="111">
        <v>545</v>
      </c>
      <c r="B546" s="127" t="s">
        <v>994</v>
      </c>
      <c r="C546" s="128" t="s">
        <v>958</v>
      </c>
      <c r="D546" s="121">
        <v>106000</v>
      </c>
    </row>
    <row r="547" spans="1:4" ht="15.75" x14ac:dyDescent="0.3">
      <c r="A547" s="111">
        <v>546</v>
      </c>
      <c r="B547" s="127" t="s">
        <v>995</v>
      </c>
      <c r="C547" s="128" t="s">
        <v>274</v>
      </c>
      <c r="D547" s="121">
        <v>8600</v>
      </c>
    </row>
    <row r="548" spans="1:4" ht="15.75" x14ac:dyDescent="0.3">
      <c r="A548" s="111">
        <v>547</v>
      </c>
      <c r="B548" s="127" t="s">
        <v>996</v>
      </c>
      <c r="C548" s="128" t="s">
        <v>621</v>
      </c>
      <c r="D548" s="121">
        <v>143200</v>
      </c>
    </row>
    <row r="549" spans="1:4" ht="15.75" x14ac:dyDescent="0.3">
      <c r="A549" s="111">
        <v>548</v>
      </c>
      <c r="B549" s="127" t="s">
        <v>997</v>
      </c>
      <c r="C549" s="128" t="s">
        <v>274</v>
      </c>
      <c r="D549" s="121">
        <v>1800</v>
      </c>
    </row>
    <row r="550" spans="1:4" ht="15.75" x14ac:dyDescent="0.3">
      <c r="A550" s="111">
        <v>549</v>
      </c>
      <c r="B550" s="127" t="s">
        <v>998</v>
      </c>
      <c r="C550" s="128" t="s">
        <v>274</v>
      </c>
      <c r="D550" s="121">
        <v>8300</v>
      </c>
    </row>
    <row r="551" spans="1:4" ht="15.75" x14ac:dyDescent="0.3">
      <c r="A551" s="111">
        <v>550</v>
      </c>
      <c r="B551" s="127" t="s">
        <v>999</v>
      </c>
      <c r="C551" s="128" t="s">
        <v>958</v>
      </c>
      <c r="D551" s="121">
        <v>103100</v>
      </c>
    </row>
    <row r="552" spans="1:4" ht="15.75" x14ac:dyDescent="0.3">
      <c r="A552" s="111">
        <v>551</v>
      </c>
      <c r="B552" s="127" t="s">
        <v>1000</v>
      </c>
      <c r="C552" s="128" t="s">
        <v>274</v>
      </c>
      <c r="D552" s="121">
        <v>8300</v>
      </c>
    </row>
    <row r="553" spans="1:4" ht="15.75" x14ac:dyDescent="0.3">
      <c r="A553" s="111">
        <v>552</v>
      </c>
      <c r="B553" s="129" t="s">
        <v>1001</v>
      </c>
      <c r="C553" s="120" t="s">
        <v>1002</v>
      </c>
      <c r="D553" s="130">
        <v>22900</v>
      </c>
    </row>
    <row r="554" spans="1:4" ht="15.75" x14ac:dyDescent="0.3">
      <c r="A554" s="111">
        <v>553</v>
      </c>
      <c r="B554" s="129" t="s">
        <v>1003</v>
      </c>
      <c r="C554" s="120" t="s">
        <v>1002</v>
      </c>
      <c r="D554" s="130">
        <v>28700</v>
      </c>
    </row>
    <row r="555" spans="1:4" ht="15.75" x14ac:dyDescent="0.3">
      <c r="A555" s="111">
        <v>554</v>
      </c>
      <c r="B555" s="129" t="s">
        <v>1004</v>
      </c>
      <c r="C555" s="120" t="s">
        <v>1002</v>
      </c>
      <c r="D555" s="130">
        <v>34400</v>
      </c>
    </row>
    <row r="556" spans="1:4" ht="15.75" x14ac:dyDescent="0.3">
      <c r="A556" s="111">
        <v>555</v>
      </c>
      <c r="B556" s="129" t="s">
        <v>1005</v>
      </c>
      <c r="C556" s="120" t="s">
        <v>1002</v>
      </c>
      <c r="D556" s="130">
        <v>40100</v>
      </c>
    </row>
    <row r="557" spans="1:4" ht="15.75" x14ac:dyDescent="0.3">
      <c r="A557" s="111">
        <v>556</v>
      </c>
      <c r="B557" s="129" t="s">
        <v>1006</v>
      </c>
      <c r="C557" s="120" t="s">
        <v>1002</v>
      </c>
      <c r="D557" s="130">
        <v>45800</v>
      </c>
    </row>
    <row r="558" spans="1:4" ht="15.75" x14ac:dyDescent="0.3">
      <c r="A558" s="111">
        <v>557</v>
      </c>
      <c r="B558" s="129" t="s">
        <v>1007</v>
      </c>
      <c r="C558" s="120" t="s">
        <v>1002</v>
      </c>
      <c r="D558" s="130">
        <v>51600</v>
      </c>
    </row>
    <row r="559" spans="1:4" ht="15.75" x14ac:dyDescent="0.3">
      <c r="A559" s="111">
        <v>558</v>
      </c>
      <c r="B559" s="129" t="s">
        <v>1008</v>
      </c>
      <c r="C559" s="120" t="s">
        <v>1002</v>
      </c>
      <c r="D559" s="130">
        <v>63000</v>
      </c>
    </row>
    <row r="560" spans="1:4" ht="15.75" x14ac:dyDescent="0.3">
      <c r="A560" s="111">
        <v>559</v>
      </c>
      <c r="B560" s="129" t="s">
        <v>1009</v>
      </c>
      <c r="C560" s="120" t="s">
        <v>1002</v>
      </c>
      <c r="D560" s="130">
        <v>74500</v>
      </c>
    </row>
    <row r="561" spans="1:4" ht="15.75" x14ac:dyDescent="0.3">
      <c r="A561" s="111">
        <v>560</v>
      </c>
      <c r="B561" s="129" t="s">
        <v>1010</v>
      </c>
      <c r="C561" s="120" t="s">
        <v>1002</v>
      </c>
      <c r="D561" s="130">
        <v>85900</v>
      </c>
    </row>
    <row r="562" spans="1:4" ht="15.75" x14ac:dyDescent="0.3">
      <c r="A562" s="111">
        <v>561</v>
      </c>
      <c r="B562" s="129" t="s">
        <v>1011</v>
      </c>
      <c r="C562" s="120" t="s">
        <v>1002</v>
      </c>
      <c r="D562" s="130">
        <v>97400</v>
      </c>
    </row>
    <row r="563" spans="1:4" ht="15.75" x14ac:dyDescent="0.3">
      <c r="A563" s="111">
        <v>562</v>
      </c>
      <c r="B563" s="129" t="s">
        <v>1012</v>
      </c>
      <c r="C563" s="120" t="s">
        <v>1013</v>
      </c>
      <c r="D563" s="130">
        <v>108800</v>
      </c>
    </row>
    <row r="564" spans="1:4" ht="15.75" x14ac:dyDescent="0.3">
      <c r="A564" s="111">
        <v>563</v>
      </c>
      <c r="B564" s="131" t="s">
        <v>1014</v>
      </c>
      <c r="C564" s="132" t="s">
        <v>1015</v>
      </c>
      <c r="D564" s="121">
        <v>96400</v>
      </c>
    </row>
    <row r="565" spans="1:4" ht="15.75" x14ac:dyDescent="0.3">
      <c r="A565" s="111">
        <v>564</v>
      </c>
      <c r="B565" s="131" t="s">
        <v>1016</v>
      </c>
      <c r="C565" s="132" t="s">
        <v>276</v>
      </c>
      <c r="D565" s="121">
        <v>67000</v>
      </c>
    </row>
    <row r="566" spans="1:4" ht="15.75" x14ac:dyDescent="0.3">
      <c r="A566" s="111">
        <v>565</v>
      </c>
      <c r="B566" s="131" t="s">
        <v>1017</v>
      </c>
      <c r="C566" s="132" t="s">
        <v>966</v>
      </c>
      <c r="D566" s="121">
        <v>83700</v>
      </c>
    </row>
    <row r="567" spans="1:4" ht="15.75" x14ac:dyDescent="0.3">
      <c r="A567" s="111">
        <v>566</v>
      </c>
      <c r="B567" s="131" t="s">
        <v>1018</v>
      </c>
      <c r="C567" s="132" t="s">
        <v>274</v>
      </c>
      <c r="D567" s="121">
        <v>13300</v>
      </c>
    </row>
    <row r="568" spans="1:4" ht="15.75" x14ac:dyDescent="0.3">
      <c r="A568" s="111">
        <v>567</v>
      </c>
      <c r="B568" s="131" t="s">
        <v>1019</v>
      </c>
      <c r="C568" s="132" t="s">
        <v>272</v>
      </c>
      <c r="D568" s="121">
        <v>57300</v>
      </c>
    </row>
    <row r="569" spans="1:4" ht="15.75" x14ac:dyDescent="0.3">
      <c r="A569" s="111">
        <v>568</v>
      </c>
      <c r="B569" s="131" t="s">
        <v>1020</v>
      </c>
      <c r="C569" s="132" t="s">
        <v>272</v>
      </c>
      <c r="D569" s="121">
        <v>114500</v>
      </c>
    </row>
    <row r="570" spans="1:4" ht="15.75" x14ac:dyDescent="0.3">
      <c r="A570" s="111">
        <v>569</v>
      </c>
      <c r="B570" s="131" t="s">
        <v>1021</v>
      </c>
      <c r="C570" s="132" t="s">
        <v>272</v>
      </c>
      <c r="D570" s="121">
        <v>22900</v>
      </c>
    </row>
    <row r="571" spans="1:4" ht="15.75" x14ac:dyDescent="0.3">
      <c r="A571" s="111">
        <v>570</v>
      </c>
      <c r="B571" s="131" t="s">
        <v>1022</v>
      </c>
      <c r="C571" s="132" t="s">
        <v>272</v>
      </c>
      <c r="D571" s="121">
        <v>143200</v>
      </c>
    </row>
    <row r="572" spans="1:4" ht="15.75" x14ac:dyDescent="0.3">
      <c r="A572" s="111">
        <v>571</v>
      </c>
      <c r="B572" s="131" t="s">
        <v>1023</v>
      </c>
      <c r="C572" s="132" t="s">
        <v>291</v>
      </c>
      <c r="D572" s="121">
        <v>45800</v>
      </c>
    </row>
    <row r="573" spans="1:4" ht="15.75" x14ac:dyDescent="0.3">
      <c r="A573" s="111">
        <v>572</v>
      </c>
      <c r="B573" s="131" t="s">
        <v>1024</v>
      </c>
      <c r="C573" s="132" t="s">
        <v>291</v>
      </c>
      <c r="D573" s="121">
        <v>34400</v>
      </c>
    </row>
    <row r="574" spans="1:4" ht="15.75" x14ac:dyDescent="0.3">
      <c r="A574" s="111">
        <v>573</v>
      </c>
      <c r="B574" s="131" t="s">
        <v>1025</v>
      </c>
      <c r="C574" s="132" t="s">
        <v>291</v>
      </c>
      <c r="D574" s="121">
        <v>57300</v>
      </c>
    </row>
    <row r="575" spans="1:4" ht="15.75" x14ac:dyDescent="0.3">
      <c r="A575" s="111">
        <v>574</v>
      </c>
      <c r="B575" s="131" t="s">
        <v>1026</v>
      </c>
      <c r="C575" s="132" t="s">
        <v>276</v>
      </c>
      <c r="D575" s="121">
        <v>91600</v>
      </c>
    </row>
    <row r="576" spans="1:4" ht="15.75" x14ac:dyDescent="0.3">
      <c r="A576" s="111">
        <v>575</v>
      </c>
      <c r="B576" s="131" t="s">
        <v>1027</v>
      </c>
      <c r="C576" s="132" t="s">
        <v>291</v>
      </c>
      <c r="D576" s="121">
        <v>45800</v>
      </c>
    </row>
    <row r="577" spans="1:4" ht="15.75" x14ac:dyDescent="0.3">
      <c r="A577" s="111">
        <v>576</v>
      </c>
      <c r="B577" s="127" t="s">
        <v>1028</v>
      </c>
      <c r="C577" s="128" t="s">
        <v>621</v>
      </c>
      <c r="D577" s="121">
        <v>2900</v>
      </c>
    </row>
    <row r="578" spans="1:4" ht="15.75" x14ac:dyDescent="0.3">
      <c r="A578" s="111">
        <v>577</v>
      </c>
      <c r="B578" s="131" t="s">
        <v>1029</v>
      </c>
      <c r="C578" s="132" t="s">
        <v>276</v>
      </c>
      <c r="D578" s="121">
        <v>57300</v>
      </c>
    </row>
    <row r="579" spans="1:4" ht="15.75" x14ac:dyDescent="0.3">
      <c r="A579" s="111">
        <v>578</v>
      </c>
      <c r="B579" s="131" t="s">
        <v>1030</v>
      </c>
      <c r="C579" s="132" t="s">
        <v>276</v>
      </c>
      <c r="D579" s="121">
        <v>91600</v>
      </c>
    </row>
    <row r="580" spans="1:4" ht="15.75" x14ac:dyDescent="0.3">
      <c r="A580" s="114">
        <v>579</v>
      </c>
      <c r="B580" s="133" t="s">
        <v>1031</v>
      </c>
      <c r="C580" s="116" t="s">
        <v>272</v>
      </c>
      <c r="D580" s="117">
        <v>3891500</v>
      </c>
    </row>
    <row r="581" spans="1:4" ht="15.75" x14ac:dyDescent="0.3">
      <c r="A581" s="114">
        <v>580</v>
      </c>
      <c r="B581" s="133" t="s">
        <v>1032</v>
      </c>
      <c r="C581" s="116" t="s">
        <v>272</v>
      </c>
      <c r="D581" s="117">
        <v>3839000</v>
      </c>
    </row>
    <row r="582" spans="1:4" ht="15.75" x14ac:dyDescent="0.3">
      <c r="A582" s="114">
        <v>581</v>
      </c>
      <c r="B582" s="133" t="s">
        <v>1033</v>
      </c>
      <c r="C582" s="116" t="s">
        <v>272</v>
      </c>
      <c r="D582" s="117">
        <v>3558600</v>
      </c>
    </row>
    <row r="583" spans="1:4" ht="15.75" x14ac:dyDescent="0.3">
      <c r="A583" s="114">
        <v>582</v>
      </c>
      <c r="B583" s="133" t="s">
        <v>1034</v>
      </c>
      <c r="C583" s="116" t="s">
        <v>272</v>
      </c>
      <c r="D583" s="117">
        <v>3470900</v>
      </c>
    </row>
    <row r="584" spans="1:4" ht="15.75" x14ac:dyDescent="0.3">
      <c r="A584" s="114">
        <v>583</v>
      </c>
      <c r="B584" s="133" t="s">
        <v>1035</v>
      </c>
      <c r="C584" s="116" t="s">
        <v>272</v>
      </c>
      <c r="D584" s="117">
        <v>3611200</v>
      </c>
    </row>
    <row r="585" spans="1:4" ht="15.75" x14ac:dyDescent="0.3">
      <c r="A585" s="114">
        <v>584</v>
      </c>
      <c r="B585" s="133" t="s">
        <v>1036</v>
      </c>
      <c r="C585" s="116" t="s">
        <v>272</v>
      </c>
      <c r="D585" s="117">
        <v>4329700</v>
      </c>
    </row>
    <row r="586" spans="1:4" ht="15.75" x14ac:dyDescent="0.3">
      <c r="A586" s="114">
        <v>585</v>
      </c>
      <c r="B586" s="133" t="s">
        <v>1037</v>
      </c>
      <c r="C586" s="116" t="s">
        <v>272</v>
      </c>
      <c r="D586" s="117">
        <v>5783800</v>
      </c>
    </row>
    <row r="587" spans="1:4" ht="15.75" x14ac:dyDescent="0.3">
      <c r="A587" s="114">
        <v>586</v>
      </c>
      <c r="B587" s="133" t="s">
        <v>1038</v>
      </c>
      <c r="C587" s="116" t="s">
        <v>272</v>
      </c>
      <c r="D587" s="117">
        <v>6480000</v>
      </c>
    </row>
    <row r="588" spans="1:4" ht="15.75" x14ac:dyDescent="0.3">
      <c r="A588" s="114">
        <v>587</v>
      </c>
      <c r="B588" s="133" t="s">
        <v>1039</v>
      </c>
      <c r="C588" s="116" t="s">
        <v>272</v>
      </c>
      <c r="D588" s="117">
        <v>7380900</v>
      </c>
    </row>
    <row r="589" spans="1:4" ht="15.75" x14ac:dyDescent="0.3">
      <c r="A589" s="114">
        <v>588</v>
      </c>
      <c r="B589" s="133" t="s">
        <v>1040</v>
      </c>
      <c r="C589" s="116" t="s">
        <v>272</v>
      </c>
      <c r="D589" s="117">
        <v>31016300</v>
      </c>
    </row>
    <row r="590" spans="1:4" ht="15.75" x14ac:dyDescent="0.3">
      <c r="A590" s="114">
        <v>589</v>
      </c>
      <c r="B590" s="133" t="s">
        <v>1041</v>
      </c>
      <c r="C590" s="116" t="s">
        <v>272</v>
      </c>
      <c r="D590" s="117">
        <v>35913800</v>
      </c>
    </row>
    <row r="591" spans="1:4" ht="15.75" x14ac:dyDescent="0.3">
      <c r="A591" s="114">
        <v>590</v>
      </c>
      <c r="B591" s="133" t="s">
        <v>1042</v>
      </c>
      <c r="C591" s="116" t="s">
        <v>272</v>
      </c>
      <c r="D591" s="117">
        <v>38468900</v>
      </c>
    </row>
    <row r="592" spans="1:4" ht="15.75" x14ac:dyDescent="0.3">
      <c r="A592" s="114">
        <v>591</v>
      </c>
      <c r="B592" s="133" t="s">
        <v>1043</v>
      </c>
      <c r="C592" s="116" t="s">
        <v>272</v>
      </c>
      <c r="D592" s="117">
        <v>34166400</v>
      </c>
    </row>
    <row r="593" spans="1:4" ht="15.75" x14ac:dyDescent="0.3">
      <c r="A593" s="114">
        <v>592</v>
      </c>
      <c r="B593" s="133" t="s">
        <v>1044</v>
      </c>
      <c r="C593" s="116" t="s">
        <v>272</v>
      </c>
      <c r="D593" s="117">
        <v>50112700</v>
      </c>
    </row>
    <row r="594" spans="1:4" ht="15.75" x14ac:dyDescent="0.3">
      <c r="A594" s="114">
        <v>593</v>
      </c>
      <c r="B594" s="133" t="s">
        <v>1045</v>
      </c>
      <c r="C594" s="116" t="s">
        <v>272</v>
      </c>
      <c r="D594" s="117">
        <v>60454300</v>
      </c>
    </row>
    <row r="595" spans="1:4" ht="15.75" x14ac:dyDescent="0.3">
      <c r="A595" s="114">
        <v>594</v>
      </c>
      <c r="B595" s="133" t="s">
        <v>1046</v>
      </c>
      <c r="C595" s="116" t="s">
        <v>272</v>
      </c>
      <c r="D595" s="117">
        <v>31016300</v>
      </c>
    </row>
    <row r="596" spans="1:4" ht="15.75" x14ac:dyDescent="0.3">
      <c r="A596" s="114">
        <v>595</v>
      </c>
      <c r="B596" s="133" t="s">
        <v>1047</v>
      </c>
      <c r="C596" s="116" t="s">
        <v>272</v>
      </c>
      <c r="D596" s="117">
        <v>36978400</v>
      </c>
    </row>
    <row r="597" spans="1:4" ht="15.75" x14ac:dyDescent="0.3">
      <c r="A597" s="114">
        <v>596</v>
      </c>
      <c r="B597" s="133" t="s">
        <v>1048</v>
      </c>
      <c r="C597" s="116" t="s">
        <v>272</v>
      </c>
      <c r="D597" s="117">
        <v>39320700</v>
      </c>
    </row>
    <row r="598" spans="1:4" ht="15.75" x14ac:dyDescent="0.3">
      <c r="A598" s="114">
        <v>597</v>
      </c>
      <c r="B598" s="115" t="s">
        <v>1049</v>
      </c>
      <c r="C598" s="116" t="s">
        <v>272</v>
      </c>
      <c r="D598" s="117">
        <v>6821400</v>
      </c>
    </row>
    <row r="599" spans="1:4" ht="15.75" x14ac:dyDescent="0.3">
      <c r="A599" s="114">
        <v>598</v>
      </c>
      <c r="B599" s="115" t="s">
        <v>1050</v>
      </c>
      <c r="C599" s="116" t="s">
        <v>272</v>
      </c>
      <c r="D599" s="117">
        <v>7317800</v>
      </c>
    </row>
    <row r="600" spans="1:4" ht="15.75" x14ac:dyDescent="0.3">
      <c r="A600" s="114">
        <v>599</v>
      </c>
      <c r="B600" s="115" t="s">
        <v>1051</v>
      </c>
      <c r="C600" s="116" t="s">
        <v>272</v>
      </c>
      <c r="D600" s="117">
        <v>11523800</v>
      </c>
    </row>
    <row r="601" spans="1:4" ht="15.75" x14ac:dyDescent="0.3">
      <c r="A601" s="114">
        <v>600</v>
      </c>
      <c r="B601" s="115" t="s">
        <v>1052</v>
      </c>
      <c r="C601" s="116" t="s">
        <v>272</v>
      </c>
      <c r="D601" s="117">
        <v>7946500</v>
      </c>
    </row>
    <row r="602" spans="1:4" ht="15.75" x14ac:dyDescent="0.3">
      <c r="A602" s="114">
        <v>601</v>
      </c>
      <c r="B602" s="115" t="s">
        <v>1053</v>
      </c>
      <c r="C602" s="116" t="s">
        <v>272</v>
      </c>
      <c r="D602" s="117">
        <v>10682600</v>
      </c>
    </row>
    <row r="603" spans="1:4" ht="15.75" x14ac:dyDescent="0.3">
      <c r="A603" s="114">
        <v>602</v>
      </c>
      <c r="B603" s="115" t="s">
        <v>1054</v>
      </c>
      <c r="C603" s="116" t="s">
        <v>1055</v>
      </c>
      <c r="D603" s="117">
        <v>11309400</v>
      </c>
    </row>
    <row r="604" spans="1:4" ht="15.75" x14ac:dyDescent="0.3">
      <c r="A604" s="114">
        <v>603</v>
      </c>
      <c r="B604" s="115" t="s">
        <v>1056</v>
      </c>
      <c r="C604" s="116" t="s">
        <v>1055</v>
      </c>
      <c r="D604" s="117">
        <v>31909600</v>
      </c>
    </row>
    <row r="605" spans="1:4" ht="15.75" x14ac:dyDescent="0.3">
      <c r="A605" s="114">
        <v>604</v>
      </c>
      <c r="B605" s="115" t="s">
        <v>1057</v>
      </c>
      <c r="C605" s="116" t="s">
        <v>1055</v>
      </c>
      <c r="D605" s="117">
        <v>33987500</v>
      </c>
    </row>
    <row r="606" spans="1:4" ht="15.75" x14ac:dyDescent="0.3">
      <c r="A606" s="114">
        <v>605</v>
      </c>
      <c r="B606" s="133" t="s">
        <v>1058</v>
      </c>
      <c r="C606" s="116" t="s">
        <v>1055</v>
      </c>
      <c r="D606" s="117">
        <v>5948400</v>
      </c>
    </row>
    <row r="607" spans="1:4" ht="15.75" x14ac:dyDescent="0.3">
      <c r="A607" s="114">
        <v>606</v>
      </c>
      <c r="B607" s="133" t="s">
        <v>1059</v>
      </c>
      <c r="C607" s="116" t="s">
        <v>1055</v>
      </c>
      <c r="D607" s="117">
        <v>17316200</v>
      </c>
    </row>
    <row r="608" spans="1:4" ht="15.75" x14ac:dyDescent="0.3">
      <c r="A608" s="114">
        <v>607</v>
      </c>
      <c r="B608" s="133" t="s">
        <v>1060</v>
      </c>
      <c r="C608" s="116" t="s">
        <v>1055</v>
      </c>
      <c r="D608" s="117">
        <v>19953200</v>
      </c>
    </row>
    <row r="609" spans="1:4" ht="15.75" x14ac:dyDescent="0.3">
      <c r="A609" s="114">
        <v>608</v>
      </c>
      <c r="B609" s="133" t="s">
        <v>1061</v>
      </c>
      <c r="C609" s="116" t="s">
        <v>1055</v>
      </c>
      <c r="D609" s="117">
        <v>88682900</v>
      </c>
    </row>
    <row r="610" spans="1:4" ht="15.75" x14ac:dyDescent="0.3">
      <c r="A610" s="114">
        <v>609</v>
      </c>
      <c r="B610" s="133" t="s">
        <v>1062</v>
      </c>
      <c r="C610" s="116" t="s">
        <v>1055</v>
      </c>
      <c r="D610" s="117">
        <v>121561100</v>
      </c>
    </row>
    <row r="611" spans="1:4" ht="15.75" x14ac:dyDescent="0.3">
      <c r="A611" s="114">
        <v>610</v>
      </c>
      <c r="B611" s="122" t="s">
        <v>1063</v>
      </c>
      <c r="C611" s="116" t="s">
        <v>1055</v>
      </c>
      <c r="D611" s="117">
        <v>68996300</v>
      </c>
    </row>
    <row r="612" spans="1:4" ht="15.75" x14ac:dyDescent="0.3">
      <c r="A612" s="114">
        <v>611</v>
      </c>
      <c r="B612" s="122" t="s">
        <v>1064</v>
      </c>
      <c r="C612" s="116" t="s">
        <v>1055</v>
      </c>
      <c r="D612" s="117">
        <v>56059500</v>
      </c>
    </row>
    <row r="613" spans="1:4" ht="15.75" x14ac:dyDescent="0.3">
      <c r="A613" s="114">
        <v>612</v>
      </c>
      <c r="B613" s="122" t="s">
        <v>1065</v>
      </c>
      <c r="C613" s="116" t="s">
        <v>1055</v>
      </c>
      <c r="D613" s="117">
        <v>44200800</v>
      </c>
    </row>
    <row r="614" spans="1:4" ht="15.75" x14ac:dyDescent="0.3">
      <c r="A614" s="114">
        <v>613</v>
      </c>
      <c r="B614" s="122" t="s">
        <v>1066</v>
      </c>
      <c r="C614" s="116" t="s">
        <v>1055</v>
      </c>
      <c r="D614" s="117">
        <v>35576300</v>
      </c>
    </row>
    <row r="615" spans="1:4" ht="15.75" x14ac:dyDescent="0.3">
      <c r="A615" s="114">
        <v>614</v>
      </c>
      <c r="B615" s="122" t="s">
        <v>1067</v>
      </c>
      <c r="C615" s="116" t="s">
        <v>1055</v>
      </c>
      <c r="D615" s="117">
        <v>21642300</v>
      </c>
    </row>
    <row r="616" spans="1:4" ht="15.75" x14ac:dyDescent="0.3">
      <c r="A616" s="114">
        <v>615</v>
      </c>
      <c r="B616" s="122" t="s">
        <v>1068</v>
      </c>
      <c r="C616" s="116" t="s">
        <v>1055</v>
      </c>
      <c r="D616" s="117">
        <v>23172100</v>
      </c>
    </row>
    <row r="617" spans="1:4" ht="15.75" x14ac:dyDescent="0.3">
      <c r="A617" s="114">
        <v>616</v>
      </c>
      <c r="B617" s="122" t="s">
        <v>1069</v>
      </c>
      <c r="C617" s="116" t="s">
        <v>1055</v>
      </c>
      <c r="D617" s="117">
        <v>32255900</v>
      </c>
    </row>
    <row r="618" spans="1:4" ht="15.75" x14ac:dyDescent="0.3">
      <c r="A618" s="114">
        <v>617</v>
      </c>
      <c r="B618" s="122" t="s">
        <v>1070</v>
      </c>
      <c r="C618" s="116" t="s">
        <v>1055</v>
      </c>
      <c r="D618" s="117">
        <v>35813500</v>
      </c>
    </row>
    <row r="619" spans="1:4" ht="15.75" x14ac:dyDescent="0.3">
      <c r="A619" s="114">
        <v>618</v>
      </c>
      <c r="B619" s="122" t="s">
        <v>1071</v>
      </c>
      <c r="C619" s="116" t="s">
        <v>1055</v>
      </c>
      <c r="D619" s="117">
        <v>38066600</v>
      </c>
    </row>
    <row r="620" spans="1:4" ht="15.75" x14ac:dyDescent="0.3">
      <c r="A620" s="114">
        <v>619</v>
      </c>
      <c r="B620" s="122" t="s">
        <v>1072</v>
      </c>
      <c r="C620" s="116" t="s">
        <v>1055</v>
      </c>
      <c r="D620" s="117">
        <v>89533600</v>
      </c>
    </row>
    <row r="621" spans="1:4" ht="15.75" x14ac:dyDescent="0.3">
      <c r="A621" s="114">
        <v>620</v>
      </c>
      <c r="B621" s="115" t="s">
        <v>1073</v>
      </c>
      <c r="C621" s="116" t="s">
        <v>1055</v>
      </c>
      <c r="D621" s="117">
        <v>6933400</v>
      </c>
    </row>
    <row r="622" spans="1:4" ht="15.75" x14ac:dyDescent="0.3">
      <c r="A622" s="114">
        <v>621</v>
      </c>
      <c r="B622" s="115" t="s">
        <v>1074</v>
      </c>
      <c r="C622" s="116" t="s">
        <v>1055</v>
      </c>
      <c r="D622" s="117">
        <v>16124900</v>
      </c>
    </row>
    <row r="623" spans="1:4" ht="15.75" x14ac:dyDescent="0.3">
      <c r="A623" s="114">
        <v>622</v>
      </c>
      <c r="B623" s="115" t="s">
        <v>1075</v>
      </c>
      <c r="C623" s="116" t="s">
        <v>1055</v>
      </c>
      <c r="D623" s="117">
        <v>13125000</v>
      </c>
    </row>
    <row r="624" spans="1:4" ht="15.75" x14ac:dyDescent="0.3">
      <c r="A624" s="114">
        <v>623</v>
      </c>
      <c r="B624" s="115" t="s">
        <v>1076</v>
      </c>
      <c r="C624" s="116" t="s">
        <v>1055</v>
      </c>
      <c r="D624" s="117">
        <v>16888900</v>
      </c>
    </row>
    <row r="625" spans="1:4" ht="15.75" x14ac:dyDescent="0.3">
      <c r="A625" s="114">
        <v>624</v>
      </c>
      <c r="B625" s="115" t="s">
        <v>1077</v>
      </c>
      <c r="C625" s="116" t="s">
        <v>1055</v>
      </c>
      <c r="D625" s="117">
        <v>13828800</v>
      </c>
    </row>
    <row r="626" spans="1:4" ht="15.75" x14ac:dyDescent="0.3">
      <c r="A626" s="114">
        <v>625</v>
      </c>
      <c r="B626" s="115" t="s">
        <v>1078</v>
      </c>
      <c r="C626" s="116" t="s">
        <v>1055</v>
      </c>
      <c r="D626" s="117">
        <v>40811400</v>
      </c>
    </row>
    <row r="627" spans="1:4" ht="15.75" x14ac:dyDescent="0.3">
      <c r="A627" s="114">
        <v>626</v>
      </c>
      <c r="B627" s="115" t="s">
        <v>1079</v>
      </c>
      <c r="C627" s="116" t="s">
        <v>1055</v>
      </c>
      <c r="D627" s="117">
        <v>42105200</v>
      </c>
    </row>
    <row r="628" spans="1:4" ht="15.75" x14ac:dyDescent="0.3">
      <c r="A628" s="114">
        <v>627</v>
      </c>
      <c r="B628" s="115" t="s">
        <v>1080</v>
      </c>
      <c r="C628" s="116" t="s">
        <v>1055</v>
      </c>
      <c r="D628" s="117">
        <v>22293600</v>
      </c>
    </row>
    <row r="629" spans="1:4" ht="15.75" x14ac:dyDescent="0.3">
      <c r="A629" s="114">
        <v>628</v>
      </c>
      <c r="B629" s="115" t="s">
        <v>1081</v>
      </c>
      <c r="C629" s="116" t="s">
        <v>1055</v>
      </c>
      <c r="D629" s="117">
        <v>15191100</v>
      </c>
    </row>
    <row r="630" spans="1:4" ht="15.75" x14ac:dyDescent="0.3">
      <c r="A630" s="114">
        <v>629</v>
      </c>
      <c r="B630" s="115" t="s">
        <v>1082</v>
      </c>
      <c r="C630" s="116" t="s">
        <v>1055</v>
      </c>
      <c r="D630" s="117">
        <v>10745700</v>
      </c>
    </row>
    <row r="631" spans="1:4" ht="15.75" x14ac:dyDescent="0.3">
      <c r="A631" s="114">
        <v>630</v>
      </c>
      <c r="B631" s="115" t="s">
        <v>1083</v>
      </c>
      <c r="C631" s="116" t="s">
        <v>1055</v>
      </c>
      <c r="D631" s="117">
        <v>10086000</v>
      </c>
    </row>
    <row r="632" spans="1:4" ht="15.75" x14ac:dyDescent="0.3">
      <c r="A632" s="114">
        <v>631</v>
      </c>
      <c r="B632" s="115" t="s">
        <v>1084</v>
      </c>
      <c r="C632" s="116" t="s">
        <v>1055</v>
      </c>
      <c r="D632" s="117">
        <v>25899600</v>
      </c>
    </row>
    <row r="633" spans="1:4" ht="15.75" x14ac:dyDescent="0.3">
      <c r="A633" s="114">
        <v>632</v>
      </c>
      <c r="B633" s="115" t="s">
        <v>1085</v>
      </c>
      <c r="C633" s="116" t="s">
        <v>1055</v>
      </c>
      <c r="D633" s="117">
        <v>28038800</v>
      </c>
    </row>
    <row r="634" spans="1:4" ht="15.75" x14ac:dyDescent="0.3">
      <c r="A634" s="114">
        <v>633</v>
      </c>
      <c r="B634" s="115" t="s">
        <v>1086</v>
      </c>
      <c r="C634" s="116" t="s">
        <v>1055</v>
      </c>
      <c r="D634" s="117">
        <v>22014700</v>
      </c>
    </row>
    <row r="635" spans="1:4" ht="15.75" x14ac:dyDescent="0.3">
      <c r="A635" s="114">
        <v>634</v>
      </c>
      <c r="B635" s="115" t="s">
        <v>1087</v>
      </c>
      <c r="C635" s="116" t="s">
        <v>1055</v>
      </c>
      <c r="D635" s="117">
        <v>5821800</v>
      </c>
    </row>
    <row r="636" spans="1:4" ht="15.75" x14ac:dyDescent="0.3">
      <c r="A636" s="114">
        <v>635</v>
      </c>
      <c r="B636" s="115" t="s">
        <v>1088</v>
      </c>
      <c r="C636" s="116" t="s">
        <v>1055</v>
      </c>
      <c r="D636" s="117">
        <v>8242000</v>
      </c>
    </row>
    <row r="637" spans="1:4" ht="15.75" x14ac:dyDescent="0.3">
      <c r="A637" s="114">
        <v>636</v>
      </c>
      <c r="B637" s="115" t="s">
        <v>1089</v>
      </c>
      <c r="C637" s="116" t="s">
        <v>1055</v>
      </c>
      <c r="D637" s="117">
        <v>17206000</v>
      </c>
    </row>
    <row r="638" spans="1:4" ht="15.75" x14ac:dyDescent="0.3">
      <c r="A638" s="114">
        <v>637</v>
      </c>
      <c r="B638" s="115" t="s">
        <v>1090</v>
      </c>
      <c r="C638" s="116" t="s">
        <v>1055</v>
      </c>
      <c r="D638" s="117">
        <v>9175400</v>
      </c>
    </row>
    <row r="639" spans="1:4" ht="15.75" x14ac:dyDescent="0.3">
      <c r="A639" s="114">
        <v>638</v>
      </c>
      <c r="B639" s="115" t="s">
        <v>1091</v>
      </c>
      <c r="C639" s="116" t="s">
        <v>1055</v>
      </c>
      <c r="D639" s="117">
        <v>15798600</v>
      </c>
    </row>
    <row r="640" spans="1:4" ht="15.75" x14ac:dyDescent="0.3">
      <c r="A640" s="114">
        <v>639</v>
      </c>
      <c r="B640" s="115" t="s">
        <v>1092</v>
      </c>
      <c r="C640" s="116" t="s">
        <v>1055</v>
      </c>
      <c r="D640" s="117">
        <v>4880500</v>
      </c>
    </row>
    <row r="641" spans="1:4" ht="15.75" x14ac:dyDescent="0.3">
      <c r="A641" s="114">
        <v>640</v>
      </c>
      <c r="B641" s="115" t="s">
        <v>1093</v>
      </c>
      <c r="C641" s="116" t="s">
        <v>1055</v>
      </c>
      <c r="D641" s="117">
        <v>7170200</v>
      </c>
    </row>
    <row r="642" spans="1:4" ht="15.75" x14ac:dyDescent="0.3">
      <c r="A642" s="114">
        <v>641</v>
      </c>
      <c r="B642" s="115" t="s">
        <v>1094</v>
      </c>
      <c r="C642" s="116" t="s">
        <v>1055</v>
      </c>
      <c r="D642" s="117">
        <v>7248100</v>
      </c>
    </row>
    <row r="643" spans="1:4" ht="15.75" x14ac:dyDescent="0.3">
      <c r="A643" s="114">
        <v>642</v>
      </c>
      <c r="B643" s="115" t="s">
        <v>1095</v>
      </c>
      <c r="C643" s="116" t="s">
        <v>1055</v>
      </c>
      <c r="D643" s="117">
        <v>16026500</v>
      </c>
    </row>
    <row r="644" spans="1:4" ht="15.75" x14ac:dyDescent="0.3">
      <c r="A644" s="114">
        <v>643</v>
      </c>
      <c r="B644" s="115" t="s">
        <v>1096</v>
      </c>
      <c r="C644" s="116" t="s">
        <v>1055</v>
      </c>
      <c r="D644" s="117">
        <v>23497500</v>
      </c>
    </row>
    <row r="645" spans="1:4" ht="15.75" x14ac:dyDescent="0.3">
      <c r="A645" s="114">
        <v>644</v>
      </c>
      <c r="B645" s="115" t="s">
        <v>1097</v>
      </c>
      <c r="C645" s="116" t="s">
        <v>1055</v>
      </c>
      <c r="D645" s="117">
        <v>39717500</v>
      </c>
    </row>
    <row r="646" spans="1:4" ht="15.75" x14ac:dyDescent="0.3">
      <c r="A646" s="114">
        <v>645</v>
      </c>
      <c r="B646" s="115" t="s">
        <v>1098</v>
      </c>
      <c r="C646" s="116" t="s">
        <v>1055</v>
      </c>
      <c r="D646" s="117">
        <v>14175800</v>
      </c>
    </row>
    <row r="647" spans="1:4" ht="15.75" x14ac:dyDescent="0.3">
      <c r="A647" s="114">
        <v>646</v>
      </c>
      <c r="B647" s="115" t="s">
        <v>1099</v>
      </c>
      <c r="C647" s="116" t="s">
        <v>1055</v>
      </c>
      <c r="D647" s="117">
        <v>5543300</v>
      </c>
    </row>
    <row r="648" spans="1:4" ht="15.75" x14ac:dyDescent="0.3">
      <c r="A648" s="114">
        <v>647</v>
      </c>
      <c r="B648" s="115" t="s">
        <v>1100</v>
      </c>
      <c r="C648" s="116" t="s">
        <v>1055</v>
      </c>
      <c r="D648" s="117">
        <v>13769200</v>
      </c>
    </row>
    <row r="649" spans="1:4" ht="15.75" x14ac:dyDescent="0.3">
      <c r="A649" s="114">
        <v>648</v>
      </c>
      <c r="B649" s="115" t="s">
        <v>1101</v>
      </c>
      <c r="C649" s="116" t="s">
        <v>1055</v>
      </c>
      <c r="D649" s="117">
        <v>7822500</v>
      </c>
    </row>
    <row r="650" spans="1:4" ht="15.75" x14ac:dyDescent="0.3">
      <c r="A650" s="114">
        <v>649</v>
      </c>
      <c r="B650" s="115" t="s">
        <v>1102</v>
      </c>
      <c r="C650" s="116" t="s">
        <v>1055</v>
      </c>
      <c r="D650" s="117">
        <v>6405000</v>
      </c>
    </row>
    <row r="651" spans="1:4" ht="15.75" x14ac:dyDescent="0.3">
      <c r="A651" s="114">
        <v>650</v>
      </c>
      <c r="B651" s="115" t="s">
        <v>1103</v>
      </c>
      <c r="C651" s="116" t="s">
        <v>1055</v>
      </c>
      <c r="D651" s="117">
        <v>8993100</v>
      </c>
    </row>
    <row r="652" spans="1:4" ht="15.75" x14ac:dyDescent="0.3">
      <c r="A652" s="114">
        <v>651</v>
      </c>
      <c r="B652" s="115" t="s">
        <v>1104</v>
      </c>
      <c r="C652" s="116" t="s">
        <v>1055</v>
      </c>
      <c r="D652" s="117">
        <v>76856900</v>
      </c>
    </row>
    <row r="653" spans="1:4" ht="15.75" x14ac:dyDescent="0.3">
      <c r="A653" s="114">
        <v>652</v>
      </c>
      <c r="B653" s="115" t="s">
        <v>1105</v>
      </c>
      <c r="C653" s="116" t="s">
        <v>1055</v>
      </c>
      <c r="D653" s="117">
        <v>54278700</v>
      </c>
    </row>
    <row r="654" spans="1:4" ht="15.75" x14ac:dyDescent="0.3">
      <c r="A654" s="114">
        <v>653</v>
      </c>
      <c r="B654" s="115" t="s">
        <v>1106</v>
      </c>
      <c r="C654" s="116" t="s">
        <v>1055</v>
      </c>
      <c r="D654" s="117">
        <v>30576600</v>
      </c>
    </row>
    <row r="655" spans="1:4" ht="15.75" x14ac:dyDescent="0.3">
      <c r="A655" s="114">
        <v>654</v>
      </c>
      <c r="B655" s="115" t="s">
        <v>1107</v>
      </c>
      <c r="C655" s="116" t="s">
        <v>1055</v>
      </c>
      <c r="D655" s="117">
        <v>21168000</v>
      </c>
    </row>
    <row r="656" spans="1:4" ht="15.75" x14ac:dyDescent="0.3">
      <c r="A656" s="114">
        <v>655</v>
      </c>
      <c r="B656" s="115" t="s">
        <v>1108</v>
      </c>
      <c r="C656" s="116" t="s">
        <v>1055</v>
      </c>
      <c r="D656" s="117">
        <v>27393800</v>
      </c>
    </row>
    <row r="657" spans="1:4" ht="15.75" x14ac:dyDescent="0.3">
      <c r="A657" s="114">
        <v>656</v>
      </c>
      <c r="B657" s="115" t="s">
        <v>1109</v>
      </c>
      <c r="C657" s="116" t="s">
        <v>1055</v>
      </c>
      <c r="D657" s="117">
        <v>30382200</v>
      </c>
    </row>
    <row r="658" spans="1:4" ht="15.75" x14ac:dyDescent="0.3">
      <c r="A658" s="114">
        <v>657</v>
      </c>
      <c r="B658" s="115" t="s">
        <v>1110</v>
      </c>
      <c r="C658" s="116" t="s">
        <v>1055</v>
      </c>
      <c r="D658" s="117">
        <v>24965700</v>
      </c>
    </row>
    <row r="659" spans="1:4" ht="15.75" x14ac:dyDescent="0.3">
      <c r="A659" s="114">
        <v>658</v>
      </c>
      <c r="B659" s="115" t="s">
        <v>1111</v>
      </c>
      <c r="C659" s="116" t="s">
        <v>1055</v>
      </c>
      <c r="D659" s="117">
        <v>13759200</v>
      </c>
    </row>
    <row r="660" spans="1:4" ht="15.75" x14ac:dyDescent="0.3">
      <c r="A660" s="114">
        <v>659</v>
      </c>
      <c r="B660" s="115" t="s">
        <v>1112</v>
      </c>
      <c r="C660" s="116" t="s">
        <v>1055</v>
      </c>
      <c r="D660" s="117">
        <v>9525600</v>
      </c>
    </row>
    <row r="661" spans="1:4" ht="15.75" x14ac:dyDescent="0.3">
      <c r="A661" s="114">
        <v>660</v>
      </c>
      <c r="B661" s="115" t="s">
        <v>1113</v>
      </c>
      <c r="C661" s="116" t="s">
        <v>1055</v>
      </c>
      <c r="D661" s="117">
        <v>19372400</v>
      </c>
    </row>
    <row r="662" spans="1:4" ht="15.75" x14ac:dyDescent="0.3">
      <c r="A662" s="114">
        <v>661</v>
      </c>
      <c r="B662" s="115" t="s">
        <v>1114</v>
      </c>
      <c r="C662" s="116" t="s">
        <v>1055</v>
      </c>
      <c r="D662" s="117">
        <v>22665900</v>
      </c>
    </row>
    <row r="663" spans="1:4" ht="15.75" x14ac:dyDescent="0.3">
      <c r="A663" s="114">
        <v>662</v>
      </c>
      <c r="B663" s="115" t="s">
        <v>1115</v>
      </c>
      <c r="C663" s="116" t="s">
        <v>1055</v>
      </c>
      <c r="D663" s="117">
        <v>26669100</v>
      </c>
    </row>
    <row r="664" spans="1:4" ht="15.75" x14ac:dyDescent="0.3">
      <c r="A664" s="114">
        <v>663</v>
      </c>
      <c r="B664" s="115" t="s">
        <v>1116</v>
      </c>
      <c r="C664" s="116" t="s">
        <v>1055</v>
      </c>
      <c r="D664" s="117">
        <v>18123000</v>
      </c>
    </row>
    <row r="665" spans="1:4" ht="15.75" x14ac:dyDescent="0.3">
      <c r="A665" s="114">
        <v>664</v>
      </c>
      <c r="B665" s="115" t="s">
        <v>1117</v>
      </c>
      <c r="C665" s="116" t="s">
        <v>1055</v>
      </c>
      <c r="D665" s="117">
        <v>14887800</v>
      </c>
    </row>
    <row r="666" spans="1:4" ht="15.75" x14ac:dyDescent="0.3">
      <c r="A666" s="114">
        <v>665</v>
      </c>
      <c r="B666" s="115" t="s">
        <v>1118</v>
      </c>
      <c r="C666" s="116" t="s">
        <v>1055</v>
      </c>
      <c r="D666" s="117">
        <v>7025200</v>
      </c>
    </row>
    <row r="667" spans="1:4" ht="15.75" x14ac:dyDescent="0.3">
      <c r="A667" s="114">
        <v>666</v>
      </c>
      <c r="B667" s="115" t="s">
        <v>1119</v>
      </c>
      <c r="C667" s="116" t="s">
        <v>1055</v>
      </c>
      <c r="D667" s="117">
        <v>10187800</v>
      </c>
    </row>
    <row r="668" spans="1:4" ht="15.75" x14ac:dyDescent="0.3">
      <c r="A668" s="114">
        <v>667</v>
      </c>
      <c r="B668" s="115" t="s">
        <v>1120</v>
      </c>
      <c r="C668" s="116" t="s">
        <v>1055</v>
      </c>
      <c r="D668" s="117">
        <v>40071900</v>
      </c>
    </row>
    <row r="669" spans="1:4" ht="15.75" x14ac:dyDescent="0.3">
      <c r="A669" s="114">
        <v>668</v>
      </c>
      <c r="B669" s="115" t="s">
        <v>1121</v>
      </c>
      <c r="C669" s="116" t="s">
        <v>1055</v>
      </c>
      <c r="D669" s="117">
        <v>54900700</v>
      </c>
    </row>
    <row r="670" spans="1:4" ht="15.75" x14ac:dyDescent="0.3">
      <c r="A670" s="114">
        <v>669</v>
      </c>
      <c r="B670" s="115" t="s">
        <v>1122</v>
      </c>
      <c r="C670" s="116" t="s">
        <v>1055</v>
      </c>
      <c r="D670" s="117">
        <v>17034000</v>
      </c>
    </row>
    <row r="671" spans="1:4" ht="15.75" x14ac:dyDescent="0.3">
      <c r="A671" s="114">
        <v>670</v>
      </c>
      <c r="B671" s="115" t="s">
        <v>1123</v>
      </c>
      <c r="C671" s="116" t="s">
        <v>1055</v>
      </c>
      <c r="D671" s="117">
        <v>24173900</v>
      </c>
    </row>
    <row r="672" spans="1:4" ht="15.75" x14ac:dyDescent="0.3">
      <c r="A672" s="114">
        <v>671</v>
      </c>
      <c r="B672" s="115" t="s">
        <v>1124</v>
      </c>
      <c r="C672" s="116" t="s">
        <v>1055</v>
      </c>
      <c r="D672" s="117">
        <v>5727800</v>
      </c>
    </row>
    <row r="673" spans="1:4" ht="15.75" x14ac:dyDescent="0.3">
      <c r="A673" s="114">
        <v>672</v>
      </c>
      <c r="B673" s="115" t="s">
        <v>1125</v>
      </c>
      <c r="C673" s="116" t="s">
        <v>1055</v>
      </c>
      <c r="D673" s="117">
        <v>24964600</v>
      </c>
    </row>
    <row r="674" spans="1:4" ht="15.75" x14ac:dyDescent="0.3">
      <c r="A674" s="114">
        <v>673</v>
      </c>
      <c r="B674" s="115" t="s">
        <v>1126</v>
      </c>
      <c r="C674" s="116" t="s">
        <v>1055</v>
      </c>
      <c r="D674" s="117">
        <v>8150300</v>
      </c>
    </row>
    <row r="675" spans="1:4" ht="15.75" x14ac:dyDescent="0.3">
      <c r="A675" s="114">
        <v>674</v>
      </c>
      <c r="B675" s="115" t="s">
        <v>1127</v>
      </c>
      <c r="C675" s="116" t="s">
        <v>1055</v>
      </c>
      <c r="D675" s="117">
        <v>34525200</v>
      </c>
    </row>
    <row r="676" spans="1:4" ht="15.75" x14ac:dyDescent="0.3">
      <c r="A676" s="114">
        <v>675</v>
      </c>
      <c r="B676" s="115" t="s">
        <v>1128</v>
      </c>
      <c r="C676" s="116" t="s">
        <v>1055</v>
      </c>
      <c r="D676" s="117">
        <v>20602000</v>
      </c>
    </row>
    <row r="677" spans="1:4" ht="15.75" x14ac:dyDescent="0.3">
      <c r="A677" s="114">
        <v>676</v>
      </c>
      <c r="B677" s="115" t="s">
        <v>1129</v>
      </c>
      <c r="C677" s="116" t="s">
        <v>1055</v>
      </c>
      <c r="D677" s="117">
        <v>30877200</v>
      </c>
    </row>
    <row r="678" spans="1:4" ht="15.75" x14ac:dyDescent="0.3">
      <c r="A678" s="114">
        <v>677</v>
      </c>
      <c r="B678" s="115" t="s">
        <v>1130</v>
      </c>
      <c r="C678" s="116" t="s">
        <v>1055</v>
      </c>
      <c r="D678" s="117">
        <v>89799300</v>
      </c>
    </row>
    <row r="679" spans="1:4" ht="15.75" x14ac:dyDescent="0.3">
      <c r="A679" s="114">
        <v>678</v>
      </c>
      <c r="B679" s="115" t="s">
        <v>1131</v>
      </c>
      <c r="C679" s="116" t="s">
        <v>1055</v>
      </c>
      <c r="D679" s="117">
        <v>22073500</v>
      </c>
    </row>
    <row r="680" spans="1:4" ht="15.75" x14ac:dyDescent="0.3">
      <c r="A680" s="114">
        <v>679</v>
      </c>
      <c r="B680" s="115" t="s">
        <v>1132</v>
      </c>
      <c r="C680" s="116" t="s">
        <v>1055</v>
      </c>
      <c r="D680" s="117">
        <v>37977700</v>
      </c>
    </row>
    <row r="681" spans="1:4" ht="15.75" x14ac:dyDescent="0.3">
      <c r="A681" s="114">
        <v>680</v>
      </c>
      <c r="B681" s="115" t="s">
        <v>1133</v>
      </c>
      <c r="C681" s="116" t="s">
        <v>1055</v>
      </c>
      <c r="D681" s="117">
        <v>4906000</v>
      </c>
    </row>
    <row r="682" spans="1:4" ht="15.75" x14ac:dyDescent="0.3">
      <c r="A682" s="114">
        <v>681</v>
      </c>
      <c r="B682" s="115" t="s">
        <v>1134</v>
      </c>
      <c r="C682" s="116" t="s">
        <v>1055</v>
      </c>
      <c r="D682" s="117">
        <v>11474900</v>
      </c>
    </row>
    <row r="683" spans="1:4" ht="15.75" x14ac:dyDescent="0.3">
      <c r="A683" s="114">
        <v>682</v>
      </c>
      <c r="B683" s="115" t="s">
        <v>1135</v>
      </c>
      <c r="C683" s="116" t="s">
        <v>1055</v>
      </c>
      <c r="D683" s="117">
        <v>12565000</v>
      </c>
    </row>
    <row r="684" spans="1:4" ht="15.75" x14ac:dyDescent="0.3">
      <c r="A684" s="114">
        <v>683</v>
      </c>
      <c r="B684" s="115" t="s">
        <v>1136</v>
      </c>
      <c r="C684" s="116" t="s">
        <v>1055</v>
      </c>
      <c r="D684" s="117">
        <v>15974500</v>
      </c>
    </row>
    <row r="685" spans="1:4" ht="15.75" x14ac:dyDescent="0.3">
      <c r="A685" s="114">
        <v>684</v>
      </c>
      <c r="B685" s="133" t="s">
        <v>1137</v>
      </c>
      <c r="C685" s="116" t="s">
        <v>1055</v>
      </c>
      <c r="D685" s="117">
        <v>3360000</v>
      </c>
    </row>
    <row r="686" spans="1:4" ht="15.75" x14ac:dyDescent="0.3">
      <c r="A686" s="114">
        <v>685</v>
      </c>
      <c r="B686" s="134" t="s">
        <v>1138</v>
      </c>
      <c r="C686" s="116" t="s">
        <v>1055</v>
      </c>
      <c r="D686" s="117">
        <v>3412500</v>
      </c>
    </row>
    <row r="687" spans="1:4" ht="15.75" x14ac:dyDescent="0.3">
      <c r="A687" s="114">
        <v>686</v>
      </c>
      <c r="B687" s="134" t="s">
        <v>1139</v>
      </c>
      <c r="C687" s="116" t="s">
        <v>1055</v>
      </c>
      <c r="D687" s="117">
        <v>2303200</v>
      </c>
    </row>
    <row r="688" spans="1:4" ht="15.75" x14ac:dyDescent="0.3">
      <c r="A688" s="114">
        <v>687</v>
      </c>
      <c r="B688" s="134" t="s">
        <v>1140</v>
      </c>
      <c r="C688" s="116" t="s">
        <v>1055</v>
      </c>
      <c r="D688" s="117">
        <v>3198700</v>
      </c>
    </row>
    <row r="689" spans="1:4" ht="15.75" x14ac:dyDescent="0.3">
      <c r="A689" s="114">
        <v>688</v>
      </c>
      <c r="B689" s="134" t="s">
        <v>1141</v>
      </c>
      <c r="C689" s="116" t="s">
        <v>1055</v>
      </c>
      <c r="D689" s="117">
        <v>3262800</v>
      </c>
    </row>
    <row r="690" spans="1:4" ht="15.75" x14ac:dyDescent="0.3">
      <c r="A690" s="114">
        <v>689</v>
      </c>
      <c r="B690" s="134" t="s">
        <v>1142</v>
      </c>
      <c r="C690" s="116" t="s">
        <v>1055</v>
      </c>
      <c r="D690" s="117">
        <v>3693300</v>
      </c>
    </row>
    <row r="691" spans="1:4" ht="15.75" x14ac:dyDescent="0.3">
      <c r="A691" s="114">
        <v>690</v>
      </c>
      <c r="B691" s="134" t="s">
        <v>1143</v>
      </c>
      <c r="C691" s="116" t="s">
        <v>1055</v>
      </c>
      <c r="D691" s="117">
        <v>3838400</v>
      </c>
    </row>
    <row r="692" spans="1:4" ht="15.75" x14ac:dyDescent="0.3">
      <c r="A692" s="114">
        <v>691</v>
      </c>
      <c r="B692" s="134" t="s">
        <v>1144</v>
      </c>
      <c r="C692" s="116" t="s">
        <v>1055</v>
      </c>
      <c r="D692" s="117">
        <v>4105900</v>
      </c>
    </row>
    <row r="693" spans="1:4" ht="15.75" x14ac:dyDescent="0.3">
      <c r="A693" s="114">
        <v>692</v>
      </c>
      <c r="B693" s="134" t="s">
        <v>1145</v>
      </c>
      <c r="C693" s="116" t="s">
        <v>1055</v>
      </c>
      <c r="D693" s="117">
        <v>6259900</v>
      </c>
    </row>
    <row r="694" spans="1:4" ht="15.75" x14ac:dyDescent="0.3">
      <c r="A694" s="114">
        <v>693</v>
      </c>
      <c r="B694" s="134" t="s">
        <v>1146</v>
      </c>
      <c r="C694" s="116" t="s">
        <v>1055</v>
      </c>
      <c r="D694" s="117">
        <v>5501800</v>
      </c>
    </row>
    <row r="695" spans="1:4" ht="15.75" x14ac:dyDescent="0.3">
      <c r="A695" s="114">
        <v>694</v>
      </c>
      <c r="B695" s="134" t="s">
        <v>1147</v>
      </c>
      <c r="C695" s="116" t="s">
        <v>1055</v>
      </c>
      <c r="D695" s="117">
        <v>6678800</v>
      </c>
    </row>
    <row r="696" spans="1:4" ht="15.75" x14ac:dyDescent="0.3">
      <c r="A696" s="114">
        <v>695</v>
      </c>
      <c r="B696" s="134" t="s">
        <v>1148</v>
      </c>
      <c r="C696" s="116" t="s">
        <v>1055</v>
      </c>
      <c r="D696" s="117">
        <v>8050500</v>
      </c>
    </row>
    <row r="697" spans="1:4" ht="15.75" x14ac:dyDescent="0.3">
      <c r="A697" s="114">
        <v>696</v>
      </c>
      <c r="B697" s="134" t="s">
        <v>1149</v>
      </c>
      <c r="C697" s="116" t="s">
        <v>1055</v>
      </c>
      <c r="D697" s="117">
        <v>12199800</v>
      </c>
    </row>
    <row r="698" spans="1:4" ht="15.75" x14ac:dyDescent="0.3">
      <c r="A698" s="114">
        <v>697</v>
      </c>
      <c r="B698" s="115" t="s">
        <v>1150</v>
      </c>
      <c r="C698" s="116" t="s">
        <v>1055</v>
      </c>
      <c r="D698" s="117">
        <v>1118400</v>
      </c>
    </row>
    <row r="699" spans="1:4" ht="15.75" x14ac:dyDescent="0.3">
      <c r="A699" s="114">
        <v>698</v>
      </c>
      <c r="B699" s="115" t="s">
        <v>1151</v>
      </c>
      <c r="C699" s="116" t="s">
        <v>1055</v>
      </c>
      <c r="D699" s="117">
        <v>1118400</v>
      </c>
    </row>
    <row r="700" spans="1:4" ht="15.75" x14ac:dyDescent="0.3">
      <c r="A700" s="114">
        <v>699</v>
      </c>
      <c r="B700" s="115" t="s">
        <v>1152</v>
      </c>
      <c r="C700" s="116" t="s">
        <v>1055</v>
      </c>
      <c r="D700" s="117">
        <v>5336500</v>
      </c>
    </row>
    <row r="701" spans="1:4" ht="15.75" x14ac:dyDescent="0.3">
      <c r="A701" s="114">
        <v>700</v>
      </c>
      <c r="B701" s="115" t="s">
        <v>1153</v>
      </c>
      <c r="C701" s="116" t="s">
        <v>1055</v>
      </c>
      <c r="D701" s="117">
        <v>1897500</v>
      </c>
    </row>
    <row r="702" spans="1:4" ht="15.75" x14ac:dyDescent="0.3">
      <c r="A702" s="114">
        <v>701</v>
      </c>
      <c r="B702" s="115" t="s">
        <v>1154</v>
      </c>
      <c r="C702" s="116" t="s">
        <v>1055</v>
      </c>
      <c r="D702" s="117">
        <v>1274900</v>
      </c>
    </row>
    <row r="703" spans="1:4" ht="15.75" x14ac:dyDescent="0.3">
      <c r="A703" s="114">
        <v>702</v>
      </c>
      <c r="B703" s="115" t="s">
        <v>1155</v>
      </c>
      <c r="C703" s="116" t="s">
        <v>1055</v>
      </c>
      <c r="D703" s="117">
        <v>249100</v>
      </c>
    </row>
    <row r="704" spans="1:4" ht="15.75" x14ac:dyDescent="0.3">
      <c r="A704" s="114">
        <v>703</v>
      </c>
      <c r="B704" s="115" t="s">
        <v>1156</v>
      </c>
      <c r="C704" s="116" t="s">
        <v>1055</v>
      </c>
      <c r="D704" s="117">
        <v>1292700</v>
      </c>
    </row>
    <row r="705" spans="1:4" ht="15.75" x14ac:dyDescent="0.3">
      <c r="A705" s="114">
        <v>704</v>
      </c>
      <c r="B705" s="115" t="s">
        <v>1157</v>
      </c>
      <c r="C705" s="116" t="s">
        <v>1055</v>
      </c>
      <c r="D705" s="117">
        <v>721400</v>
      </c>
    </row>
    <row r="706" spans="1:4" ht="15.75" x14ac:dyDescent="0.3">
      <c r="A706" s="114">
        <v>705</v>
      </c>
      <c r="B706" s="115" t="s">
        <v>1158</v>
      </c>
      <c r="C706" s="116" t="s">
        <v>1055</v>
      </c>
      <c r="D706" s="117">
        <v>315500</v>
      </c>
    </row>
    <row r="707" spans="1:4" ht="15.75" x14ac:dyDescent="0.3">
      <c r="A707" s="114">
        <v>706</v>
      </c>
      <c r="B707" s="115" t="s">
        <v>1159</v>
      </c>
      <c r="C707" s="116" t="s">
        <v>1055</v>
      </c>
      <c r="D707" s="117">
        <v>598400</v>
      </c>
    </row>
    <row r="708" spans="1:4" ht="15.75" x14ac:dyDescent="0.3">
      <c r="A708" s="114">
        <v>707</v>
      </c>
      <c r="B708" s="115" t="s">
        <v>1160</v>
      </c>
      <c r="C708" s="116" t="s">
        <v>1055</v>
      </c>
      <c r="D708" s="117">
        <v>412500</v>
      </c>
    </row>
    <row r="709" spans="1:4" ht="15.75" x14ac:dyDescent="0.3">
      <c r="A709" s="114">
        <v>708</v>
      </c>
      <c r="B709" s="134" t="s">
        <v>1161</v>
      </c>
      <c r="C709" s="116" t="s">
        <v>1055</v>
      </c>
      <c r="D709" s="117">
        <v>245800</v>
      </c>
    </row>
    <row r="710" spans="1:4" ht="15.75" x14ac:dyDescent="0.3">
      <c r="A710" s="114">
        <v>709</v>
      </c>
      <c r="B710" s="134" t="s">
        <v>1162</v>
      </c>
      <c r="C710" s="116" t="s">
        <v>1055</v>
      </c>
      <c r="D710" s="117">
        <v>819000</v>
      </c>
    </row>
    <row r="711" spans="1:4" ht="15.75" x14ac:dyDescent="0.3">
      <c r="A711" s="114">
        <v>710</v>
      </c>
      <c r="B711" s="134" t="s">
        <v>1163</v>
      </c>
      <c r="C711" s="116" t="s">
        <v>1055</v>
      </c>
      <c r="D711" s="117">
        <v>1677800</v>
      </c>
    </row>
    <row r="712" spans="1:4" ht="15.75" x14ac:dyDescent="0.3">
      <c r="A712" s="114">
        <v>711</v>
      </c>
      <c r="B712" s="115" t="s">
        <v>1164</v>
      </c>
      <c r="C712" s="116" t="s">
        <v>1055</v>
      </c>
      <c r="D712" s="117">
        <v>268900</v>
      </c>
    </row>
    <row r="713" spans="1:4" ht="15.75" x14ac:dyDescent="0.3">
      <c r="A713" s="114">
        <v>712</v>
      </c>
      <c r="B713" s="115" t="s">
        <v>1165</v>
      </c>
      <c r="C713" s="116" t="s">
        <v>1055</v>
      </c>
      <c r="D713" s="117">
        <v>307300</v>
      </c>
    </row>
    <row r="714" spans="1:4" ht="15.75" x14ac:dyDescent="0.3">
      <c r="A714" s="114">
        <v>713</v>
      </c>
      <c r="B714" s="115" t="s">
        <v>1166</v>
      </c>
      <c r="C714" s="116" t="s">
        <v>1055</v>
      </c>
      <c r="D714" s="117">
        <v>543900</v>
      </c>
    </row>
    <row r="715" spans="1:4" ht="15.75" x14ac:dyDescent="0.3">
      <c r="A715" s="114">
        <v>714</v>
      </c>
      <c r="B715" s="115" t="s">
        <v>1167</v>
      </c>
      <c r="C715" s="116" t="s">
        <v>1055</v>
      </c>
      <c r="D715" s="117">
        <v>940500</v>
      </c>
    </row>
    <row r="716" spans="1:4" ht="15.75" x14ac:dyDescent="0.3">
      <c r="A716" s="114">
        <v>715</v>
      </c>
      <c r="B716" s="115" t="s">
        <v>1168</v>
      </c>
      <c r="C716" s="116" t="s">
        <v>1055</v>
      </c>
      <c r="D716" s="117">
        <v>1036600</v>
      </c>
    </row>
    <row r="717" spans="1:4" ht="15.75" x14ac:dyDescent="0.3">
      <c r="A717" s="114">
        <v>716</v>
      </c>
      <c r="B717" s="115" t="s">
        <v>1169</v>
      </c>
      <c r="C717" s="116" t="s">
        <v>1055</v>
      </c>
      <c r="D717" s="117">
        <v>1138900</v>
      </c>
    </row>
    <row r="718" spans="1:4" ht="15.75" x14ac:dyDescent="0.3">
      <c r="A718" s="114">
        <v>717</v>
      </c>
      <c r="B718" s="115" t="s">
        <v>1170</v>
      </c>
      <c r="C718" s="116" t="s">
        <v>1055</v>
      </c>
      <c r="D718" s="117">
        <v>2750100</v>
      </c>
    </row>
    <row r="719" spans="1:4" ht="15.75" x14ac:dyDescent="0.3">
      <c r="A719" s="114">
        <v>718</v>
      </c>
      <c r="B719" s="115" t="s">
        <v>1171</v>
      </c>
      <c r="C719" s="116" t="s">
        <v>1055</v>
      </c>
      <c r="D719" s="117">
        <v>2914800</v>
      </c>
    </row>
    <row r="720" spans="1:4" ht="15.75" x14ac:dyDescent="0.3">
      <c r="A720" s="114">
        <v>719</v>
      </c>
      <c r="B720" s="115" t="s">
        <v>1172</v>
      </c>
      <c r="C720" s="116" t="s">
        <v>1055</v>
      </c>
      <c r="D720" s="117">
        <v>11303000</v>
      </c>
    </row>
    <row r="721" spans="1:4" ht="15.75" x14ac:dyDescent="0.3">
      <c r="A721" s="114">
        <v>720</v>
      </c>
      <c r="B721" s="115" t="s">
        <v>1173</v>
      </c>
      <c r="C721" s="116" t="s">
        <v>1055</v>
      </c>
      <c r="D721" s="117">
        <v>10698300</v>
      </c>
    </row>
    <row r="722" spans="1:4" ht="15.75" x14ac:dyDescent="0.3">
      <c r="A722" s="114">
        <v>721</v>
      </c>
      <c r="B722" s="115" t="s">
        <v>1174</v>
      </c>
      <c r="C722" s="116" t="s">
        <v>1055</v>
      </c>
      <c r="D722" s="117">
        <v>6920200</v>
      </c>
    </row>
    <row r="723" spans="1:4" ht="15.75" x14ac:dyDescent="0.3">
      <c r="A723" s="114">
        <v>722</v>
      </c>
      <c r="B723" s="115" t="s">
        <v>1175</v>
      </c>
      <c r="C723" s="116" t="s">
        <v>1055</v>
      </c>
      <c r="D723" s="117">
        <v>5006700</v>
      </c>
    </row>
    <row r="724" spans="1:4" ht="15.75" x14ac:dyDescent="0.3">
      <c r="A724" s="114">
        <v>723</v>
      </c>
      <c r="B724" s="115" t="s">
        <v>1176</v>
      </c>
      <c r="C724" s="116" t="s">
        <v>1055</v>
      </c>
      <c r="D724" s="117">
        <v>20700400</v>
      </c>
    </row>
    <row r="725" spans="1:4" ht="15.75" x14ac:dyDescent="0.3">
      <c r="A725" s="114">
        <v>724</v>
      </c>
      <c r="B725" s="115" t="s">
        <v>1177</v>
      </c>
      <c r="C725" s="116" t="s">
        <v>1055</v>
      </c>
      <c r="D725" s="117">
        <v>8955100</v>
      </c>
    </row>
    <row r="726" spans="1:4" ht="15.75" x14ac:dyDescent="0.3">
      <c r="A726" s="114">
        <v>725</v>
      </c>
      <c r="B726" s="115" t="s">
        <v>1178</v>
      </c>
      <c r="C726" s="116" t="s">
        <v>1055</v>
      </c>
      <c r="D726" s="117">
        <v>7280200</v>
      </c>
    </row>
    <row r="727" spans="1:4" ht="15.75" x14ac:dyDescent="0.3">
      <c r="A727" s="114">
        <v>726</v>
      </c>
      <c r="B727" s="115" t="s">
        <v>1179</v>
      </c>
      <c r="C727" s="116" t="s">
        <v>1055</v>
      </c>
      <c r="D727" s="117">
        <v>6959200</v>
      </c>
    </row>
    <row r="728" spans="1:4" ht="15.75" x14ac:dyDescent="0.3">
      <c r="A728" s="114">
        <v>727</v>
      </c>
      <c r="B728" s="133" t="s">
        <v>1180</v>
      </c>
      <c r="C728" s="116" t="s">
        <v>1055</v>
      </c>
      <c r="D728" s="117">
        <v>11829200</v>
      </c>
    </row>
    <row r="729" spans="1:4" ht="15.75" x14ac:dyDescent="0.3">
      <c r="A729" s="114">
        <v>728</v>
      </c>
      <c r="B729" s="133" t="s">
        <v>1181</v>
      </c>
      <c r="C729" s="116" t="s">
        <v>1055</v>
      </c>
      <c r="D729" s="117">
        <v>4564500</v>
      </c>
    </row>
    <row r="730" spans="1:4" ht="15.75" x14ac:dyDescent="0.3">
      <c r="A730" s="114">
        <v>729</v>
      </c>
      <c r="B730" s="133" t="s">
        <v>1182</v>
      </c>
      <c r="C730" s="116" t="s">
        <v>1055</v>
      </c>
      <c r="D730" s="117">
        <v>1627900</v>
      </c>
    </row>
    <row r="731" spans="1:4" ht="15.75" x14ac:dyDescent="0.3">
      <c r="A731" s="114">
        <v>730</v>
      </c>
      <c r="B731" s="133" t="s">
        <v>1183</v>
      </c>
      <c r="C731" s="116" t="s">
        <v>1055</v>
      </c>
      <c r="D731" s="117">
        <v>1003000</v>
      </c>
    </row>
    <row r="732" spans="1:4" ht="15.75" x14ac:dyDescent="0.3">
      <c r="A732" s="114">
        <v>731</v>
      </c>
      <c r="B732" s="133" t="s">
        <v>1184</v>
      </c>
      <c r="C732" s="116" t="s">
        <v>1055</v>
      </c>
      <c r="D732" s="117">
        <v>1450100</v>
      </c>
    </row>
    <row r="733" spans="1:4" ht="15.75" x14ac:dyDescent="0.3">
      <c r="A733" s="114">
        <v>732</v>
      </c>
      <c r="B733" s="133" t="s">
        <v>1185</v>
      </c>
      <c r="C733" s="116" t="s">
        <v>1055</v>
      </c>
      <c r="D733" s="117">
        <v>2063700</v>
      </c>
    </row>
    <row r="734" spans="1:4" ht="15.75" x14ac:dyDescent="0.3">
      <c r="A734" s="114">
        <v>733</v>
      </c>
      <c r="B734" s="133" t="s">
        <v>1186</v>
      </c>
      <c r="C734" s="116" t="s">
        <v>1055</v>
      </c>
      <c r="D734" s="117">
        <v>2230100</v>
      </c>
    </row>
    <row r="735" spans="1:4" ht="15.75" x14ac:dyDescent="0.3">
      <c r="A735" s="114">
        <v>734</v>
      </c>
      <c r="B735" s="133" t="s">
        <v>1187</v>
      </c>
      <c r="C735" s="116" t="s">
        <v>1055</v>
      </c>
      <c r="D735" s="117">
        <v>1917700</v>
      </c>
    </row>
    <row r="736" spans="1:4" ht="15.75" x14ac:dyDescent="0.3">
      <c r="A736" s="114">
        <v>735</v>
      </c>
      <c r="B736" s="133" t="s">
        <v>1188</v>
      </c>
      <c r="C736" s="116" t="s">
        <v>1055</v>
      </c>
      <c r="D736" s="117">
        <v>9797300</v>
      </c>
    </row>
    <row r="737" spans="1:4" ht="15.75" x14ac:dyDescent="0.3">
      <c r="A737" s="114">
        <v>736</v>
      </c>
      <c r="B737" s="133" t="s">
        <v>1189</v>
      </c>
      <c r="C737" s="116" t="s">
        <v>1055</v>
      </c>
      <c r="D737" s="117">
        <v>13222700</v>
      </c>
    </row>
    <row r="738" spans="1:4" ht="15.75" x14ac:dyDescent="0.3">
      <c r="A738" s="114">
        <v>737</v>
      </c>
      <c r="B738" s="133" t="s">
        <v>1190</v>
      </c>
      <c r="C738" s="116" t="s">
        <v>1055</v>
      </c>
      <c r="D738" s="117">
        <v>14791600</v>
      </c>
    </row>
    <row r="739" spans="1:4" ht="15.75" x14ac:dyDescent="0.3">
      <c r="A739" s="114">
        <v>738</v>
      </c>
      <c r="B739" s="133" t="s">
        <v>1191</v>
      </c>
      <c r="C739" s="116" t="s">
        <v>1055</v>
      </c>
      <c r="D739" s="117">
        <v>19610300</v>
      </c>
    </row>
    <row r="740" spans="1:4" ht="15.75" x14ac:dyDescent="0.3">
      <c r="A740" s="114">
        <v>739</v>
      </c>
      <c r="B740" s="133" t="s">
        <v>1192</v>
      </c>
      <c r="C740" s="116" t="s">
        <v>1055</v>
      </c>
      <c r="D740" s="117">
        <v>8964200</v>
      </c>
    </row>
    <row r="741" spans="1:4" ht="15.75" x14ac:dyDescent="0.3">
      <c r="A741" s="114">
        <v>740</v>
      </c>
      <c r="B741" s="133" t="s">
        <v>1193</v>
      </c>
      <c r="C741" s="116" t="s">
        <v>1055</v>
      </c>
      <c r="D741" s="117">
        <v>20731000</v>
      </c>
    </row>
    <row r="742" spans="1:4" ht="15.75" x14ac:dyDescent="0.3">
      <c r="A742" s="114">
        <v>741</v>
      </c>
      <c r="B742" s="133" t="s">
        <v>1194</v>
      </c>
      <c r="C742" s="116" t="s">
        <v>1055</v>
      </c>
      <c r="D742" s="117">
        <v>23532600</v>
      </c>
    </row>
    <row r="743" spans="1:4" ht="15.75" x14ac:dyDescent="0.3">
      <c r="A743" s="114">
        <v>742</v>
      </c>
      <c r="B743" s="133" t="s">
        <v>1195</v>
      </c>
      <c r="C743" s="116" t="s">
        <v>1055</v>
      </c>
      <c r="D743" s="117">
        <v>25549800</v>
      </c>
    </row>
    <row r="744" spans="1:4" ht="15.75" x14ac:dyDescent="0.3">
      <c r="A744" s="114">
        <v>743</v>
      </c>
      <c r="B744" s="133" t="s">
        <v>1196</v>
      </c>
      <c r="C744" s="116" t="s">
        <v>1055</v>
      </c>
      <c r="D744" s="117">
        <v>5907900</v>
      </c>
    </row>
    <row r="745" spans="1:4" ht="15.75" x14ac:dyDescent="0.3">
      <c r="A745" s="114">
        <v>744</v>
      </c>
      <c r="B745" s="133" t="s">
        <v>1197</v>
      </c>
      <c r="C745" s="116" t="s">
        <v>1055</v>
      </c>
      <c r="D745" s="117">
        <v>10462900</v>
      </c>
    </row>
    <row r="746" spans="1:4" ht="15.75" x14ac:dyDescent="0.3">
      <c r="A746" s="114">
        <v>745</v>
      </c>
      <c r="B746" s="133" t="s">
        <v>1198</v>
      </c>
      <c r="C746" s="116" t="s">
        <v>1055</v>
      </c>
      <c r="D746" s="117">
        <v>22298800</v>
      </c>
    </row>
    <row r="747" spans="1:4" ht="15.75" x14ac:dyDescent="0.3">
      <c r="A747" s="114">
        <v>746</v>
      </c>
      <c r="B747" s="133" t="s">
        <v>1199</v>
      </c>
      <c r="C747" s="116" t="s">
        <v>1055</v>
      </c>
      <c r="D747" s="117">
        <v>12145000</v>
      </c>
    </row>
    <row r="748" spans="1:4" ht="15.75" x14ac:dyDescent="0.3">
      <c r="A748" s="114">
        <v>747</v>
      </c>
      <c r="B748" s="133" t="s">
        <v>1200</v>
      </c>
      <c r="C748" s="116" t="s">
        <v>1055</v>
      </c>
      <c r="D748" s="117">
        <v>8213700</v>
      </c>
    </row>
    <row r="749" spans="1:4" ht="15.75" x14ac:dyDescent="0.3">
      <c r="A749" s="114">
        <v>748</v>
      </c>
      <c r="B749" s="133" t="s">
        <v>1201</v>
      </c>
      <c r="C749" s="116" t="s">
        <v>1055</v>
      </c>
      <c r="D749" s="117">
        <v>17454000</v>
      </c>
    </row>
    <row r="750" spans="1:4" ht="15.75" x14ac:dyDescent="0.3">
      <c r="A750" s="114">
        <v>749</v>
      </c>
      <c r="B750" s="133" t="s">
        <v>1202</v>
      </c>
      <c r="C750" s="116" t="s">
        <v>1055</v>
      </c>
      <c r="D750" s="117">
        <v>7131500</v>
      </c>
    </row>
    <row r="751" spans="1:4" ht="15.75" x14ac:dyDescent="0.3">
      <c r="A751" s="114">
        <v>750</v>
      </c>
      <c r="B751" s="133" t="s">
        <v>1203</v>
      </c>
      <c r="C751" s="116" t="s">
        <v>1055</v>
      </c>
      <c r="D751" s="117">
        <v>5358800</v>
      </c>
    </row>
    <row r="752" spans="1:4" ht="15.75" x14ac:dyDescent="0.3">
      <c r="A752" s="114">
        <v>751</v>
      </c>
      <c r="B752" s="133" t="s">
        <v>1204</v>
      </c>
      <c r="C752" s="116" t="s">
        <v>1055</v>
      </c>
      <c r="D752" s="117">
        <v>38020700</v>
      </c>
    </row>
    <row r="753" spans="1:4" ht="15.75" x14ac:dyDescent="0.3">
      <c r="A753" s="114">
        <v>752</v>
      </c>
      <c r="B753" s="133" t="s">
        <v>1205</v>
      </c>
      <c r="C753" s="116" t="s">
        <v>1055</v>
      </c>
      <c r="D753" s="117">
        <v>16711900</v>
      </c>
    </row>
    <row r="754" spans="1:4" ht="15.75" x14ac:dyDescent="0.3">
      <c r="A754" s="114">
        <v>753</v>
      </c>
      <c r="B754" s="133" t="s">
        <v>1206</v>
      </c>
      <c r="C754" s="116" t="s">
        <v>1055</v>
      </c>
      <c r="D754" s="117">
        <v>31962500</v>
      </c>
    </row>
    <row r="755" spans="1:4" ht="15.75" x14ac:dyDescent="0.3">
      <c r="A755" s="114">
        <v>754</v>
      </c>
      <c r="B755" s="133" t="s">
        <v>1207</v>
      </c>
      <c r="C755" s="116" t="s">
        <v>1055</v>
      </c>
      <c r="D755" s="117">
        <v>28309500</v>
      </c>
    </row>
    <row r="756" spans="1:4" ht="15.75" x14ac:dyDescent="0.3">
      <c r="A756" s="114">
        <v>755</v>
      </c>
      <c r="B756" s="133" t="s">
        <v>1208</v>
      </c>
      <c r="C756" s="116" t="s">
        <v>1055</v>
      </c>
      <c r="D756" s="117">
        <v>44566900</v>
      </c>
    </row>
    <row r="757" spans="1:4" ht="15.75" x14ac:dyDescent="0.3">
      <c r="A757" s="114">
        <v>756</v>
      </c>
      <c r="B757" s="133" t="s">
        <v>1182</v>
      </c>
      <c r="C757" s="116" t="s">
        <v>1055</v>
      </c>
      <c r="D757" s="117">
        <v>1627900</v>
      </c>
    </row>
    <row r="758" spans="1:4" ht="15.75" x14ac:dyDescent="0.3">
      <c r="A758" s="114">
        <v>757</v>
      </c>
      <c r="B758" s="133" t="s">
        <v>1209</v>
      </c>
      <c r="C758" s="116" t="s">
        <v>1055</v>
      </c>
      <c r="D758" s="117">
        <v>1003000</v>
      </c>
    </row>
    <row r="759" spans="1:4" ht="15.75" x14ac:dyDescent="0.3">
      <c r="A759" s="114">
        <v>758</v>
      </c>
      <c r="B759" s="133" t="s">
        <v>1184</v>
      </c>
      <c r="C759" s="116" t="s">
        <v>1055</v>
      </c>
      <c r="D759" s="117">
        <v>1450100</v>
      </c>
    </row>
    <row r="760" spans="1:4" ht="15.75" x14ac:dyDescent="0.3">
      <c r="A760" s="114">
        <v>759</v>
      </c>
      <c r="B760" s="133" t="s">
        <v>1185</v>
      </c>
      <c r="C760" s="116" t="s">
        <v>1055</v>
      </c>
      <c r="D760" s="117">
        <v>2063700</v>
      </c>
    </row>
    <row r="761" spans="1:4" ht="15.75" x14ac:dyDescent="0.3">
      <c r="A761" s="114">
        <v>760</v>
      </c>
      <c r="B761" s="133" t="s">
        <v>1186</v>
      </c>
      <c r="C761" s="116" t="s">
        <v>1055</v>
      </c>
      <c r="D761" s="117">
        <v>2230100</v>
      </c>
    </row>
    <row r="762" spans="1:4" ht="15.75" x14ac:dyDescent="0.3">
      <c r="A762" s="114">
        <v>761</v>
      </c>
      <c r="B762" s="133" t="s">
        <v>1187</v>
      </c>
      <c r="C762" s="116" t="s">
        <v>1055</v>
      </c>
      <c r="D762" s="117">
        <v>1917700</v>
      </c>
    </row>
    <row r="763" spans="1:4" ht="15.75" x14ac:dyDescent="0.3">
      <c r="A763" s="114">
        <v>762</v>
      </c>
      <c r="B763" s="133" t="s">
        <v>1210</v>
      </c>
      <c r="C763" s="116" t="s">
        <v>1055</v>
      </c>
      <c r="D763" s="117">
        <v>8438900</v>
      </c>
    </row>
    <row r="764" spans="1:4" ht="15.75" x14ac:dyDescent="0.3">
      <c r="A764" s="114">
        <v>763</v>
      </c>
      <c r="B764" s="133" t="s">
        <v>1211</v>
      </c>
      <c r="C764" s="116" t="s">
        <v>1055</v>
      </c>
      <c r="D764" s="117">
        <v>1845700</v>
      </c>
    </row>
    <row r="765" spans="1:4" ht="15.75" x14ac:dyDescent="0.3">
      <c r="A765" s="114">
        <v>764</v>
      </c>
      <c r="B765" s="133" t="s">
        <v>1212</v>
      </c>
      <c r="C765" s="116" t="s">
        <v>1055</v>
      </c>
      <c r="D765" s="117">
        <v>2210300</v>
      </c>
    </row>
    <row r="766" spans="1:4" ht="15.75" x14ac:dyDescent="0.3">
      <c r="A766" s="114">
        <v>765</v>
      </c>
      <c r="B766" s="133" t="s">
        <v>1213</v>
      </c>
      <c r="C766" s="116" t="s">
        <v>1055</v>
      </c>
      <c r="D766" s="117">
        <v>14319600</v>
      </c>
    </row>
    <row r="767" spans="1:4" ht="15.75" x14ac:dyDescent="0.3">
      <c r="A767" s="114">
        <v>766</v>
      </c>
      <c r="B767" s="133" t="s">
        <v>1214</v>
      </c>
      <c r="C767" s="116" t="s">
        <v>1055</v>
      </c>
      <c r="D767" s="117">
        <v>11642400</v>
      </c>
    </row>
    <row r="768" spans="1:4" ht="15.75" x14ac:dyDescent="0.3">
      <c r="A768" s="114">
        <v>767</v>
      </c>
      <c r="B768" s="133" t="s">
        <v>1215</v>
      </c>
      <c r="C768" s="116" t="s">
        <v>1055</v>
      </c>
      <c r="D768" s="117">
        <v>1183000</v>
      </c>
    </row>
    <row r="769" spans="1:4" ht="15.75" x14ac:dyDescent="0.3">
      <c r="A769" s="114">
        <v>768</v>
      </c>
      <c r="B769" s="133" t="s">
        <v>1216</v>
      </c>
      <c r="C769" s="116" t="s">
        <v>1055</v>
      </c>
      <c r="D769" s="117">
        <v>6132600</v>
      </c>
    </row>
    <row r="770" spans="1:4" ht="15.75" x14ac:dyDescent="0.3">
      <c r="A770" s="114">
        <v>769</v>
      </c>
      <c r="B770" s="133" t="s">
        <v>1217</v>
      </c>
      <c r="C770" s="116" t="s">
        <v>1055</v>
      </c>
      <c r="D770" s="117">
        <v>7017200</v>
      </c>
    </row>
    <row r="771" spans="1:4" ht="15.75" x14ac:dyDescent="0.3">
      <c r="A771" s="114">
        <v>770</v>
      </c>
      <c r="B771" s="133" t="s">
        <v>1218</v>
      </c>
      <c r="C771" s="116" t="s">
        <v>1055</v>
      </c>
      <c r="D771" s="117">
        <v>3985300</v>
      </c>
    </row>
    <row r="772" spans="1:4" ht="15.75" x14ac:dyDescent="0.3">
      <c r="A772" s="114">
        <v>771</v>
      </c>
      <c r="B772" s="133" t="s">
        <v>1219</v>
      </c>
      <c r="C772" s="116" t="s">
        <v>1055</v>
      </c>
      <c r="D772" s="117">
        <v>4669500</v>
      </c>
    </row>
    <row r="773" spans="1:4" ht="15.75" x14ac:dyDescent="0.3">
      <c r="A773" s="114">
        <v>772</v>
      </c>
      <c r="B773" s="133" t="s">
        <v>1220</v>
      </c>
      <c r="C773" s="116" t="s">
        <v>1055</v>
      </c>
      <c r="D773" s="117">
        <v>10588500</v>
      </c>
    </row>
    <row r="774" spans="1:4" ht="15.75" x14ac:dyDescent="0.3">
      <c r="A774" s="114">
        <v>773</v>
      </c>
      <c r="B774" s="133" t="s">
        <v>1221</v>
      </c>
      <c r="C774" s="116" t="s">
        <v>1055</v>
      </c>
      <c r="D774" s="117">
        <v>1707600</v>
      </c>
    </row>
    <row r="775" spans="1:4" ht="15.75" x14ac:dyDescent="0.3">
      <c r="A775" s="114">
        <v>774</v>
      </c>
      <c r="B775" s="133" t="s">
        <v>1222</v>
      </c>
      <c r="C775" s="116" t="s">
        <v>1055</v>
      </c>
      <c r="D775" s="117">
        <v>1477900</v>
      </c>
    </row>
    <row r="776" spans="1:4" ht="15.75" x14ac:dyDescent="0.3">
      <c r="A776" s="114">
        <v>775</v>
      </c>
      <c r="B776" s="133" t="s">
        <v>1223</v>
      </c>
      <c r="C776" s="116" t="s">
        <v>1055</v>
      </c>
      <c r="D776" s="117">
        <v>2410000</v>
      </c>
    </row>
    <row r="777" spans="1:4" ht="15.75" x14ac:dyDescent="0.3">
      <c r="A777" s="114">
        <v>776</v>
      </c>
      <c r="B777" s="133" t="s">
        <v>1224</v>
      </c>
      <c r="C777" s="116" t="s">
        <v>1055</v>
      </c>
      <c r="D777" s="117">
        <v>1007500</v>
      </c>
    </row>
    <row r="778" spans="1:4" ht="15.75" x14ac:dyDescent="0.3">
      <c r="A778" s="114">
        <v>777</v>
      </c>
      <c r="B778" s="133" t="s">
        <v>1225</v>
      </c>
      <c r="C778" s="116" t="s">
        <v>1055</v>
      </c>
      <c r="D778" s="117">
        <v>37746800</v>
      </c>
    </row>
    <row r="779" spans="1:4" ht="15.75" x14ac:dyDescent="0.3">
      <c r="A779" s="114">
        <v>778</v>
      </c>
      <c r="B779" s="133" t="s">
        <v>1226</v>
      </c>
      <c r="C779" s="116" t="s">
        <v>1055</v>
      </c>
      <c r="D779" s="117">
        <v>56031500</v>
      </c>
    </row>
    <row r="780" spans="1:4" ht="15.75" x14ac:dyDescent="0.3">
      <c r="A780" s="114">
        <v>779</v>
      </c>
      <c r="B780" s="133" t="s">
        <v>1227</v>
      </c>
      <c r="C780" s="116" t="s">
        <v>1055</v>
      </c>
      <c r="D780" s="117">
        <v>15332100</v>
      </c>
    </row>
    <row r="781" spans="1:4" ht="15.75" x14ac:dyDescent="0.3">
      <c r="A781" s="114">
        <v>780</v>
      </c>
      <c r="B781" s="133" t="s">
        <v>1228</v>
      </c>
      <c r="C781" s="116" t="s">
        <v>1055</v>
      </c>
      <c r="D781" s="117">
        <v>3537500</v>
      </c>
    </row>
    <row r="782" spans="1:4" ht="15.75" x14ac:dyDescent="0.3">
      <c r="A782" s="114">
        <v>781</v>
      </c>
      <c r="B782" s="133" t="s">
        <v>1229</v>
      </c>
      <c r="C782" s="116" t="s">
        <v>1055</v>
      </c>
      <c r="D782" s="117">
        <v>10556900</v>
      </c>
    </row>
    <row r="783" spans="1:4" ht="15.75" x14ac:dyDescent="0.3">
      <c r="A783" s="114">
        <v>782</v>
      </c>
      <c r="B783" s="133" t="s">
        <v>1230</v>
      </c>
      <c r="C783" s="116" t="s">
        <v>1055</v>
      </c>
      <c r="D783" s="117">
        <v>2858300</v>
      </c>
    </row>
    <row r="784" spans="1:4" ht="15.75" x14ac:dyDescent="0.3">
      <c r="A784" s="114">
        <v>783</v>
      </c>
      <c r="B784" s="133" t="s">
        <v>1231</v>
      </c>
      <c r="C784" s="116" t="s">
        <v>1055</v>
      </c>
      <c r="D784" s="117">
        <v>6175000</v>
      </c>
    </row>
    <row r="785" spans="1:4" ht="15.75" x14ac:dyDescent="0.3">
      <c r="A785" s="114">
        <v>784</v>
      </c>
      <c r="B785" s="133" t="s">
        <v>1232</v>
      </c>
      <c r="C785" s="116" t="s">
        <v>1055</v>
      </c>
      <c r="D785" s="117">
        <v>16248400</v>
      </c>
    </row>
    <row r="786" spans="1:4" ht="15.75" x14ac:dyDescent="0.3">
      <c r="A786" s="114">
        <v>785</v>
      </c>
      <c r="B786" s="133" t="s">
        <v>1233</v>
      </c>
      <c r="C786" s="116" t="s">
        <v>1055</v>
      </c>
      <c r="D786" s="117">
        <v>16248400</v>
      </c>
    </row>
    <row r="787" spans="1:4" ht="15.75" x14ac:dyDescent="0.3">
      <c r="A787" s="114">
        <v>786</v>
      </c>
      <c r="B787" s="133" t="s">
        <v>1234</v>
      </c>
      <c r="C787" s="116" t="s">
        <v>1055</v>
      </c>
      <c r="D787" s="117">
        <v>7018300</v>
      </c>
    </row>
    <row r="788" spans="1:4" ht="15.75" x14ac:dyDescent="0.3">
      <c r="A788" s="114">
        <v>787</v>
      </c>
      <c r="B788" s="133" t="s">
        <v>1235</v>
      </c>
      <c r="C788" s="116" t="s">
        <v>1055</v>
      </c>
      <c r="D788" s="117">
        <v>4011800</v>
      </c>
    </row>
    <row r="789" spans="1:4" ht="15.75" x14ac:dyDescent="0.3">
      <c r="A789" s="114">
        <v>788</v>
      </c>
      <c r="B789" s="133" t="s">
        <v>1236</v>
      </c>
      <c r="C789" s="116" t="s">
        <v>1055</v>
      </c>
      <c r="D789" s="117">
        <v>5041900</v>
      </c>
    </row>
    <row r="790" spans="1:4" ht="15.75" x14ac:dyDescent="0.3">
      <c r="A790" s="114">
        <v>789</v>
      </c>
      <c r="B790" s="133" t="s">
        <v>1237</v>
      </c>
      <c r="C790" s="116" t="s">
        <v>1055</v>
      </c>
      <c r="D790" s="117">
        <v>67581500</v>
      </c>
    </row>
    <row r="791" spans="1:4" ht="15.75" x14ac:dyDescent="0.3">
      <c r="A791" s="114">
        <v>790</v>
      </c>
      <c r="B791" s="133" t="s">
        <v>1238</v>
      </c>
      <c r="C791" s="116" t="s">
        <v>1055</v>
      </c>
      <c r="D791" s="117">
        <v>102726400</v>
      </c>
    </row>
    <row r="792" spans="1:4" ht="15.75" x14ac:dyDescent="0.3">
      <c r="A792" s="114">
        <v>791</v>
      </c>
      <c r="B792" s="133" t="s">
        <v>1239</v>
      </c>
      <c r="C792" s="116" t="s">
        <v>1055</v>
      </c>
      <c r="D792" s="117">
        <v>89895500</v>
      </c>
    </row>
    <row r="793" spans="1:4" ht="15.75" x14ac:dyDescent="0.3">
      <c r="A793" s="114">
        <v>792</v>
      </c>
      <c r="B793" s="133" t="s">
        <v>1240</v>
      </c>
      <c r="C793" s="116" t="s">
        <v>1055</v>
      </c>
      <c r="D793" s="117">
        <v>48406000</v>
      </c>
    </row>
    <row r="794" spans="1:4" ht="15.75" x14ac:dyDescent="0.3">
      <c r="A794" s="114">
        <v>793</v>
      </c>
      <c r="B794" s="133" t="s">
        <v>1241</v>
      </c>
      <c r="C794" s="116" t="s">
        <v>1055</v>
      </c>
      <c r="D794" s="117">
        <v>60702000</v>
      </c>
    </row>
    <row r="795" spans="1:4" ht="15.75" x14ac:dyDescent="0.3">
      <c r="A795" s="114">
        <v>794</v>
      </c>
      <c r="B795" s="133" t="s">
        <v>1242</v>
      </c>
      <c r="C795" s="116" t="s">
        <v>1055</v>
      </c>
      <c r="D795" s="117">
        <v>59861500</v>
      </c>
    </row>
    <row r="796" spans="1:4" ht="15.75" x14ac:dyDescent="0.3">
      <c r="A796" s="114">
        <v>795</v>
      </c>
      <c r="B796" s="133" t="s">
        <v>1243</v>
      </c>
      <c r="C796" s="116" t="s">
        <v>1055</v>
      </c>
      <c r="D796" s="117">
        <v>57303400</v>
      </c>
    </row>
    <row r="797" spans="1:4" ht="15.75" x14ac:dyDescent="0.3">
      <c r="A797" s="114">
        <v>796</v>
      </c>
      <c r="B797" s="133" t="s">
        <v>1244</v>
      </c>
      <c r="C797" s="116" t="s">
        <v>1055</v>
      </c>
      <c r="D797" s="117">
        <v>34304400</v>
      </c>
    </row>
    <row r="798" spans="1:4" ht="15.75" x14ac:dyDescent="0.3">
      <c r="A798" s="114">
        <v>797</v>
      </c>
      <c r="B798" s="133" t="s">
        <v>1245</v>
      </c>
      <c r="C798" s="116" t="s">
        <v>1055</v>
      </c>
      <c r="D798" s="117">
        <v>37635300</v>
      </c>
    </row>
    <row r="799" spans="1:4" ht="15.75" x14ac:dyDescent="0.3">
      <c r="A799" s="114">
        <v>798</v>
      </c>
      <c r="B799" s="133" t="s">
        <v>1246</v>
      </c>
      <c r="C799" s="116" t="s">
        <v>1055</v>
      </c>
      <c r="D799" s="117">
        <v>38755900</v>
      </c>
    </row>
    <row r="800" spans="1:4" ht="15.75" x14ac:dyDescent="0.3">
      <c r="A800" s="114">
        <v>799</v>
      </c>
      <c r="B800" s="133" t="s">
        <v>1247</v>
      </c>
      <c r="C800" s="116" t="s">
        <v>1055</v>
      </c>
      <c r="D800" s="117">
        <v>33246100</v>
      </c>
    </row>
    <row r="801" spans="1:4" ht="15.75" x14ac:dyDescent="0.3">
      <c r="A801" s="114">
        <v>800</v>
      </c>
      <c r="B801" s="133" t="s">
        <v>1248</v>
      </c>
      <c r="C801" s="116" t="s">
        <v>1055</v>
      </c>
      <c r="D801" s="117">
        <v>25463700</v>
      </c>
    </row>
    <row r="802" spans="1:4" ht="15.75" x14ac:dyDescent="0.3">
      <c r="A802" s="114">
        <v>801</v>
      </c>
      <c r="B802" s="133" t="s">
        <v>1249</v>
      </c>
      <c r="C802" s="116" t="s">
        <v>1055</v>
      </c>
      <c r="D802" s="117">
        <v>26055300</v>
      </c>
    </row>
    <row r="803" spans="1:4" ht="15.75" x14ac:dyDescent="0.3">
      <c r="A803" s="114">
        <v>802</v>
      </c>
      <c r="B803" s="133" t="s">
        <v>1250</v>
      </c>
      <c r="C803" s="116" t="s">
        <v>1055</v>
      </c>
      <c r="D803" s="117">
        <v>13012100</v>
      </c>
    </row>
    <row r="804" spans="1:4" ht="15.75" x14ac:dyDescent="0.3">
      <c r="A804" s="114">
        <v>803</v>
      </c>
      <c r="B804" s="133" t="s">
        <v>1251</v>
      </c>
      <c r="C804" s="116" t="s">
        <v>1055</v>
      </c>
      <c r="D804" s="117">
        <v>19455800</v>
      </c>
    </row>
    <row r="805" spans="1:4" ht="15.75" x14ac:dyDescent="0.3">
      <c r="A805" s="114">
        <v>804</v>
      </c>
      <c r="B805" s="133" t="s">
        <v>1252</v>
      </c>
      <c r="C805" s="116" t="s">
        <v>1055</v>
      </c>
      <c r="D805" s="117">
        <v>53913100</v>
      </c>
    </row>
    <row r="806" spans="1:4" ht="15.75" x14ac:dyDescent="0.3">
      <c r="A806" s="114">
        <v>805</v>
      </c>
      <c r="B806" s="133" t="s">
        <v>1253</v>
      </c>
      <c r="C806" s="116" t="s">
        <v>1055</v>
      </c>
      <c r="D806" s="117">
        <v>54792000</v>
      </c>
    </row>
    <row r="807" spans="1:4" ht="15.75" x14ac:dyDescent="0.3">
      <c r="A807" s="114">
        <v>806</v>
      </c>
      <c r="B807" s="133" t="s">
        <v>1254</v>
      </c>
      <c r="C807" s="116" t="s">
        <v>1055</v>
      </c>
      <c r="D807" s="117">
        <v>35101300</v>
      </c>
    </row>
    <row r="808" spans="1:4" ht="15.75" x14ac:dyDescent="0.3">
      <c r="A808" s="114">
        <v>807</v>
      </c>
      <c r="B808" s="133" t="s">
        <v>1255</v>
      </c>
      <c r="C808" s="116" t="s">
        <v>1055</v>
      </c>
      <c r="D808" s="117">
        <v>32286200</v>
      </c>
    </row>
    <row r="809" spans="1:4" ht="15.75" x14ac:dyDescent="0.3">
      <c r="A809" s="114">
        <v>808</v>
      </c>
      <c r="B809" s="133" t="s">
        <v>1256</v>
      </c>
      <c r="C809" s="116" t="s">
        <v>1055</v>
      </c>
      <c r="D809" s="117">
        <v>31154100</v>
      </c>
    </row>
    <row r="810" spans="1:4" ht="15.75" x14ac:dyDescent="0.3">
      <c r="A810" s="114">
        <v>809</v>
      </c>
      <c r="B810" s="133" t="s">
        <v>1257</v>
      </c>
      <c r="C810" s="116" t="s">
        <v>1055</v>
      </c>
      <c r="D810" s="117">
        <v>36400900</v>
      </c>
    </row>
    <row r="811" spans="1:4" ht="15.75" x14ac:dyDescent="0.3">
      <c r="A811" s="114">
        <v>810</v>
      </c>
      <c r="B811" s="133" t="s">
        <v>1258</v>
      </c>
      <c r="C811" s="116" t="s">
        <v>1055</v>
      </c>
      <c r="D811" s="117">
        <v>18839500</v>
      </c>
    </row>
    <row r="812" spans="1:4" ht="15.75" x14ac:dyDescent="0.3">
      <c r="A812" s="114">
        <v>811</v>
      </c>
      <c r="B812" s="133" t="s">
        <v>1259</v>
      </c>
      <c r="C812" s="116" t="s">
        <v>1055</v>
      </c>
      <c r="D812" s="117">
        <v>23571100</v>
      </c>
    </row>
    <row r="813" spans="1:4" ht="15.75" x14ac:dyDescent="0.3">
      <c r="A813" s="114">
        <v>812</v>
      </c>
      <c r="B813" s="133" t="s">
        <v>1260</v>
      </c>
      <c r="C813" s="116" t="s">
        <v>1055</v>
      </c>
      <c r="D813" s="117">
        <v>9282200</v>
      </c>
    </row>
    <row r="814" spans="1:4" ht="15.75" x14ac:dyDescent="0.3">
      <c r="A814" s="114">
        <v>813</v>
      </c>
      <c r="B814" s="133" t="s">
        <v>1261</v>
      </c>
      <c r="C814" s="116" t="s">
        <v>1055</v>
      </c>
      <c r="D814" s="117">
        <v>6238400</v>
      </c>
    </row>
    <row r="815" spans="1:4" ht="15.75" x14ac:dyDescent="0.3">
      <c r="A815" s="114">
        <v>814</v>
      </c>
      <c r="B815" s="133" t="s">
        <v>1262</v>
      </c>
      <c r="C815" s="116" t="s">
        <v>1055</v>
      </c>
      <c r="D815" s="117">
        <v>13603500</v>
      </c>
    </row>
    <row r="816" spans="1:4" ht="15.75" x14ac:dyDescent="0.3">
      <c r="A816" s="114">
        <v>815</v>
      </c>
      <c r="B816" s="133" t="s">
        <v>1263</v>
      </c>
      <c r="C816" s="116" t="s">
        <v>1055</v>
      </c>
      <c r="D816" s="117">
        <v>7253200</v>
      </c>
    </row>
    <row r="817" spans="1:4" ht="15.75" x14ac:dyDescent="0.3">
      <c r="A817" s="114">
        <v>816</v>
      </c>
      <c r="B817" s="133" t="s">
        <v>1264</v>
      </c>
      <c r="C817" s="116" t="s">
        <v>1055</v>
      </c>
      <c r="D817" s="117">
        <v>5658800</v>
      </c>
    </row>
    <row r="818" spans="1:4" ht="15.75" x14ac:dyDescent="0.3">
      <c r="A818" s="114">
        <v>817</v>
      </c>
      <c r="B818" s="133" t="s">
        <v>1265</v>
      </c>
      <c r="C818" s="116" t="s">
        <v>1055</v>
      </c>
      <c r="D818" s="117">
        <v>4867600</v>
      </c>
    </row>
    <row r="819" spans="1:4" ht="15.75" x14ac:dyDescent="0.3">
      <c r="A819" s="114">
        <v>818</v>
      </c>
      <c r="B819" s="133" t="s">
        <v>1266</v>
      </c>
      <c r="C819" s="116" t="s">
        <v>1055</v>
      </c>
      <c r="D819" s="117">
        <v>6218500</v>
      </c>
    </row>
    <row r="820" spans="1:4" ht="15.75" x14ac:dyDescent="0.3">
      <c r="A820" s="114">
        <v>819</v>
      </c>
      <c r="B820" s="133" t="s">
        <v>1267</v>
      </c>
      <c r="C820" s="116" t="s">
        <v>1055</v>
      </c>
      <c r="D820" s="117">
        <v>3833600</v>
      </c>
    </row>
    <row r="821" spans="1:4" ht="15.75" x14ac:dyDescent="0.3">
      <c r="A821" s="114">
        <v>820</v>
      </c>
      <c r="B821" s="133" t="s">
        <v>1268</v>
      </c>
      <c r="C821" s="116" t="s">
        <v>1055</v>
      </c>
      <c r="D821" s="117">
        <v>14805200</v>
      </c>
    </row>
    <row r="822" spans="1:4" ht="15.75" x14ac:dyDescent="0.3">
      <c r="A822" s="114">
        <v>821</v>
      </c>
      <c r="B822" s="133" t="s">
        <v>1269</v>
      </c>
      <c r="C822" s="116" t="s">
        <v>1055</v>
      </c>
      <c r="D822" s="117">
        <v>19400900</v>
      </c>
    </row>
    <row r="823" spans="1:4" ht="15.75" x14ac:dyDescent="0.3">
      <c r="A823" s="114">
        <v>822</v>
      </c>
      <c r="B823" s="133" t="s">
        <v>1270</v>
      </c>
      <c r="C823" s="116" t="s">
        <v>1055</v>
      </c>
      <c r="D823" s="117">
        <v>6796500</v>
      </c>
    </row>
    <row r="824" spans="1:4" ht="15.75" x14ac:dyDescent="0.3">
      <c r="A824" s="114">
        <v>823</v>
      </c>
      <c r="B824" s="133" t="s">
        <v>1271</v>
      </c>
      <c r="C824" s="116" t="s">
        <v>1055</v>
      </c>
      <c r="D824" s="117">
        <v>11849500</v>
      </c>
    </row>
    <row r="825" spans="1:4" ht="15.75" x14ac:dyDescent="0.3">
      <c r="A825" s="114">
        <v>824</v>
      </c>
      <c r="B825" s="133" t="s">
        <v>1272</v>
      </c>
      <c r="C825" s="116" t="s">
        <v>1055</v>
      </c>
      <c r="D825" s="117">
        <v>16286900</v>
      </c>
    </row>
    <row r="826" spans="1:4" ht="15.75" x14ac:dyDescent="0.3">
      <c r="A826" s="114">
        <v>825</v>
      </c>
      <c r="B826" s="133" t="s">
        <v>1273</v>
      </c>
      <c r="C826" s="116" t="s">
        <v>1055</v>
      </c>
      <c r="D826" s="117">
        <v>51822700</v>
      </c>
    </row>
    <row r="827" spans="1:4" ht="15.75" x14ac:dyDescent="0.3">
      <c r="A827" s="114">
        <v>826</v>
      </c>
      <c r="B827" s="133" t="s">
        <v>1274</v>
      </c>
      <c r="C827" s="116" t="s">
        <v>1055</v>
      </c>
      <c r="D827" s="117">
        <v>10186700</v>
      </c>
    </row>
    <row r="828" spans="1:4" ht="15.75" x14ac:dyDescent="0.3">
      <c r="A828" s="114">
        <v>827</v>
      </c>
      <c r="B828" s="133" t="s">
        <v>1275</v>
      </c>
      <c r="C828" s="116" t="s">
        <v>1055</v>
      </c>
      <c r="D828" s="117">
        <v>47270000</v>
      </c>
    </row>
    <row r="829" spans="1:4" ht="15.75" x14ac:dyDescent="0.3">
      <c r="A829" s="114">
        <v>828</v>
      </c>
      <c r="B829" s="133" t="s">
        <v>1276</v>
      </c>
      <c r="C829" s="116" t="s">
        <v>1055</v>
      </c>
      <c r="D829" s="117">
        <v>4187300</v>
      </c>
    </row>
    <row r="830" spans="1:4" ht="15.75" x14ac:dyDescent="0.3">
      <c r="A830" s="114">
        <v>829</v>
      </c>
      <c r="B830" s="133" t="s">
        <v>1277</v>
      </c>
      <c r="C830" s="116" t="s">
        <v>1055</v>
      </c>
      <c r="D830" s="117">
        <v>4284600</v>
      </c>
    </row>
    <row r="831" spans="1:4" ht="15.75" x14ac:dyDescent="0.3">
      <c r="A831" s="114">
        <v>830</v>
      </c>
      <c r="B831" s="133" t="s">
        <v>1278</v>
      </c>
      <c r="C831" s="116" t="s">
        <v>1055</v>
      </c>
      <c r="D831" s="117">
        <v>6551400</v>
      </c>
    </row>
    <row r="832" spans="1:4" ht="15.75" x14ac:dyDescent="0.3">
      <c r="A832" s="114">
        <v>831</v>
      </c>
      <c r="B832" s="133" t="s">
        <v>1279</v>
      </c>
      <c r="C832" s="116" t="s">
        <v>1055</v>
      </c>
      <c r="D832" s="117">
        <v>2830600</v>
      </c>
    </row>
    <row r="833" spans="1:4" ht="15.75" x14ac:dyDescent="0.3">
      <c r="A833" s="114">
        <v>832</v>
      </c>
      <c r="B833" s="133" t="s">
        <v>1280</v>
      </c>
      <c r="C833" s="116" t="s">
        <v>1055</v>
      </c>
      <c r="D833" s="117">
        <v>93953600</v>
      </c>
    </row>
    <row r="834" spans="1:4" ht="15.75" x14ac:dyDescent="0.3">
      <c r="A834" s="114">
        <v>833</v>
      </c>
      <c r="B834" s="133" t="s">
        <v>1281</v>
      </c>
      <c r="C834" s="116" t="s">
        <v>1055</v>
      </c>
      <c r="D834" s="117">
        <v>18940200</v>
      </c>
    </row>
    <row r="835" spans="1:4" ht="15.75" x14ac:dyDescent="0.3">
      <c r="A835" s="114">
        <v>834</v>
      </c>
      <c r="B835" s="133" t="s">
        <v>1282</v>
      </c>
      <c r="C835" s="116" t="s">
        <v>1055</v>
      </c>
      <c r="D835" s="117">
        <v>21168500</v>
      </c>
    </row>
    <row r="836" spans="1:4" ht="15.75" x14ac:dyDescent="0.3">
      <c r="A836" s="114">
        <v>835</v>
      </c>
      <c r="B836" s="133" t="s">
        <v>1283</v>
      </c>
      <c r="C836" s="116" t="s">
        <v>1055</v>
      </c>
      <c r="D836" s="117">
        <v>385952100</v>
      </c>
    </row>
    <row r="837" spans="1:4" ht="15.75" x14ac:dyDescent="0.3">
      <c r="A837" s="114">
        <v>836</v>
      </c>
      <c r="B837" s="133" t="s">
        <v>1284</v>
      </c>
      <c r="C837" s="116" t="s">
        <v>1055</v>
      </c>
      <c r="D837" s="117">
        <v>39844300</v>
      </c>
    </row>
    <row r="838" spans="1:4" ht="15.75" x14ac:dyDescent="0.3">
      <c r="A838" s="114">
        <v>837</v>
      </c>
      <c r="B838" s="133" t="s">
        <v>1285</v>
      </c>
      <c r="C838" s="116" t="s">
        <v>1055</v>
      </c>
      <c r="D838" s="117">
        <v>27393800</v>
      </c>
    </row>
    <row r="839" spans="1:4" ht="15.75" x14ac:dyDescent="0.3">
      <c r="A839" s="114">
        <v>838</v>
      </c>
      <c r="B839" s="134" t="s">
        <v>1286</v>
      </c>
      <c r="C839" s="116" t="s">
        <v>1055</v>
      </c>
      <c r="D839" s="117">
        <v>1919200</v>
      </c>
    </row>
    <row r="840" spans="1:4" ht="15.75" x14ac:dyDescent="0.3">
      <c r="A840" s="114">
        <v>839</v>
      </c>
      <c r="B840" s="115" t="s">
        <v>1287</v>
      </c>
      <c r="C840" s="116" t="s">
        <v>1055</v>
      </c>
      <c r="D840" s="117">
        <v>2941700</v>
      </c>
    </row>
    <row r="841" spans="1:4" ht="15.75" x14ac:dyDescent="0.3">
      <c r="A841" s="114">
        <v>840</v>
      </c>
      <c r="B841" s="115" t="s">
        <v>1288</v>
      </c>
      <c r="C841" s="116" t="s">
        <v>1055</v>
      </c>
      <c r="D841" s="117">
        <v>13291000</v>
      </c>
    </row>
    <row r="842" spans="1:4" ht="15.75" x14ac:dyDescent="0.3">
      <c r="A842" s="114">
        <v>841</v>
      </c>
      <c r="B842" s="115" t="s">
        <v>1289</v>
      </c>
      <c r="C842" s="116" t="s">
        <v>1055</v>
      </c>
      <c r="D842" s="117">
        <v>26403000</v>
      </c>
    </row>
    <row r="843" spans="1:4" ht="15.75" x14ac:dyDescent="0.3">
      <c r="A843" s="114">
        <v>842</v>
      </c>
      <c r="B843" s="115" t="s">
        <v>1290</v>
      </c>
      <c r="C843" s="116" t="s">
        <v>1055</v>
      </c>
      <c r="D843" s="117">
        <v>91843900</v>
      </c>
    </row>
    <row r="844" spans="1:4" ht="15.75" x14ac:dyDescent="0.3">
      <c r="A844" s="111">
        <v>843</v>
      </c>
      <c r="B844" s="124" t="s">
        <v>1291</v>
      </c>
      <c r="C844" s="135" t="s">
        <v>1292</v>
      </c>
      <c r="D844" s="136">
        <v>226500</v>
      </c>
    </row>
    <row r="845" spans="1:4" ht="15.75" x14ac:dyDescent="0.3">
      <c r="A845" s="114">
        <v>844</v>
      </c>
      <c r="B845" s="133" t="s">
        <v>1293</v>
      </c>
      <c r="C845" s="137" t="s">
        <v>1292</v>
      </c>
      <c r="D845" s="117">
        <v>93600</v>
      </c>
    </row>
    <row r="846" spans="1:4" ht="15.75" x14ac:dyDescent="0.3">
      <c r="A846" s="111">
        <v>845</v>
      </c>
      <c r="B846" s="124" t="s">
        <v>1294</v>
      </c>
      <c r="C846" s="135" t="s">
        <v>1292</v>
      </c>
      <c r="D846" s="136">
        <v>54400</v>
      </c>
    </row>
    <row r="847" spans="1:4" ht="15.75" x14ac:dyDescent="0.3">
      <c r="A847" s="111">
        <v>846</v>
      </c>
      <c r="B847" s="124" t="s">
        <v>1295</v>
      </c>
      <c r="C847" s="135" t="s">
        <v>1292</v>
      </c>
      <c r="D847" s="136">
        <v>226500</v>
      </c>
    </row>
    <row r="848" spans="1:4" ht="15.75" x14ac:dyDescent="0.3">
      <c r="A848" s="111">
        <v>847</v>
      </c>
      <c r="B848" s="124" t="s">
        <v>1296</v>
      </c>
      <c r="C848" s="135" t="s">
        <v>1292</v>
      </c>
      <c r="D848" s="136">
        <v>93600</v>
      </c>
    </row>
    <row r="849" spans="1:4" ht="15.75" x14ac:dyDescent="0.3">
      <c r="A849" s="111">
        <v>848</v>
      </c>
      <c r="B849" s="124" t="s">
        <v>1297</v>
      </c>
      <c r="C849" s="135" t="s">
        <v>1292</v>
      </c>
      <c r="D849" s="136">
        <v>54400</v>
      </c>
    </row>
    <row r="850" spans="1:4" ht="15.75" x14ac:dyDescent="0.3">
      <c r="A850" s="111">
        <v>849</v>
      </c>
      <c r="B850" s="124" t="s">
        <v>1298</v>
      </c>
      <c r="C850" s="135" t="s">
        <v>1299</v>
      </c>
      <c r="D850" s="136">
        <v>1646700</v>
      </c>
    </row>
    <row r="851" spans="1:4" ht="15.75" x14ac:dyDescent="0.3">
      <c r="A851" s="111">
        <v>850</v>
      </c>
      <c r="B851" s="124" t="s">
        <v>1300</v>
      </c>
      <c r="C851" s="135" t="s">
        <v>1299</v>
      </c>
      <c r="D851" s="136">
        <v>1092600</v>
      </c>
    </row>
    <row r="852" spans="1:4" ht="15.75" x14ac:dyDescent="0.3">
      <c r="A852" s="111">
        <v>851</v>
      </c>
      <c r="B852" s="124" t="s">
        <v>1301</v>
      </c>
      <c r="C852" s="135" t="s">
        <v>1299</v>
      </c>
      <c r="D852" s="136">
        <v>828400</v>
      </c>
    </row>
    <row r="853" spans="1:4" ht="15.75" x14ac:dyDescent="0.3">
      <c r="A853" s="111">
        <v>852</v>
      </c>
      <c r="B853" s="124" t="s">
        <v>1302</v>
      </c>
      <c r="C853" s="135" t="s">
        <v>1299</v>
      </c>
      <c r="D853" s="136">
        <v>635300</v>
      </c>
    </row>
    <row r="854" spans="1:4" ht="15.75" x14ac:dyDescent="0.3">
      <c r="A854" s="114">
        <v>853</v>
      </c>
      <c r="B854" s="133" t="s">
        <v>1303</v>
      </c>
      <c r="C854" s="137" t="s">
        <v>1299</v>
      </c>
      <c r="D854" s="117">
        <v>241600</v>
      </c>
    </row>
    <row r="855" spans="1:4" ht="15.75" x14ac:dyDescent="0.3">
      <c r="A855" s="111">
        <v>854</v>
      </c>
      <c r="B855" s="124" t="s">
        <v>1304</v>
      </c>
      <c r="C855" s="135" t="s">
        <v>1299</v>
      </c>
      <c r="D855" s="136">
        <v>808000</v>
      </c>
    </row>
    <row r="856" spans="1:4" ht="15.75" x14ac:dyDescent="0.3">
      <c r="A856" s="111">
        <v>855</v>
      </c>
      <c r="B856" s="124" t="s">
        <v>1305</v>
      </c>
      <c r="C856" s="135" t="s">
        <v>1299</v>
      </c>
      <c r="D856" s="136">
        <v>211400</v>
      </c>
    </row>
    <row r="857" spans="1:4" ht="15.75" x14ac:dyDescent="0.3">
      <c r="A857" s="111">
        <v>856</v>
      </c>
      <c r="B857" s="124" t="s">
        <v>1306</v>
      </c>
      <c r="C857" s="135" t="s">
        <v>1292</v>
      </c>
      <c r="D857" s="136">
        <v>271800</v>
      </c>
    </row>
    <row r="858" spans="1:4" ht="15.75" x14ac:dyDescent="0.3">
      <c r="A858" s="111">
        <v>857</v>
      </c>
      <c r="B858" s="124" t="s">
        <v>1307</v>
      </c>
      <c r="C858" s="135" t="s">
        <v>1292</v>
      </c>
      <c r="D858" s="136">
        <v>211400</v>
      </c>
    </row>
    <row r="859" spans="1:4" ht="15.75" x14ac:dyDescent="0.3">
      <c r="A859" s="111">
        <v>858</v>
      </c>
      <c r="B859" s="124" t="s">
        <v>1308</v>
      </c>
      <c r="C859" s="135" t="s">
        <v>1292</v>
      </c>
      <c r="D859" s="136">
        <v>163100</v>
      </c>
    </row>
    <row r="860" spans="1:4" ht="15.75" x14ac:dyDescent="0.3">
      <c r="A860" s="111">
        <v>859</v>
      </c>
      <c r="B860" s="124" t="s">
        <v>1309</v>
      </c>
      <c r="C860" s="135" t="s">
        <v>1292</v>
      </c>
      <c r="D860" s="136">
        <v>78500</v>
      </c>
    </row>
    <row r="861" spans="1:4" ht="15.75" x14ac:dyDescent="0.3">
      <c r="A861" s="111">
        <v>860</v>
      </c>
      <c r="B861" s="124" t="s">
        <v>1310</v>
      </c>
      <c r="C861" s="135" t="s">
        <v>272</v>
      </c>
      <c r="D861" s="136">
        <v>68000</v>
      </c>
    </row>
    <row r="862" spans="1:4" ht="15.75" x14ac:dyDescent="0.3">
      <c r="A862" s="111">
        <v>861</v>
      </c>
      <c r="B862" s="124" t="s">
        <v>1311</v>
      </c>
      <c r="C862" s="135" t="s">
        <v>272</v>
      </c>
      <c r="D862" s="136">
        <v>72200</v>
      </c>
    </row>
    <row r="863" spans="1:4" ht="15.75" x14ac:dyDescent="0.3">
      <c r="A863" s="111">
        <v>862</v>
      </c>
      <c r="B863" s="124" t="s">
        <v>1312</v>
      </c>
      <c r="C863" s="135" t="s">
        <v>272</v>
      </c>
      <c r="D863" s="136">
        <v>67600</v>
      </c>
    </row>
    <row r="864" spans="1:4" ht="15.75" x14ac:dyDescent="0.3">
      <c r="A864" s="111">
        <v>863</v>
      </c>
      <c r="B864" s="124" t="s">
        <v>1313</v>
      </c>
      <c r="C864" s="135" t="s">
        <v>272</v>
      </c>
      <c r="D864" s="136">
        <v>58600</v>
      </c>
    </row>
    <row r="865" spans="1:4" ht="15.75" x14ac:dyDescent="0.3">
      <c r="A865" s="111">
        <v>864</v>
      </c>
      <c r="B865" s="124" t="s">
        <v>1314</v>
      </c>
      <c r="C865" s="135" t="s">
        <v>272</v>
      </c>
      <c r="D865" s="136">
        <v>29500</v>
      </c>
    </row>
    <row r="866" spans="1:4" ht="15.75" x14ac:dyDescent="0.3">
      <c r="A866" s="111">
        <v>865</v>
      </c>
      <c r="B866" s="124" t="s">
        <v>1315</v>
      </c>
      <c r="C866" s="135" t="s">
        <v>272</v>
      </c>
      <c r="D866" s="136">
        <v>71200</v>
      </c>
    </row>
    <row r="867" spans="1:4" ht="15.75" x14ac:dyDescent="0.3">
      <c r="A867" s="111">
        <v>866</v>
      </c>
      <c r="B867" s="124" t="s">
        <v>1316</v>
      </c>
      <c r="C867" s="135" t="s">
        <v>272</v>
      </c>
      <c r="D867" s="136">
        <v>32000</v>
      </c>
    </row>
    <row r="868" spans="1:4" ht="15.75" x14ac:dyDescent="0.3">
      <c r="A868" s="111">
        <v>867</v>
      </c>
      <c r="B868" s="124" t="s">
        <v>1317</v>
      </c>
      <c r="C868" s="135" t="s">
        <v>272</v>
      </c>
      <c r="D868" s="136">
        <v>37500</v>
      </c>
    </row>
    <row r="869" spans="1:4" ht="15.75" x14ac:dyDescent="0.3">
      <c r="A869" s="111">
        <v>868</v>
      </c>
      <c r="B869" s="124" t="s">
        <v>1318</v>
      </c>
      <c r="C869" s="135" t="s">
        <v>272</v>
      </c>
      <c r="D869" s="136">
        <v>49200</v>
      </c>
    </row>
    <row r="870" spans="1:4" ht="15.75" x14ac:dyDescent="0.3">
      <c r="A870" s="111">
        <v>869</v>
      </c>
      <c r="B870" s="124" t="s">
        <v>1319</v>
      </c>
      <c r="C870" s="135" t="s">
        <v>272</v>
      </c>
      <c r="D870" s="136">
        <v>126600</v>
      </c>
    </row>
    <row r="871" spans="1:4" ht="15.75" x14ac:dyDescent="0.3">
      <c r="A871" s="111">
        <v>870</v>
      </c>
      <c r="B871" s="124" t="s">
        <v>1320</v>
      </c>
      <c r="C871" s="135" t="s">
        <v>272</v>
      </c>
      <c r="D871" s="136">
        <v>63400</v>
      </c>
    </row>
    <row r="872" spans="1:4" ht="15.75" x14ac:dyDescent="0.3">
      <c r="A872" s="111">
        <v>871</v>
      </c>
      <c r="B872" s="124" t="s">
        <v>1321</v>
      </c>
      <c r="C872" s="135" t="s">
        <v>272</v>
      </c>
      <c r="D872" s="136">
        <v>61100</v>
      </c>
    </row>
    <row r="873" spans="1:4" ht="15.75" x14ac:dyDescent="0.3">
      <c r="A873" s="111">
        <v>872</v>
      </c>
      <c r="B873" s="124" t="s">
        <v>1322</v>
      </c>
      <c r="C873" s="135" t="s">
        <v>272</v>
      </c>
      <c r="D873" s="136">
        <v>29000</v>
      </c>
    </row>
    <row r="874" spans="1:4" ht="15.75" x14ac:dyDescent="0.3">
      <c r="A874" s="111">
        <v>873</v>
      </c>
      <c r="B874" s="124" t="s">
        <v>1323</v>
      </c>
      <c r="C874" s="135" t="s">
        <v>272</v>
      </c>
      <c r="D874" s="136">
        <v>71200</v>
      </c>
    </row>
    <row r="875" spans="1:4" ht="15.75" x14ac:dyDescent="0.3">
      <c r="A875" s="111">
        <v>874</v>
      </c>
      <c r="B875" s="124" t="s">
        <v>1324</v>
      </c>
      <c r="C875" s="135" t="s">
        <v>272</v>
      </c>
      <c r="D875" s="136">
        <v>35600</v>
      </c>
    </row>
    <row r="876" spans="1:4" ht="15.75" x14ac:dyDescent="0.3">
      <c r="A876" s="111">
        <v>875</v>
      </c>
      <c r="B876" s="124" t="s">
        <v>1325</v>
      </c>
      <c r="C876" s="135" t="s">
        <v>272</v>
      </c>
      <c r="D876" s="136">
        <v>279400</v>
      </c>
    </row>
    <row r="877" spans="1:4" ht="15.75" x14ac:dyDescent="0.3">
      <c r="A877" s="111">
        <v>876</v>
      </c>
      <c r="B877" s="124" t="s">
        <v>1326</v>
      </c>
      <c r="C877" s="135" t="s">
        <v>272</v>
      </c>
      <c r="D877" s="136">
        <v>137200</v>
      </c>
    </row>
    <row r="878" spans="1:4" ht="15.75" x14ac:dyDescent="0.3">
      <c r="A878" s="111">
        <v>877</v>
      </c>
      <c r="B878" s="124" t="s">
        <v>1327</v>
      </c>
      <c r="C878" s="135" t="s">
        <v>272</v>
      </c>
      <c r="D878" s="136">
        <v>42600</v>
      </c>
    </row>
    <row r="879" spans="1:4" ht="15.75" x14ac:dyDescent="0.3">
      <c r="A879" s="111">
        <v>878</v>
      </c>
      <c r="B879" s="124" t="s">
        <v>1328</v>
      </c>
      <c r="C879" s="135" t="s">
        <v>272</v>
      </c>
      <c r="D879" s="136">
        <v>28000</v>
      </c>
    </row>
    <row r="880" spans="1:4" ht="15.75" x14ac:dyDescent="0.3">
      <c r="A880" s="111">
        <v>879</v>
      </c>
      <c r="B880" s="124" t="s">
        <v>1329</v>
      </c>
      <c r="C880" s="135" t="s">
        <v>272</v>
      </c>
      <c r="D880" s="136">
        <v>82800</v>
      </c>
    </row>
    <row r="881" spans="1:4" ht="15.75" x14ac:dyDescent="0.3">
      <c r="A881" s="111">
        <v>880</v>
      </c>
      <c r="B881" s="124" t="s">
        <v>1330</v>
      </c>
      <c r="C881" s="135" t="s">
        <v>272</v>
      </c>
      <c r="D881" s="136">
        <v>93500</v>
      </c>
    </row>
    <row r="882" spans="1:4" ht="15.75" x14ac:dyDescent="0.3">
      <c r="A882" s="111">
        <v>881</v>
      </c>
      <c r="B882" s="124" t="s">
        <v>1331</v>
      </c>
      <c r="C882" s="135" t="s">
        <v>272</v>
      </c>
      <c r="D882" s="136">
        <v>112900</v>
      </c>
    </row>
    <row r="883" spans="1:4" ht="15.75" x14ac:dyDescent="0.3">
      <c r="A883" s="111">
        <v>882</v>
      </c>
      <c r="B883" s="124" t="s">
        <v>1332</v>
      </c>
      <c r="C883" s="135" t="s">
        <v>272</v>
      </c>
      <c r="D883" s="136">
        <v>114800</v>
      </c>
    </row>
    <row r="884" spans="1:4" ht="15.75" x14ac:dyDescent="0.3">
      <c r="A884" s="111">
        <v>883</v>
      </c>
      <c r="B884" s="124" t="s">
        <v>1333</v>
      </c>
      <c r="C884" s="135" t="s">
        <v>272</v>
      </c>
      <c r="D884" s="136">
        <v>100600</v>
      </c>
    </row>
    <row r="885" spans="1:4" ht="15.75" x14ac:dyDescent="0.3">
      <c r="A885" s="111">
        <v>884</v>
      </c>
      <c r="B885" s="124" t="s">
        <v>1334</v>
      </c>
      <c r="C885" s="135" t="s">
        <v>272</v>
      </c>
      <c r="D885" s="136">
        <v>66100</v>
      </c>
    </row>
    <row r="886" spans="1:4" ht="15.75" x14ac:dyDescent="0.3">
      <c r="A886" s="111">
        <v>885</v>
      </c>
      <c r="B886" s="124" t="s">
        <v>1335</v>
      </c>
      <c r="C886" s="135" t="s">
        <v>272</v>
      </c>
      <c r="D886" s="136">
        <v>86400</v>
      </c>
    </row>
    <row r="887" spans="1:4" ht="15.75" x14ac:dyDescent="0.3">
      <c r="A887" s="111">
        <v>886</v>
      </c>
      <c r="B887" s="124" t="s">
        <v>1336</v>
      </c>
      <c r="C887" s="135" t="s">
        <v>272</v>
      </c>
      <c r="D887" s="136">
        <v>658700</v>
      </c>
    </row>
    <row r="888" spans="1:4" ht="15.75" x14ac:dyDescent="0.3">
      <c r="A888" s="111">
        <v>887</v>
      </c>
      <c r="B888" s="124" t="s">
        <v>1337</v>
      </c>
      <c r="C888" s="138" t="s">
        <v>272</v>
      </c>
      <c r="D888" s="136">
        <v>131800</v>
      </c>
    </row>
    <row r="889" spans="1:4" ht="15.75" x14ac:dyDescent="0.3">
      <c r="A889" s="111">
        <v>888</v>
      </c>
      <c r="B889" s="124" t="s">
        <v>1338</v>
      </c>
      <c r="C889" s="138" t="s">
        <v>272</v>
      </c>
      <c r="D889" s="136">
        <v>176500</v>
      </c>
    </row>
    <row r="890" spans="1:4" ht="15.75" x14ac:dyDescent="0.3">
      <c r="A890" s="111">
        <v>889</v>
      </c>
      <c r="B890" s="124" t="s">
        <v>1339</v>
      </c>
      <c r="C890" s="138" t="s">
        <v>272</v>
      </c>
      <c r="D890" s="136">
        <v>91900</v>
      </c>
    </row>
    <row r="891" spans="1:4" ht="15.75" x14ac:dyDescent="0.3">
      <c r="A891" s="111">
        <v>890</v>
      </c>
      <c r="B891" s="124" t="s">
        <v>1340</v>
      </c>
      <c r="C891" s="138" t="s">
        <v>272</v>
      </c>
      <c r="D891" s="136">
        <v>75100</v>
      </c>
    </row>
    <row r="892" spans="1:4" ht="15.75" x14ac:dyDescent="0.3">
      <c r="A892" s="111">
        <v>891</v>
      </c>
      <c r="B892" s="124" t="s">
        <v>1341</v>
      </c>
      <c r="C892" s="138" t="s">
        <v>272</v>
      </c>
      <c r="D892" s="136">
        <v>250600</v>
      </c>
    </row>
    <row r="893" spans="1:4" ht="15.75" x14ac:dyDescent="0.3">
      <c r="A893" s="111">
        <v>892</v>
      </c>
      <c r="B893" s="124" t="s">
        <v>1342</v>
      </c>
      <c r="C893" s="138" t="s">
        <v>1343</v>
      </c>
      <c r="D893" s="136">
        <v>632500</v>
      </c>
    </row>
    <row r="894" spans="1:4" ht="15.75" x14ac:dyDescent="0.3">
      <c r="A894" s="111">
        <v>893</v>
      </c>
      <c r="B894" s="124" t="s">
        <v>1344</v>
      </c>
      <c r="C894" s="138" t="s">
        <v>1343</v>
      </c>
      <c r="D894" s="136">
        <v>822300</v>
      </c>
    </row>
    <row r="895" spans="1:4" ht="15.75" x14ac:dyDescent="0.3">
      <c r="A895" s="111">
        <v>894</v>
      </c>
      <c r="B895" s="124" t="s">
        <v>1345</v>
      </c>
      <c r="C895" s="135" t="s">
        <v>1346</v>
      </c>
      <c r="D895" s="136">
        <v>965600</v>
      </c>
    </row>
    <row r="896" spans="1:4" ht="15.75" x14ac:dyDescent="0.3">
      <c r="A896" s="111">
        <v>895</v>
      </c>
      <c r="B896" s="124" t="s">
        <v>1347</v>
      </c>
      <c r="C896" s="135" t="s">
        <v>1346</v>
      </c>
      <c r="D896" s="136">
        <v>635300</v>
      </c>
    </row>
    <row r="897" spans="1:4" ht="15.75" x14ac:dyDescent="0.3">
      <c r="A897" s="111">
        <v>896</v>
      </c>
      <c r="B897" s="124" t="s">
        <v>1348</v>
      </c>
      <c r="C897" s="135" t="s">
        <v>1346</v>
      </c>
      <c r="D897" s="136">
        <v>1148600</v>
      </c>
    </row>
    <row r="898" spans="1:4" ht="15.75" x14ac:dyDescent="0.3">
      <c r="A898" s="111">
        <v>897</v>
      </c>
      <c r="B898" s="124" t="s">
        <v>1349</v>
      </c>
      <c r="C898" s="135" t="s">
        <v>1346</v>
      </c>
      <c r="D898" s="136">
        <v>342100</v>
      </c>
    </row>
    <row r="899" spans="1:4" ht="15.75" x14ac:dyDescent="0.3">
      <c r="A899" s="111">
        <v>898</v>
      </c>
      <c r="B899" s="124" t="s">
        <v>1350</v>
      </c>
      <c r="C899" s="135" t="s">
        <v>1346</v>
      </c>
      <c r="D899" s="136">
        <v>303900</v>
      </c>
    </row>
    <row r="900" spans="1:4" ht="15.75" x14ac:dyDescent="0.3">
      <c r="A900" s="111">
        <v>899</v>
      </c>
      <c r="B900" s="124" t="s">
        <v>1351</v>
      </c>
      <c r="C900" s="135" t="s">
        <v>1346</v>
      </c>
      <c r="D900" s="136">
        <v>400500</v>
      </c>
    </row>
    <row r="901" spans="1:4" ht="15.75" x14ac:dyDescent="0.3">
      <c r="A901" s="111">
        <v>900</v>
      </c>
      <c r="B901" s="124" t="s">
        <v>1352</v>
      </c>
      <c r="C901" s="135" t="s">
        <v>1346</v>
      </c>
      <c r="D901" s="136">
        <v>269300</v>
      </c>
    </row>
    <row r="902" spans="1:4" ht="15.75" x14ac:dyDescent="0.3">
      <c r="A902" s="111">
        <v>901</v>
      </c>
      <c r="B902" s="124" t="s">
        <v>1353</v>
      </c>
      <c r="C902" s="135" t="s">
        <v>1346</v>
      </c>
      <c r="D902" s="136">
        <v>381100</v>
      </c>
    </row>
    <row r="903" spans="1:4" ht="15.75" x14ac:dyDescent="0.3">
      <c r="A903" s="111">
        <v>902</v>
      </c>
      <c r="B903" s="124" t="s">
        <v>1354</v>
      </c>
      <c r="C903" s="135" t="s">
        <v>1346</v>
      </c>
      <c r="D903" s="136">
        <v>345600</v>
      </c>
    </row>
    <row r="904" spans="1:4" ht="15.75" x14ac:dyDescent="0.3">
      <c r="A904" s="111">
        <v>903</v>
      </c>
      <c r="B904" s="124" t="s">
        <v>1355</v>
      </c>
      <c r="C904" s="135" t="s">
        <v>1346</v>
      </c>
      <c r="D904" s="136">
        <v>304900</v>
      </c>
    </row>
    <row r="905" spans="1:4" ht="15.75" x14ac:dyDescent="0.3">
      <c r="A905" s="111">
        <v>904</v>
      </c>
      <c r="B905" s="124" t="s">
        <v>1356</v>
      </c>
      <c r="C905" s="135" t="s">
        <v>1346</v>
      </c>
      <c r="D905" s="136">
        <v>287300</v>
      </c>
    </row>
    <row r="906" spans="1:4" ht="15.75" x14ac:dyDescent="0.3">
      <c r="A906" s="111">
        <v>905</v>
      </c>
      <c r="B906" s="124" t="s">
        <v>1357</v>
      </c>
      <c r="C906" s="135" t="s">
        <v>1346</v>
      </c>
      <c r="D906" s="136">
        <v>315100</v>
      </c>
    </row>
    <row r="907" spans="1:4" ht="15.75" x14ac:dyDescent="0.3">
      <c r="A907" s="111">
        <v>906</v>
      </c>
      <c r="B907" s="124" t="s">
        <v>1358</v>
      </c>
      <c r="C907" s="135" t="s">
        <v>1346</v>
      </c>
      <c r="D907" s="136">
        <v>730700</v>
      </c>
    </row>
    <row r="908" spans="1:4" ht="15.75" x14ac:dyDescent="0.3">
      <c r="A908" s="111">
        <v>907</v>
      </c>
      <c r="B908" s="124" t="s">
        <v>1359</v>
      </c>
      <c r="C908" s="135" t="s">
        <v>1346</v>
      </c>
      <c r="D908" s="136">
        <v>687100</v>
      </c>
    </row>
    <row r="909" spans="1:4" ht="15.75" x14ac:dyDescent="0.3">
      <c r="A909" s="111">
        <v>908</v>
      </c>
      <c r="B909" s="124" t="s">
        <v>1360</v>
      </c>
      <c r="C909" s="135" t="s">
        <v>1346</v>
      </c>
      <c r="D909" s="136">
        <v>403500</v>
      </c>
    </row>
    <row r="910" spans="1:4" ht="15.75" x14ac:dyDescent="0.3">
      <c r="A910" s="111">
        <v>909</v>
      </c>
      <c r="B910" s="124" t="s">
        <v>1361</v>
      </c>
      <c r="C910" s="135" t="s">
        <v>1346</v>
      </c>
      <c r="D910" s="136">
        <v>273400</v>
      </c>
    </row>
    <row r="911" spans="1:4" ht="15.75" x14ac:dyDescent="0.3">
      <c r="A911" s="111">
        <v>910</v>
      </c>
      <c r="B911" s="124" t="s">
        <v>1362</v>
      </c>
      <c r="C911" s="135" t="s">
        <v>1346</v>
      </c>
      <c r="D911" s="136">
        <v>300700</v>
      </c>
    </row>
    <row r="912" spans="1:4" ht="15.75" x14ac:dyDescent="0.3">
      <c r="A912" s="111">
        <v>911</v>
      </c>
      <c r="B912" s="124" t="s">
        <v>1363</v>
      </c>
      <c r="C912" s="138" t="s">
        <v>1299</v>
      </c>
      <c r="D912" s="136">
        <v>11400</v>
      </c>
    </row>
    <row r="913" spans="1:4" ht="15.75" x14ac:dyDescent="0.3">
      <c r="A913" s="111">
        <v>912</v>
      </c>
      <c r="B913" s="124" t="s">
        <v>1364</v>
      </c>
      <c r="C913" s="138" t="s">
        <v>1299</v>
      </c>
      <c r="D913" s="136">
        <v>11400</v>
      </c>
    </row>
    <row r="914" spans="1:4" ht="15.75" x14ac:dyDescent="0.3">
      <c r="A914" s="111">
        <v>913</v>
      </c>
      <c r="B914" s="124" t="s">
        <v>1365</v>
      </c>
      <c r="C914" s="138" t="s">
        <v>1299</v>
      </c>
      <c r="D914" s="136">
        <v>19000</v>
      </c>
    </row>
    <row r="915" spans="1:4" ht="15.75" x14ac:dyDescent="0.3">
      <c r="A915" s="111">
        <v>914</v>
      </c>
      <c r="B915" s="124" t="s">
        <v>1366</v>
      </c>
      <c r="C915" s="138" t="s">
        <v>1299</v>
      </c>
      <c r="D915" s="136">
        <v>109900</v>
      </c>
    </row>
    <row r="916" spans="1:4" ht="15.75" x14ac:dyDescent="0.3">
      <c r="A916" s="111">
        <v>915</v>
      </c>
      <c r="B916" s="124" t="s">
        <v>1367</v>
      </c>
      <c r="C916" s="138" t="s">
        <v>1368</v>
      </c>
      <c r="D916" s="136">
        <v>8269200</v>
      </c>
    </row>
    <row r="917" spans="1:4" ht="15.75" x14ac:dyDescent="0.3">
      <c r="A917" s="111">
        <v>916</v>
      </c>
      <c r="B917" s="124" t="s">
        <v>1369</v>
      </c>
      <c r="C917" s="138" t="s">
        <v>1370</v>
      </c>
      <c r="D917" s="136">
        <v>7574900</v>
      </c>
    </row>
    <row r="918" spans="1:4" ht="15.75" x14ac:dyDescent="0.3">
      <c r="A918" s="111">
        <v>917</v>
      </c>
      <c r="B918" s="139" t="s">
        <v>1371</v>
      </c>
      <c r="C918" s="138" t="s">
        <v>1299</v>
      </c>
      <c r="D918" s="136">
        <v>329400</v>
      </c>
    </row>
    <row r="919" spans="1:4" ht="15.75" x14ac:dyDescent="0.3">
      <c r="A919" s="111">
        <v>918</v>
      </c>
      <c r="B919" s="139" t="s">
        <v>1372</v>
      </c>
      <c r="C919" s="138" t="s">
        <v>1299</v>
      </c>
      <c r="D919" s="136">
        <v>301900</v>
      </c>
    </row>
    <row r="920" spans="1:4" ht="15.75" x14ac:dyDescent="0.3">
      <c r="A920" s="111">
        <v>919</v>
      </c>
      <c r="B920" s="139" t="s">
        <v>1373</v>
      </c>
      <c r="C920" s="138" t="s">
        <v>1299</v>
      </c>
      <c r="D920" s="136">
        <v>164700</v>
      </c>
    </row>
    <row r="921" spans="1:4" ht="15.75" x14ac:dyDescent="0.3">
      <c r="A921" s="111">
        <v>920</v>
      </c>
      <c r="B921" s="124" t="s">
        <v>1374</v>
      </c>
      <c r="C921" s="138" t="s">
        <v>1299</v>
      </c>
      <c r="D921" s="136">
        <v>192200</v>
      </c>
    </row>
    <row r="922" spans="1:4" ht="15.75" x14ac:dyDescent="0.3">
      <c r="A922" s="111">
        <v>921</v>
      </c>
      <c r="B922" s="124" t="s">
        <v>1375</v>
      </c>
      <c r="C922" s="138" t="s">
        <v>1299</v>
      </c>
      <c r="D922" s="136">
        <v>181200</v>
      </c>
    </row>
    <row r="923" spans="1:4" ht="15.75" x14ac:dyDescent="0.3">
      <c r="A923" s="111">
        <v>922</v>
      </c>
      <c r="B923" s="124" t="s">
        <v>1376</v>
      </c>
      <c r="C923" s="138" t="s">
        <v>1299</v>
      </c>
      <c r="D923" s="136">
        <v>164700</v>
      </c>
    </row>
    <row r="924" spans="1:4" ht="15.75" x14ac:dyDescent="0.3">
      <c r="A924" s="111">
        <v>923</v>
      </c>
      <c r="B924" s="124" t="s">
        <v>1377</v>
      </c>
      <c r="C924" s="138" t="s">
        <v>1299</v>
      </c>
      <c r="D924" s="136">
        <v>87900</v>
      </c>
    </row>
    <row r="925" spans="1:4" ht="15.75" x14ac:dyDescent="0.3">
      <c r="A925" s="111">
        <v>924</v>
      </c>
      <c r="B925" s="124" t="s">
        <v>1378</v>
      </c>
      <c r="C925" s="138" t="s">
        <v>1299</v>
      </c>
      <c r="D925" s="136">
        <v>72500</v>
      </c>
    </row>
    <row r="926" spans="1:4" ht="15.75" x14ac:dyDescent="0.3">
      <c r="A926" s="111">
        <v>925</v>
      </c>
      <c r="B926" s="124" t="s">
        <v>1379</v>
      </c>
      <c r="C926" s="138" t="s">
        <v>1299</v>
      </c>
      <c r="D926" s="136">
        <v>65900</v>
      </c>
    </row>
    <row r="927" spans="1:4" ht="15.75" x14ac:dyDescent="0.3">
      <c r="A927" s="111">
        <v>926</v>
      </c>
      <c r="B927" s="124" t="s">
        <v>1380</v>
      </c>
      <c r="C927" s="138" t="s">
        <v>1299</v>
      </c>
      <c r="D927" s="136">
        <v>439200</v>
      </c>
    </row>
    <row r="928" spans="1:4" ht="15.75" x14ac:dyDescent="0.3">
      <c r="A928" s="111">
        <v>927</v>
      </c>
      <c r="B928" s="124" t="s">
        <v>1381</v>
      </c>
      <c r="C928" s="138" t="s">
        <v>1299</v>
      </c>
      <c r="D928" s="136">
        <v>422700</v>
      </c>
    </row>
    <row r="929" spans="1:4" ht="15.75" x14ac:dyDescent="0.3">
      <c r="A929" s="111">
        <v>928</v>
      </c>
      <c r="B929" s="124" t="s">
        <v>1382</v>
      </c>
      <c r="C929" s="138" t="s">
        <v>1299</v>
      </c>
      <c r="D929" s="136">
        <v>384300</v>
      </c>
    </row>
    <row r="930" spans="1:4" ht="15.75" x14ac:dyDescent="0.3">
      <c r="A930" s="111">
        <v>929</v>
      </c>
      <c r="B930" s="124" t="s">
        <v>1383</v>
      </c>
      <c r="C930" s="138" t="s">
        <v>1299</v>
      </c>
      <c r="D930" s="136">
        <v>274500</v>
      </c>
    </row>
    <row r="931" spans="1:4" ht="15.75" x14ac:dyDescent="0.3">
      <c r="A931" s="111">
        <v>930</v>
      </c>
      <c r="B931" s="124" t="s">
        <v>1384</v>
      </c>
      <c r="C931" s="138" t="s">
        <v>1299</v>
      </c>
      <c r="D931" s="136">
        <v>241600</v>
      </c>
    </row>
    <row r="932" spans="1:4" ht="15.75" x14ac:dyDescent="0.3">
      <c r="A932" s="111">
        <v>931</v>
      </c>
      <c r="B932" s="124" t="s">
        <v>1385</v>
      </c>
      <c r="C932" s="138" t="s">
        <v>1299</v>
      </c>
      <c r="D932" s="136">
        <v>219600</v>
      </c>
    </row>
    <row r="933" spans="1:4" ht="15.75" x14ac:dyDescent="0.3">
      <c r="A933" s="111">
        <v>932</v>
      </c>
      <c r="B933" s="124" t="s">
        <v>1386</v>
      </c>
      <c r="C933" s="138" t="s">
        <v>1299</v>
      </c>
      <c r="D933" s="136">
        <v>65900</v>
      </c>
    </row>
    <row r="934" spans="1:4" ht="15.75" x14ac:dyDescent="0.3">
      <c r="A934" s="111">
        <v>933</v>
      </c>
      <c r="B934" s="124" t="s">
        <v>1387</v>
      </c>
      <c r="C934" s="138" t="s">
        <v>1299</v>
      </c>
      <c r="D934" s="136">
        <v>60400</v>
      </c>
    </row>
    <row r="935" spans="1:4" ht="15.75" x14ac:dyDescent="0.3">
      <c r="A935" s="111">
        <v>934</v>
      </c>
      <c r="B935" s="124" t="s">
        <v>1388</v>
      </c>
      <c r="C935" s="138" t="s">
        <v>1299</v>
      </c>
      <c r="D935" s="136">
        <v>54900</v>
      </c>
    </row>
    <row r="936" spans="1:4" ht="15.75" x14ac:dyDescent="0.3">
      <c r="A936" s="114">
        <v>935</v>
      </c>
      <c r="B936" s="133" t="s">
        <v>1389</v>
      </c>
      <c r="C936" s="116" t="s">
        <v>1299</v>
      </c>
      <c r="D936" s="117">
        <v>494100</v>
      </c>
    </row>
    <row r="937" spans="1:4" ht="15.75" x14ac:dyDescent="0.3">
      <c r="A937" s="114">
        <v>936</v>
      </c>
      <c r="B937" s="133" t="s">
        <v>1390</v>
      </c>
      <c r="C937" s="116" t="s">
        <v>1299</v>
      </c>
      <c r="D937" s="117">
        <v>444700</v>
      </c>
    </row>
    <row r="938" spans="1:4" ht="15.75" x14ac:dyDescent="0.3">
      <c r="A938" s="114">
        <v>937</v>
      </c>
      <c r="B938" s="133" t="s">
        <v>1391</v>
      </c>
      <c r="C938" s="116" t="s">
        <v>1299</v>
      </c>
      <c r="D938" s="117">
        <v>400200</v>
      </c>
    </row>
    <row r="939" spans="1:4" ht="15.75" x14ac:dyDescent="0.3">
      <c r="A939" s="111">
        <v>938</v>
      </c>
      <c r="B939" s="140" t="s">
        <v>1392</v>
      </c>
      <c r="C939" s="141" t="s">
        <v>272</v>
      </c>
      <c r="D939" s="142">
        <v>189400</v>
      </c>
    </row>
    <row r="940" spans="1:4" ht="15.75" x14ac:dyDescent="0.3">
      <c r="A940" s="111">
        <v>939</v>
      </c>
      <c r="B940" s="140" t="s">
        <v>1393</v>
      </c>
      <c r="C940" s="141" t="s">
        <v>272</v>
      </c>
      <c r="D940" s="142">
        <v>189400</v>
      </c>
    </row>
    <row r="941" spans="1:4" ht="15.75" x14ac:dyDescent="0.3">
      <c r="A941" s="111">
        <v>940</v>
      </c>
      <c r="B941" s="140" t="s">
        <v>1394</v>
      </c>
      <c r="C941" s="141" t="s">
        <v>272</v>
      </c>
      <c r="D941" s="142">
        <v>315700</v>
      </c>
    </row>
    <row r="942" spans="1:4" ht="15.75" x14ac:dyDescent="0.3">
      <c r="A942" s="111">
        <v>941</v>
      </c>
      <c r="B942" s="139" t="s">
        <v>1395</v>
      </c>
      <c r="C942" s="109" t="s">
        <v>272</v>
      </c>
      <c r="D942" s="113">
        <v>493000</v>
      </c>
    </row>
    <row r="943" spans="1:4" ht="15.75" x14ac:dyDescent="0.3">
      <c r="A943" s="111">
        <v>942</v>
      </c>
      <c r="B943" s="139" t="s">
        <v>1396</v>
      </c>
      <c r="C943" s="109" t="s">
        <v>272</v>
      </c>
      <c r="D943" s="113">
        <v>530000</v>
      </c>
    </row>
    <row r="944" spans="1:4" ht="15.75" x14ac:dyDescent="0.3">
      <c r="A944" s="111">
        <v>943</v>
      </c>
      <c r="B944" s="139" t="s">
        <v>1397</v>
      </c>
      <c r="C944" s="109" t="s">
        <v>272</v>
      </c>
      <c r="D944" s="113">
        <v>368500</v>
      </c>
    </row>
    <row r="945" spans="1:4" ht="15.75" x14ac:dyDescent="0.3">
      <c r="A945" s="111">
        <v>944</v>
      </c>
      <c r="B945" s="139" t="s">
        <v>1398</v>
      </c>
      <c r="C945" s="109" t="s">
        <v>272</v>
      </c>
      <c r="D945" s="113">
        <v>349100</v>
      </c>
    </row>
    <row r="946" spans="1:4" ht="15.75" x14ac:dyDescent="0.3">
      <c r="A946" s="111">
        <v>945</v>
      </c>
      <c r="B946" s="139" t="s">
        <v>1399</v>
      </c>
      <c r="C946" s="109" t="s">
        <v>272</v>
      </c>
      <c r="D946" s="113">
        <v>76000</v>
      </c>
    </row>
    <row r="947" spans="1:4" ht="15.75" x14ac:dyDescent="0.3">
      <c r="A947" s="111">
        <v>946</v>
      </c>
      <c r="B947" s="139" t="s">
        <v>1400</v>
      </c>
      <c r="C947" s="109" t="s">
        <v>272</v>
      </c>
      <c r="D947" s="113">
        <v>1023900</v>
      </c>
    </row>
    <row r="948" spans="1:4" ht="15.75" x14ac:dyDescent="0.3">
      <c r="A948" s="111">
        <v>947</v>
      </c>
      <c r="B948" s="139" t="s">
        <v>1401</v>
      </c>
      <c r="C948" s="109" t="s">
        <v>272</v>
      </c>
      <c r="D948" s="113">
        <v>654400</v>
      </c>
    </row>
    <row r="949" spans="1:4" ht="15.75" x14ac:dyDescent="0.3">
      <c r="A949" s="111">
        <v>948</v>
      </c>
      <c r="B949" s="139" t="s">
        <v>1402</v>
      </c>
      <c r="C949" s="109" t="s">
        <v>1346</v>
      </c>
      <c r="D949" s="113">
        <v>479700</v>
      </c>
    </row>
    <row r="950" spans="1:4" ht="15.75" x14ac:dyDescent="0.3">
      <c r="A950" s="111">
        <v>949</v>
      </c>
      <c r="B950" s="139" t="s">
        <v>1403</v>
      </c>
      <c r="C950" s="109" t="s">
        <v>1404</v>
      </c>
      <c r="D950" s="113">
        <v>132900</v>
      </c>
    </row>
    <row r="951" spans="1:4" ht="15.75" x14ac:dyDescent="0.3">
      <c r="A951" s="111">
        <v>950</v>
      </c>
      <c r="B951" s="139" t="s">
        <v>1405</v>
      </c>
      <c r="C951" s="109" t="s">
        <v>272</v>
      </c>
      <c r="D951" s="113">
        <v>990000</v>
      </c>
    </row>
    <row r="952" spans="1:4" ht="15.75" x14ac:dyDescent="0.3">
      <c r="A952" s="111">
        <v>951</v>
      </c>
      <c r="B952" s="139" t="s">
        <v>1406</v>
      </c>
      <c r="C952" s="109" t="s">
        <v>272</v>
      </c>
      <c r="D952" s="113">
        <v>977300</v>
      </c>
    </row>
    <row r="953" spans="1:4" ht="15.75" x14ac:dyDescent="0.3">
      <c r="A953" s="111">
        <v>952</v>
      </c>
      <c r="B953" s="139" t="s">
        <v>1407</v>
      </c>
      <c r="C953" s="109" t="s">
        <v>272</v>
      </c>
      <c r="D953" s="113">
        <v>501600</v>
      </c>
    </row>
    <row r="954" spans="1:4" ht="15.75" x14ac:dyDescent="0.3">
      <c r="A954" s="111">
        <v>953</v>
      </c>
      <c r="B954" s="139" t="s">
        <v>1408</v>
      </c>
      <c r="C954" s="109" t="s">
        <v>1409</v>
      </c>
      <c r="D954" s="113">
        <v>554800</v>
      </c>
    </row>
    <row r="955" spans="1:4" ht="15.75" x14ac:dyDescent="0.3">
      <c r="A955" s="111">
        <v>954</v>
      </c>
      <c r="B955" s="139" t="s">
        <v>1410</v>
      </c>
      <c r="C955" s="109" t="s">
        <v>1409</v>
      </c>
      <c r="D955" s="113">
        <v>357300</v>
      </c>
    </row>
    <row r="956" spans="1:4" ht="15.75" x14ac:dyDescent="0.3">
      <c r="A956" s="111">
        <v>955</v>
      </c>
      <c r="B956" s="139" t="s">
        <v>1411</v>
      </c>
      <c r="C956" s="109" t="s">
        <v>272</v>
      </c>
      <c r="D956" s="113">
        <v>13745500</v>
      </c>
    </row>
    <row r="957" spans="1:4" ht="15.75" x14ac:dyDescent="0.3">
      <c r="A957" s="111">
        <v>956</v>
      </c>
      <c r="B957" s="139" t="s">
        <v>1412</v>
      </c>
      <c r="C957" s="109" t="s">
        <v>272</v>
      </c>
      <c r="D957" s="113">
        <v>237500</v>
      </c>
    </row>
    <row r="958" spans="1:4" ht="15.75" x14ac:dyDescent="0.3">
      <c r="A958" s="111">
        <v>957</v>
      </c>
      <c r="B958" s="139" t="s">
        <v>1413</v>
      </c>
      <c r="C958" s="109" t="s">
        <v>272</v>
      </c>
      <c r="D958" s="113">
        <v>393000</v>
      </c>
    </row>
    <row r="959" spans="1:4" ht="15.75" x14ac:dyDescent="0.3">
      <c r="A959" s="111">
        <v>958</v>
      </c>
      <c r="B959" s="139" t="s">
        <v>1414</v>
      </c>
      <c r="C959" s="109" t="s">
        <v>272</v>
      </c>
      <c r="D959" s="113">
        <v>368500</v>
      </c>
    </row>
    <row r="960" spans="1:4" ht="15.75" x14ac:dyDescent="0.3">
      <c r="A960" s="111">
        <v>959</v>
      </c>
      <c r="B960" s="139" t="s">
        <v>1415</v>
      </c>
      <c r="C960" s="109" t="s">
        <v>1015</v>
      </c>
      <c r="D960" s="113">
        <v>86700</v>
      </c>
    </row>
    <row r="961" spans="1:4" ht="15.75" x14ac:dyDescent="0.3">
      <c r="A961" s="111">
        <v>960</v>
      </c>
      <c r="B961" s="139" t="s">
        <v>1416</v>
      </c>
      <c r="C961" s="109" t="s">
        <v>272</v>
      </c>
      <c r="D961" s="113">
        <v>414400</v>
      </c>
    </row>
    <row r="962" spans="1:4" ht="15.75" x14ac:dyDescent="0.3">
      <c r="A962" s="111">
        <v>961</v>
      </c>
      <c r="B962" s="139" t="s">
        <v>1417</v>
      </c>
      <c r="C962" s="109" t="s">
        <v>272</v>
      </c>
      <c r="D962" s="113">
        <v>78600</v>
      </c>
    </row>
    <row r="963" spans="1:4" ht="15.75" x14ac:dyDescent="0.3">
      <c r="A963" s="111">
        <v>962</v>
      </c>
      <c r="B963" s="139" t="s">
        <v>1418</v>
      </c>
      <c r="C963" s="109" t="s">
        <v>1419</v>
      </c>
      <c r="D963" s="113">
        <v>1242700</v>
      </c>
    </row>
    <row r="964" spans="1:4" ht="15.75" x14ac:dyDescent="0.3">
      <c r="A964" s="111">
        <v>963</v>
      </c>
      <c r="B964" s="139" t="s">
        <v>1420</v>
      </c>
      <c r="C964" s="109" t="s">
        <v>1419</v>
      </c>
      <c r="D964" s="113">
        <v>1176000</v>
      </c>
    </row>
    <row r="965" spans="1:4" ht="15.75" x14ac:dyDescent="0.3">
      <c r="A965" s="111">
        <v>964</v>
      </c>
      <c r="B965" s="139" t="s">
        <v>1421</v>
      </c>
      <c r="C965" s="109" t="s">
        <v>1422</v>
      </c>
      <c r="D965" s="113">
        <v>638700</v>
      </c>
    </row>
    <row r="966" spans="1:4" ht="15.75" x14ac:dyDescent="0.3">
      <c r="A966" s="111">
        <v>965</v>
      </c>
      <c r="B966" s="139" t="s">
        <v>1423</v>
      </c>
      <c r="C966" s="109" t="s">
        <v>1422</v>
      </c>
      <c r="D966" s="113">
        <v>622300</v>
      </c>
    </row>
    <row r="967" spans="1:4" ht="15.75" x14ac:dyDescent="0.3">
      <c r="A967" s="111">
        <v>966</v>
      </c>
      <c r="B967" s="139" t="s">
        <v>1424</v>
      </c>
      <c r="C967" s="109" t="s">
        <v>1422</v>
      </c>
      <c r="D967" s="113">
        <v>229000</v>
      </c>
    </row>
    <row r="968" spans="1:4" ht="15.75" x14ac:dyDescent="0.3">
      <c r="A968" s="111">
        <v>967</v>
      </c>
      <c r="B968" s="139" t="s">
        <v>1425</v>
      </c>
      <c r="C968" s="109" t="s">
        <v>1422</v>
      </c>
      <c r="D968" s="113">
        <v>390300</v>
      </c>
    </row>
    <row r="969" spans="1:4" ht="15.75" x14ac:dyDescent="0.3">
      <c r="A969" s="111">
        <v>968</v>
      </c>
      <c r="B969" s="139" t="s">
        <v>1426</v>
      </c>
      <c r="C969" s="109" t="s">
        <v>1422</v>
      </c>
      <c r="D969" s="113">
        <v>343500</v>
      </c>
    </row>
    <row r="970" spans="1:4" ht="15.75" x14ac:dyDescent="0.3">
      <c r="A970" s="111">
        <v>969</v>
      </c>
      <c r="B970" s="139" t="s">
        <v>1427</v>
      </c>
      <c r="C970" s="109" t="s">
        <v>1422</v>
      </c>
      <c r="D970" s="113">
        <v>1144400</v>
      </c>
    </row>
    <row r="971" spans="1:4" ht="15.75" x14ac:dyDescent="0.3">
      <c r="A971" s="111">
        <v>970</v>
      </c>
      <c r="B971" s="139" t="s">
        <v>1428</v>
      </c>
      <c r="C971" s="109" t="s">
        <v>1422</v>
      </c>
      <c r="D971" s="113">
        <v>997100</v>
      </c>
    </row>
    <row r="972" spans="1:4" ht="15.75" x14ac:dyDescent="0.3">
      <c r="A972" s="111">
        <v>971</v>
      </c>
      <c r="B972" s="139" t="s">
        <v>1429</v>
      </c>
      <c r="C972" s="109" t="s">
        <v>1422</v>
      </c>
      <c r="D972" s="113">
        <v>1678800</v>
      </c>
    </row>
    <row r="973" spans="1:4" ht="15.75" x14ac:dyDescent="0.3">
      <c r="A973" s="111">
        <v>972</v>
      </c>
      <c r="B973" s="139" t="s">
        <v>1430</v>
      </c>
      <c r="C973" s="109" t="s">
        <v>272</v>
      </c>
      <c r="D973" s="113">
        <v>658600</v>
      </c>
    </row>
    <row r="974" spans="1:4" ht="15.75" x14ac:dyDescent="0.3">
      <c r="A974" s="111">
        <v>973</v>
      </c>
      <c r="B974" s="139" t="s">
        <v>1431</v>
      </c>
      <c r="C974" s="109" t="s">
        <v>272</v>
      </c>
      <c r="D974" s="113">
        <v>537500</v>
      </c>
    </row>
    <row r="975" spans="1:4" ht="15.75" x14ac:dyDescent="0.3">
      <c r="A975" s="111">
        <v>974</v>
      </c>
      <c r="B975" s="139" t="s">
        <v>1432</v>
      </c>
      <c r="C975" s="109" t="s">
        <v>272</v>
      </c>
      <c r="D975" s="113">
        <v>373700</v>
      </c>
    </row>
    <row r="976" spans="1:4" ht="15.75" x14ac:dyDescent="0.3">
      <c r="A976" s="111">
        <v>975</v>
      </c>
      <c r="B976" s="139" t="s">
        <v>1433</v>
      </c>
      <c r="C976" s="109" t="s">
        <v>272</v>
      </c>
      <c r="D976" s="113">
        <v>74200</v>
      </c>
    </row>
    <row r="977" spans="1:4" ht="15.75" x14ac:dyDescent="0.3">
      <c r="A977" s="111">
        <v>976</v>
      </c>
      <c r="B977" s="139" t="s">
        <v>1434</v>
      </c>
      <c r="C977" s="109" t="s">
        <v>272</v>
      </c>
      <c r="D977" s="113">
        <v>64200</v>
      </c>
    </row>
    <row r="978" spans="1:4" ht="15.75" x14ac:dyDescent="0.3">
      <c r="A978" s="111">
        <v>977</v>
      </c>
      <c r="B978" s="139" t="s">
        <v>1435</v>
      </c>
      <c r="C978" s="109" t="s">
        <v>272</v>
      </c>
      <c r="D978" s="113">
        <v>260100</v>
      </c>
    </row>
    <row r="979" spans="1:4" ht="15.75" x14ac:dyDescent="0.3">
      <c r="A979" s="114">
        <v>978</v>
      </c>
      <c r="B979" s="143" t="s">
        <v>1436</v>
      </c>
      <c r="C979" s="144" t="s">
        <v>275</v>
      </c>
      <c r="D979" s="117">
        <v>91900</v>
      </c>
    </row>
    <row r="980" spans="1:4" ht="15.75" x14ac:dyDescent="0.3">
      <c r="A980" s="114">
        <v>979</v>
      </c>
      <c r="B980" s="143" t="s">
        <v>1437</v>
      </c>
      <c r="C980" s="144" t="s">
        <v>275</v>
      </c>
      <c r="D980" s="117">
        <v>158000</v>
      </c>
    </row>
    <row r="981" spans="1:4" ht="15.75" x14ac:dyDescent="0.3">
      <c r="A981" s="114">
        <v>980</v>
      </c>
      <c r="B981" s="143" t="s">
        <v>1438</v>
      </c>
      <c r="C981" s="144" t="s">
        <v>275</v>
      </c>
      <c r="D981" s="117">
        <v>152300</v>
      </c>
    </row>
    <row r="982" spans="1:4" ht="15.75" x14ac:dyDescent="0.3">
      <c r="A982" s="114">
        <v>981</v>
      </c>
      <c r="B982" s="143" t="s">
        <v>1439</v>
      </c>
      <c r="C982" s="144" t="s">
        <v>275</v>
      </c>
      <c r="D982" s="117">
        <v>147900</v>
      </c>
    </row>
    <row r="983" spans="1:4" ht="15.75" x14ac:dyDescent="0.3">
      <c r="A983" s="114">
        <v>982</v>
      </c>
      <c r="B983" s="143" t="s">
        <v>1440</v>
      </c>
      <c r="C983" s="144" t="s">
        <v>275</v>
      </c>
      <c r="D983" s="117">
        <v>143600</v>
      </c>
    </row>
    <row r="984" spans="1:4" ht="15.75" x14ac:dyDescent="0.3">
      <c r="A984" s="114">
        <v>983</v>
      </c>
      <c r="B984" s="143" t="s">
        <v>1441</v>
      </c>
      <c r="C984" s="144" t="s">
        <v>275</v>
      </c>
      <c r="D984" s="117">
        <v>123500</v>
      </c>
    </row>
    <row r="985" spans="1:4" ht="15.75" x14ac:dyDescent="0.3">
      <c r="A985" s="114">
        <v>984</v>
      </c>
      <c r="B985" s="143" t="s">
        <v>1442</v>
      </c>
      <c r="C985" s="144" t="s">
        <v>275</v>
      </c>
      <c r="D985" s="117">
        <v>152300</v>
      </c>
    </row>
    <row r="986" spans="1:4" ht="15.75" x14ac:dyDescent="0.3">
      <c r="A986" s="114">
        <v>985</v>
      </c>
      <c r="B986" s="143" t="s">
        <v>1443</v>
      </c>
      <c r="C986" s="144" t="s">
        <v>275</v>
      </c>
      <c r="D986" s="117">
        <v>132100</v>
      </c>
    </row>
    <row r="987" spans="1:4" ht="15.75" x14ac:dyDescent="0.3">
      <c r="A987" s="114">
        <v>986</v>
      </c>
      <c r="B987" s="143" t="s">
        <v>1444</v>
      </c>
      <c r="C987" s="144" t="s">
        <v>275</v>
      </c>
      <c r="D987" s="117">
        <v>132100</v>
      </c>
    </row>
    <row r="988" spans="1:4" ht="15.75" x14ac:dyDescent="0.3">
      <c r="A988" s="114">
        <v>987</v>
      </c>
      <c r="B988" s="143" t="s">
        <v>1445</v>
      </c>
      <c r="C988" s="144" t="s">
        <v>275</v>
      </c>
      <c r="D988" s="117">
        <v>146500</v>
      </c>
    </row>
    <row r="989" spans="1:4" ht="15.75" x14ac:dyDescent="0.3">
      <c r="A989" s="114">
        <v>988</v>
      </c>
      <c r="B989" s="143" t="s">
        <v>1446</v>
      </c>
      <c r="C989" s="144" t="s">
        <v>275</v>
      </c>
      <c r="D989" s="117">
        <v>140800</v>
      </c>
    </row>
    <row r="990" spans="1:4" ht="15.75" x14ac:dyDescent="0.3">
      <c r="A990" s="114">
        <v>989</v>
      </c>
      <c r="B990" s="143" t="s">
        <v>1447</v>
      </c>
      <c r="C990" s="144" t="s">
        <v>275</v>
      </c>
      <c r="D990" s="117">
        <v>133600</v>
      </c>
    </row>
    <row r="991" spans="1:4" ht="15.75" x14ac:dyDescent="0.3">
      <c r="A991" s="114">
        <v>990</v>
      </c>
      <c r="B991" s="143" t="s">
        <v>1448</v>
      </c>
      <c r="C991" s="144" t="s">
        <v>275</v>
      </c>
      <c r="D991" s="117">
        <v>120600</v>
      </c>
    </row>
    <row r="992" spans="1:4" ht="15.75" x14ac:dyDescent="0.3">
      <c r="A992" s="114">
        <v>991</v>
      </c>
      <c r="B992" s="143" t="s">
        <v>1449</v>
      </c>
      <c r="C992" s="144" t="s">
        <v>275</v>
      </c>
      <c r="D992" s="117">
        <v>112000</v>
      </c>
    </row>
    <row r="993" spans="1:4" ht="15.75" x14ac:dyDescent="0.3">
      <c r="A993" s="114">
        <v>992</v>
      </c>
      <c r="B993" s="143" t="s">
        <v>1450</v>
      </c>
      <c r="C993" s="144" t="s">
        <v>275</v>
      </c>
      <c r="D993" s="117">
        <v>117800</v>
      </c>
    </row>
    <row r="994" spans="1:4" ht="15.75" x14ac:dyDescent="0.3">
      <c r="A994" s="114">
        <v>993</v>
      </c>
      <c r="B994" s="143" t="s">
        <v>1451</v>
      </c>
      <c r="C994" s="144" t="s">
        <v>275</v>
      </c>
      <c r="D994" s="117">
        <v>143600</v>
      </c>
    </row>
    <row r="995" spans="1:4" ht="15.75" x14ac:dyDescent="0.3">
      <c r="A995" s="114">
        <v>994</v>
      </c>
      <c r="B995" s="143" t="s">
        <v>1452</v>
      </c>
      <c r="C995" s="144" t="s">
        <v>275</v>
      </c>
      <c r="D995" s="117">
        <v>120600</v>
      </c>
    </row>
    <row r="996" spans="1:4" ht="15.75" x14ac:dyDescent="0.3">
      <c r="A996" s="114">
        <v>995</v>
      </c>
      <c r="B996" s="143" t="s">
        <v>1453</v>
      </c>
      <c r="C996" s="144" t="s">
        <v>275</v>
      </c>
      <c r="D996" s="117">
        <v>120600</v>
      </c>
    </row>
    <row r="997" spans="1:4" ht="15.75" x14ac:dyDescent="0.3">
      <c r="A997" s="114">
        <v>996</v>
      </c>
      <c r="B997" s="143" t="s">
        <v>1454</v>
      </c>
      <c r="C997" s="144" t="s">
        <v>275</v>
      </c>
      <c r="D997" s="117">
        <v>106300</v>
      </c>
    </row>
    <row r="998" spans="1:4" ht="15.75" x14ac:dyDescent="0.3">
      <c r="A998" s="114">
        <v>997</v>
      </c>
      <c r="B998" s="143" t="s">
        <v>1455</v>
      </c>
      <c r="C998" s="144" t="s">
        <v>275</v>
      </c>
      <c r="D998" s="117">
        <v>146500</v>
      </c>
    </row>
    <row r="999" spans="1:4" ht="15.75" x14ac:dyDescent="0.3">
      <c r="A999" s="114">
        <v>998</v>
      </c>
      <c r="B999" s="143" t="s">
        <v>1456</v>
      </c>
      <c r="C999" s="144" t="s">
        <v>275</v>
      </c>
      <c r="D999" s="117">
        <v>140800</v>
      </c>
    </row>
    <row r="1000" spans="1:4" ht="15.75" x14ac:dyDescent="0.3">
      <c r="A1000" s="114">
        <v>999</v>
      </c>
      <c r="B1000" s="143" t="s">
        <v>1457</v>
      </c>
      <c r="C1000" s="144" t="s">
        <v>275</v>
      </c>
      <c r="D1000" s="117">
        <v>117800</v>
      </c>
    </row>
    <row r="1001" spans="1:4" ht="15.75" x14ac:dyDescent="0.3">
      <c r="A1001" s="114">
        <v>1000</v>
      </c>
      <c r="B1001" s="143" t="s">
        <v>1458</v>
      </c>
      <c r="C1001" s="144" t="s">
        <v>275</v>
      </c>
      <c r="D1001" s="117">
        <v>114900</v>
      </c>
    </row>
    <row r="1002" spans="1:4" ht="15.75" x14ac:dyDescent="0.3">
      <c r="A1002" s="114">
        <v>1001</v>
      </c>
      <c r="B1002" s="143" t="s">
        <v>1459</v>
      </c>
      <c r="C1002" s="144" t="s">
        <v>275</v>
      </c>
      <c r="D1002" s="117">
        <v>91900</v>
      </c>
    </row>
    <row r="1003" spans="1:4" ht="15.75" x14ac:dyDescent="0.3">
      <c r="A1003" s="114">
        <v>1002</v>
      </c>
      <c r="B1003" s="143" t="s">
        <v>1460</v>
      </c>
      <c r="C1003" s="144" t="s">
        <v>275</v>
      </c>
      <c r="D1003" s="117">
        <v>201100</v>
      </c>
    </row>
    <row r="1004" spans="1:4" ht="15.75" x14ac:dyDescent="0.3">
      <c r="A1004" s="114">
        <v>1003</v>
      </c>
      <c r="B1004" s="143" t="s">
        <v>1461</v>
      </c>
      <c r="C1004" s="144" t="s">
        <v>275</v>
      </c>
      <c r="D1004" s="117">
        <v>172400</v>
      </c>
    </row>
    <row r="1005" spans="1:4" ht="15.75" x14ac:dyDescent="0.3">
      <c r="A1005" s="114">
        <v>1004</v>
      </c>
      <c r="B1005" s="143" t="s">
        <v>1462</v>
      </c>
      <c r="C1005" s="144" t="s">
        <v>275</v>
      </c>
      <c r="D1005" s="117">
        <v>155100</v>
      </c>
    </row>
    <row r="1006" spans="1:4" ht="15.75" x14ac:dyDescent="0.3">
      <c r="A1006" s="114">
        <v>1005</v>
      </c>
      <c r="B1006" s="145" t="s">
        <v>1463</v>
      </c>
      <c r="C1006" s="146" t="s">
        <v>275</v>
      </c>
      <c r="D1006" s="117">
        <v>77500</v>
      </c>
    </row>
    <row r="1007" spans="1:4" ht="15.75" x14ac:dyDescent="0.3">
      <c r="A1007" s="114">
        <v>1006</v>
      </c>
      <c r="B1007" s="145" t="s">
        <v>1464</v>
      </c>
      <c r="C1007" s="146" t="s">
        <v>1465</v>
      </c>
      <c r="D1007" s="117">
        <v>155100</v>
      </c>
    </row>
    <row r="1008" spans="1:4" ht="15.75" x14ac:dyDescent="0.3">
      <c r="A1008" s="114">
        <v>1007</v>
      </c>
      <c r="B1008" s="145" t="s">
        <v>1466</v>
      </c>
      <c r="C1008" s="146" t="s">
        <v>1465</v>
      </c>
      <c r="D1008" s="117">
        <v>146500</v>
      </c>
    </row>
    <row r="1009" spans="1:4" ht="15.75" x14ac:dyDescent="0.3">
      <c r="A1009" s="114">
        <v>1008</v>
      </c>
      <c r="B1009" s="145" t="s">
        <v>1467</v>
      </c>
      <c r="C1009" s="146" t="s">
        <v>1465</v>
      </c>
      <c r="D1009" s="117">
        <v>112000</v>
      </c>
    </row>
    <row r="1010" spans="1:4" ht="15.75" x14ac:dyDescent="0.3">
      <c r="A1010" s="114">
        <v>1009</v>
      </c>
      <c r="B1010" s="133" t="s">
        <v>1468</v>
      </c>
      <c r="C1010" s="116" t="s">
        <v>272</v>
      </c>
      <c r="D1010" s="117">
        <v>403300</v>
      </c>
    </row>
    <row r="1011" spans="1:4" ht="15.75" x14ac:dyDescent="0.3">
      <c r="A1011" s="114">
        <v>1010</v>
      </c>
      <c r="B1011" s="133" t="s">
        <v>1469</v>
      </c>
      <c r="C1011" s="116" t="s">
        <v>272</v>
      </c>
      <c r="D1011" s="117">
        <v>229000</v>
      </c>
    </row>
    <row r="1012" spans="1:4" ht="15.75" x14ac:dyDescent="0.3">
      <c r="A1012" s="111">
        <v>1011</v>
      </c>
      <c r="B1012" s="147" t="s">
        <v>1470</v>
      </c>
      <c r="C1012" s="148" t="s">
        <v>1471</v>
      </c>
      <c r="D1012" s="136">
        <v>250500</v>
      </c>
    </row>
    <row r="1013" spans="1:4" ht="15.75" x14ac:dyDescent="0.3">
      <c r="A1013" s="111">
        <v>1012</v>
      </c>
      <c r="B1013" s="147" t="s">
        <v>1472</v>
      </c>
      <c r="C1013" s="148" t="s">
        <v>1471</v>
      </c>
      <c r="D1013" s="136">
        <v>287300</v>
      </c>
    </row>
    <row r="1014" spans="1:4" ht="15.75" x14ac:dyDescent="0.3">
      <c r="A1014" s="111">
        <v>1013</v>
      </c>
      <c r="B1014" s="147" t="s">
        <v>1473</v>
      </c>
      <c r="C1014" s="148" t="s">
        <v>1471</v>
      </c>
      <c r="D1014" s="136">
        <v>287300</v>
      </c>
    </row>
    <row r="1015" spans="1:4" ht="15.75" x14ac:dyDescent="0.3">
      <c r="A1015" s="111">
        <v>1014</v>
      </c>
      <c r="B1015" s="147" t="s">
        <v>1474</v>
      </c>
      <c r="C1015" s="148" t="s">
        <v>1471</v>
      </c>
      <c r="D1015" s="136">
        <v>287300</v>
      </c>
    </row>
    <row r="1016" spans="1:4" ht="15.75" x14ac:dyDescent="0.3">
      <c r="A1016" s="111">
        <v>1015</v>
      </c>
      <c r="B1016" s="147" t="s">
        <v>1475</v>
      </c>
      <c r="C1016" s="148" t="s">
        <v>1471</v>
      </c>
      <c r="D1016" s="136">
        <v>295900</v>
      </c>
    </row>
    <row r="1017" spans="1:4" ht="15.75" x14ac:dyDescent="0.3">
      <c r="A1017" s="111">
        <v>1016</v>
      </c>
      <c r="B1017" s="147" t="s">
        <v>1476</v>
      </c>
      <c r="C1017" s="148" t="s">
        <v>1471</v>
      </c>
      <c r="D1017" s="136">
        <v>250500</v>
      </c>
    </row>
    <row r="1018" spans="1:4" ht="15.75" x14ac:dyDescent="0.3">
      <c r="A1018" s="111">
        <v>1017</v>
      </c>
      <c r="B1018" s="147" t="s">
        <v>1477</v>
      </c>
      <c r="C1018" s="148" t="s">
        <v>1471</v>
      </c>
      <c r="D1018" s="136">
        <v>310300</v>
      </c>
    </row>
    <row r="1019" spans="1:4" ht="15.75" x14ac:dyDescent="0.3">
      <c r="A1019" s="111">
        <v>1018</v>
      </c>
      <c r="B1019" s="147" t="s">
        <v>1478</v>
      </c>
      <c r="C1019" s="148" t="s">
        <v>1471</v>
      </c>
      <c r="D1019" s="136">
        <v>373500</v>
      </c>
    </row>
    <row r="1020" spans="1:4" ht="15.75" x14ac:dyDescent="0.3">
      <c r="A1020" s="111">
        <v>1019</v>
      </c>
      <c r="B1020" s="147" t="s">
        <v>1479</v>
      </c>
      <c r="C1020" s="148" t="s">
        <v>1471</v>
      </c>
      <c r="D1020" s="136">
        <v>362000</v>
      </c>
    </row>
    <row r="1021" spans="1:4" ht="15.75" x14ac:dyDescent="0.3">
      <c r="A1021" s="111">
        <v>1020</v>
      </c>
      <c r="B1021" s="147" t="s">
        <v>1480</v>
      </c>
      <c r="C1021" s="148" t="s">
        <v>1471</v>
      </c>
      <c r="D1021" s="136">
        <v>201100</v>
      </c>
    </row>
    <row r="1022" spans="1:4" ht="15.75" x14ac:dyDescent="0.3">
      <c r="A1022" s="111">
        <v>1021</v>
      </c>
      <c r="B1022" s="147" t="s">
        <v>1481</v>
      </c>
      <c r="C1022" s="148" t="s">
        <v>1471</v>
      </c>
      <c r="D1022" s="136">
        <v>287300</v>
      </c>
    </row>
    <row r="1023" spans="1:4" ht="15.75" x14ac:dyDescent="0.3">
      <c r="A1023" s="111">
        <v>1022</v>
      </c>
      <c r="B1023" s="147" t="s">
        <v>1482</v>
      </c>
      <c r="C1023" s="148" t="s">
        <v>1471</v>
      </c>
      <c r="D1023" s="136">
        <v>287300</v>
      </c>
    </row>
    <row r="1024" spans="1:4" ht="15.75" x14ac:dyDescent="0.3">
      <c r="A1024" s="111">
        <v>1023</v>
      </c>
      <c r="B1024" s="147" t="s">
        <v>1483</v>
      </c>
      <c r="C1024" s="148" t="s">
        <v>1471</v>
      </c>
      <c r="D1024" s="136">
        <v>287300</v>
      </c>
    </row>
    <row r="1025" spans="1:4" ht="15.75" x14ac:dyDescent="0.3">
      <c r="A1025" s="111">
        <v>1024</v>
      </c>
      <c r="B1025" s="147" t="s">
        <v>1484</v>
      </c>
      <c r="C1025" s="148" t="s">
        <v>1471</v>
      </c>
      <c r="D1025" s="136">
        <v>304600</v>
      </c>
    </row>
    <row r="1026" spans="1:4" ht="15.75" x14ac:dyDescent="0.3">
      <c r="A1026" s="111">
        <v>1025</v>
      </c>
      <c r="B1026" s="147" t="s">
        <v>1485</v>
      </c>
      <c r="C1026" s="148" t="s">
        <v>1471</v>
      </c>
      <c r="D1026" s="136">
        <v>304600</v>
      </c>
    </row>
    <row r="1027" spans="1:4" ht="15.75" x14ac:dyDescent="0.3">
      <c r="A1027" s="111">
        <v>1026</v>
      </c>
      <c r="B1027" s="147" t="s">
        <v>1486</v>
      </c>
      <c r="C1027" s="148" t="s">
        <v>1471</v>
      </c>
      <c r="D1027" s="136">
        <v>247100</v>
      </c>
    </row>
    <row r="1028" spans="1:4" ht="15.75" x14ac:dyDescent="0.3">
      <c r="A1028" s="111">
        <v>1027</v>
      </c>
      <c r="B1028" s="147" t="s">
        <v>1487</v>
      </c>
      <c r="C1028" s="148" t="s">
        <v>1471</v>
      </c>
      <c r="D1028" s="136">
        <v>459800</v>
      </c>
    </row>
    <row r="1029" spans="1:4" ht="15.75" x14ac:dyDescent="0.3">
      <c r="A1029" s="111">
        <v>1028</v>
      </c>
      <c r="B1029" s="147" t="s">
        <v>1488</v>
      </c>
      <c r="C1029" s="148" t="s">
        <v>1471</v>
      </c>
      <c r="D1029" s="136">
        <v>488500</v>
      </c>
    </row>
    <row r="1030" spans="1:4" ht="15.75" x14ac:dyDescent="0.3">
      <c r="A1030" s="111">
        <v>1029</v>
      </c>
      <c r="B1030" s="147" t="s">
        <v>1489</v>
      </c>
      <c r="C1030" s="148" t="s">
        <v>1471</v>
      </c>
      <c r="D1030" s="136">
        <v>546000</v>
      </c>
    </row>
    <row r="1031" spans="1:4" ht="15.75" x14ac:dyDescent="0.3">
      <c r="A1031" s="111">
        <v>1030</v>
      </c>
      <c r="B1031" s="147" t="s">
        <v>1490</v>
      </c>
      <c r="C1031" s="148" t="s">
        <v>1471</v>
      </c>
      <c r="D1031" s="136">
        <v>258600</v>
      </c>
    </row>
    <row r="1032" spans="1:4" ht="15.75" x14ac:dyDescent="0.3">
      <c r="A1032" s="111">
        <v>1031</v>
      </c>
      <c r="B1032" s="147" t="s">
        <v>1491</v>
      </c>
      <c r="C1032" s="148" t="s">
        <v>1471</v>
      </c>
      <c r="D1032" s="136">
        <v>229900</v>
      </c>
    </row>
    <row r="1033" spans="1:4" ht="15.75" x14ac:dyDescent="0.3">
      <c r="A1033" s="111">
        <v>1032</v>
      </c>
      <c r="B1033" s="147" t="s">
        <v>1492</v>
      </c>
      <c r="C1033" s="148" t="s">
        <v>1471</v>
      </c>
      <c r="D1033" s="136">
        <v>266300</v>
      </c>
    </row>
    <row r="1034" spans="1:4" ht="15.75" x14ac:dyDescent="0.3">
      <c r="A1034" s="111">
        <v>1033</v>
      </c>
      <c r="B1034" s="147" t="s">
        <v>1493</v>
      </c>
      <c r="C1034" s="148" t="s">
        <v>1471</v>
      </c>
      <c r="D1034" s="136">
        <v>267200</v>
      </c>
    </row>
    <row r="1035" spans="1:4" ht="15.75" x14ac:dyDescent="0.3">
      <c r="A1035" s="111">
        <v>1034</v>
      </c>
      <c r="B1035" s="147" t="s">
        <v>1494</v>
      </c>
      <c r="C1035" s="148" t="s">
        <v>1471</v>
      </c>
      <c r="D1035" s="136">
        <v>229900</v>
      </c>
    </row>
    <row r="1036" spans="1:4" ht="15.75" x14ac:dyDescent="0.3">
      <c r="A1036" s="111">
        <v>1035</v>
      </c>
      <c r="B1036" s="147" t="s">
        <v>1495</v>
      </c>
      <c r="C1036" s="148" t="s">
        <v>1471</v>
      </c>
      <c r="D1036" s="136">
        <v>155100</v>
      </c>
    </row>
    <row r="1037" spans="1:4" ht="15.75" x14ac:dyDescent="0.3">
      <c r="A1037" s="111">
        <v>1036</v>
      </c>
      <c r="B1037" s="147" t="s">
        <v>1496</v>
      </c>
      <c r="C1037" s="148" t="s">
        <v>1471</v>
      </c>
      <c r="D1037" s="136">
        <v>212600</v>
      </c>
    </row>
    <row r="1038" spans="1:4" ht="15.75" x14ac:dyDescent="0.3">
      <c r="A1038" s="111">
        <v>1037</v>
      </c>
      <c r="B1038" s="147" t="s">
        <v>1497</v>
      </c>
      <c r="C1038" s="148" t="s">
        <v>1471</v>
      </c>
      <c r="D1038" s="136">
        <v>209700</v>
      </c>
    </row>
    <row r="1039" spans="1:4" ht="15.75" x14ac:dyDescent="0.3">
      <c r="A1039" s="111">
        <v>1038</v>
      </c>
      <c r="B1039" s="147" t="s">
        <v>1498</v>
      </c>
      <c r="C1039" s="148" t="s">
        <v>1471</v>
      </c>
      <c r="D1039" s="136">
        <v>76100</v>
      </c>
    </row>
    <row r="1040" spans="1:4" ht="15.75" x14ac:dyDescent="0.3">
      <c r="A1040" s="111">
        <v>1039</v>
      </c>
      <c r="B1040" s="147" t="s">
        <v>1499</v>
      </c>
      <c r="C1040" s="148" t="s">
        <v>1500</v>
      </c>
      <c r="D1040" s="136">
        <v>5000</v>
      </c>
    </row>
    <row r="1041" spans="1:4" ht="15.75" x14ac:dyDescent="0.3">
      <c r="A1041" s="111">
        <v>1040</v>
      </c>
      <c r="B1041" s="147" t="s">
        <v>1501</v>
      </c>
      <c r="C1041" s="148" t="s">
        <v>1500</v>
      </c>
      <c r="D1041" s="136">
        <v>4400</v>
      </c>
    </row>
    <row r="1042" spans="1:4" ht="15.75" x14ac:dyDescent="0.3">
      <c r="A1042" s="111">
        <v>1041</v>
      </c>
      <c r="B1042" s="147" t="s">
        <v>1502</v>
      </c>
      <c r="C1042" s="148" t="s">
        <v>1500</v>
      </c>
      <c r="D1042" s="136">
        <v>2400</v>
      </c>
    </row>
    <row r="1043" spans="1:4" ht="15.75" x14ac:dyDescent="0.3">
      <c r="A1043" s="111">
        <v>1042</v>
      </c>
      <c r="B1043" s="147" t="s">
        <v>1503</v>
      </c>
      <c r="C1043" s="148" t="s">
        <v>1500</v>
      </c>
      <c r="D1043" s="136">
        <v>1300</v>
      </c>
    </row>
    <row r="1044" spans="1:4" ht="15.75" x14ac:dyDescent="0.3">
      <c r="A1044" s="111">
        <v>1043</v>
      </c>
      <c r="B1044" s="147" t="s">
        <v>1504</v>
      </c>
      <c r="C1044" s="148" t="s">
        <v>1471</v>
      </c>
      <c r="D1044" s="136">
        <v>217200</v>
      </c>
    </row>
    <row r="1045" spans="1:4" ht="15.75" x14ac:dyDescent="0.3">
      <c r="A1045" s="111">
        <v>1044</v>
      </c>
      <c r="B1045" s="147" t="s">
        <v>1505</v>
      </c>
      <c r="C1045" s="148" t="s">
        <v>1471</v>
      </c>
      <c r="D1045" s="136">
        <v>1034500</v>
      </c>
    </row>
    <row r="1046" spans="1:4" ht="15.75" x14ac:dyDescent="0.3">
      <c r="A1046" s="111">
        <v>1045</v>
      </c>
      <c r="B1046" s="147" t="s">
        <v>1506</v>
      </c>
      <c r="C1046" s="148" t="s">
        <v>1500</v>
      </c>
      <c r="D1046" s="136">
        <v>13700</v>
      </c>
    </row>
    <row r="1047" spans="1:4" ht="15.75" x14ac:dyDescent="0.3">
      <c r="A1047" s="111">
        <v>1046</v>
      </c>
      <c r="B1047" s="147" t="s">
        <v>1507</v>
      </c>
      <c r="C1047" s="148" t="s">
        <v>1500</v>
      </c>
      <c r="D1047" s="136">
        <v>89000</v>
      </c>
    </row>
    <row r="1048" spans="1:4" ht="15.75" x14ac:dyDescent="0.3">
      <c r="A1048" s="111">
        <v>1047</v>
      </c>
      <c r="B1048" s="147" t="s">
        <v>1508</v>
      </c>
      <c r="C1048" s="148" t="s">
        <v>1500</v>
      </c>
      <c r="D1048" s="136">
        <v>44500</v>
      </c>
    </row>
    <row r="1049" spans="1:4" ht="15.75" x14ac:dyDescent="0.3">
      <c r="A1049" s="111">
        <v>1048</v>
      </c>
      <c r="B1049" s="147" t="s">
        <v>1509</v>
      </c>
      <c r="C1049" s="148" t="s">
        <v>1500</v>
      </c>
      <c r="D1049" s="136">
        <v>10300</v>
      </c>
    </row>
    <row r="1050" spans="1:4" ht="15.75" x14ac:dyDescent="0.3">
      <c r="A1050" s="111">
        <v>1049</v>
      </c>
      <c r="B1050" s="147" t="s">
        <v>1510</v>
      </c>
      <c r="C1050" s="148" t="s">
        <v>1511</v>
      </c>
      <c r="D1050" s="136">
        <v>62400</v>
      </c>
    </row>
    <row r="1051" spans="1:4" ht="15.75" x14ac:dyDescent="0.3">
      <c r="A1051" s="111">
        <v>1050</v>
      </c>
      <c r="B1051" s="147" t="s">
        <v>1512</v>
      </c>
      <c r="C1051" s="148" t="s">
        <v>1511</v>
      </c>
      <c r="D1051" s="136">
        <v>73900</v>
      </c>
    </row>
    <row r="1052" spans="1:4" ht="15.75" x14ac:dyDescent="0.3">
      <c r="A1052" s="111">
        <v>1051</v>
      </c>
      <c r="B1052" s="147" t="s">
        <v>1513</v>
      </c>
      <c r="C1052" s="148" t="s">
        <v>1511</v>
      </c>
      <c r="D1052" s="136">
        <v>74700</v>
      </c>
    </row>
    <row r="1053" spans="1:4" ht="15.75" x14ac:dyDescent="0.3">
      <c r="A1053" s="111">
        <v>1052</v>
      </c>
      <c r="B1053" s="147" t="s">
        <v>1514</v>
      </c>
      <c r="C1053" s="148" t="s">
        <v>1511</v>
      </c>
      <c r="D1053" s="136">
        <v>160900</v>
      </c>
    </row>
    <row r="1054" spans="1:4" ht="15.75" x14ac:dyDescent="0.3">
      <c r="A1054" s="111">
        <v>1053</v>
      </c>
      <c r="B1054" s="147" t="s">
        <v>1515</v>
      </c>
      <c r="C1054" s="148" t="s">
        <v>1516</v>
      </c>
      <c r="D1054" s="136">
        <v>20100</v>
      </c>
    </row>
    <row r="1055" spans="1:4" ht="15.75" x14ac:dyDescent="0.3">
      <c r="A1055" s="111">
        <v>1054</v>
      </c>
      <c r="B1055" s="147" t="s">
        <v>1517</v>
      </c>
      <c r="C1055" s="148" t="s">
        <v>1500</v>
      </c>
      <c r="D1055" s="136">
        <v>2400</v>
      </c>
    </row>
    <row r="1056" spans="1:4" ht="15.75" x14ac:dyDescent="0.3">
      <c r="A1056" s="111">
        <v>1055</v>
      </c>
      <c r="B1056" s="147" t="s">
        <v>1518</v>
      </c>
      <c r="C1056" s="148" t="s">
        <v>1500</v>
      </c>
      <c r="D1056" s="136">
        <v>5400</v>
      </c>
    </row>
    <row r="1057" spans="1:4" ht="15.75" x14ac:dyDescent="0.3">
      <c r="A1057" s="111">
        <v>1056</v>
      </c>
      <c r="B1057" s="147" t="s">
        <v>1519</v>
      </c>
      <c r="C1057" s="148" t="s">
        <v>1500</v>
      </c>
      <c r="D1057" s="136">
        <v>1600</v>
      </c>
    </row>
    <row r="1058" spans="1:4" ht="15.75" x14ac:dyDescent="0.3">
      <c r="A1058" s="111">
        <v>1057</v>
      </c>
      <c r="B1058" s="147" t="s">
        <v>1520</v>
      </c>
      <c r="C1058" s="148" t="s">
        <v>1500</v>
      </c>
      <c r="D1058" s="136">
        <v>4300</v>
      </c>
    </row>
    <row r="1059" spans="1:4" ht="15.75" x14ac:dyDescent="0.3">
      <c r="A1059" s="111">
        <v>1058</v>
      </c>
      <c r="B1059" s="147" t="s">
        <v>1521</v>
      </c>
      <c r="C1059" s="148" t="s">
        <v>1500</v>
      </c>
      <c r="D1059" s="136">
        <v>3000</v>
      </c>
    </row>
    <row r="1060" spans="1:4" ht="15.75" x14ac:dyDescent="0.3">
      <c r="A1060" s="111">
        <v>1059</v>
      </c>
      <c r="B1060" s="147" t="s">
        <v>1522</v>
      </c>
      <c r="C1060" s="148" t="s">
        <v>1500</v>
      </c>
      <c r="D1060" s="136">
        <v>11400</v>
      </c>
    </row>
    <row r="1061" spans="1:4" ht="15.75" x14ac:dyDescent="0.3">
      <c r="A1061" s="111">
        <v>1060</v>
      </c>
      <c r="B1061" s="147" t="s">
        <v>1523</v>
      </c>
      <c r="C1061" s="148" t="s">
        <v>1500</v>
      </c>
      <c r="D1061" s="136">
        <v>2100</v>
      </c>
    </row>
    <row r="1062" spans="1:4" ht="15.75" x14ac:dyDescent="0.3">
      <c r="A1062" s="111">
        <v>1061</v>
      </c>
      <c r="B1062" s="147" t="s">
        <v>1524</v>
      </c>
      <c r="C1062" s="148" t="s">
        <v>1500</v>
      </c>
      <c r="D1062" s="136">
        <v>8600</v>
      </c>
    </row>
    <row r="1063" spans="1:4" ht="15.75" x14ac:dyDescent="0.3">
      <c r="A1063" s="111">
        <v>1062</v>
      </c>
      <c r="B1063" s="147" t="s">
        <v>1525</v>
      </c>
      <c r="C1063" s="148" t="s">
        <v>1500</v>
      </c>
      <c r="D1063" s="136">
        <v>5500</v>
      </c>
    </row>
    <row r="1064" spans="1:4" ht="15.75" x14ac:dyDescent="0.3">
      <c r="A1064" s="111">
        <v>1063</v>
      </c>
      <c r="B1064" s="147" t="s">
        <v>1526</v>
      </c>
      <c r="C1064" s="148" t="s">
        <v>1500</v>
      </c>
      <c r="D1064" s="136">
        <v>29800</v>
      </c>
    </row>
    <row r="1065" spans="1:4" ht="15.75" x14ac:dyDescent="0.3">
      <c r="A1065" s="111">
        <v>1064</v>
      </c>
      <c r="B1065" s="147" t="s">
        <v>1527</v>
      </c>
      <c r="C1065" s="148" t="s">
        <v>1500</v>
      </c>
      <c r="D1065" s="136">
        <v>18600</v>
      </c>
    </row>
    <row r="1066" spans="1:4" ht="15.75" x14ac:dyDescent="0.3">
      <c r="A1066" s="111">
        <v>1065</v>
      </c>
      <c r="B1066" s="147" t="s">
        <v>1528</v>
      </c>
      <c r="C1066" s="148" t="s">
        <v>1529</v>
      </c>
      <c r="D1066" s="136">
        <v>37300</v>
      </c>
    </row>
    <row r="1067" spans="1:4" ht="15.75" x14ac:dyDescent="0.3">
      <c r="A1067" s="111">
        <v>1066</v>
      </c>
      <c r="B1067" s="147" t="s">
        <v>1530</v>
      </c>
      <c r="C1067" s="148" t="s">
        <v>1531</v>
      </c>
      <c r="D1067" s="136">
        <v>36400</v>
      </c>
    </row>
    <row r="1068" spans="1:4" ht="15.75" x14ac:dyDescent="0.3">
      <c r="A1068" s="111">
        <v>1067</v>
      </c>
      <c r="B1068" s="147" t="s">
        <v>1532</v>
      </c>
      <c r="C1068" s="148" t="s">
        <v>617</v>
      </c>
      <c r="D1068" s="136">
        <v>20600</v>
      </c>
    </row>
    <row r="1069" spans="1:4" ht="15.75" x14ac:dyDescent="0.3">
      <c r="A1069" s="111">
        <v>1068</v>
      </c>
      <c r="B1069" s="147" t="s">
        <v>1533</v>
      </c>
      <c r="C1069" s="148" t="s">
        <v>1465</v>
      </c>
      <c r="D1069" s="136">
        <v>73500</v>
      </c>
    </row>
    <row r="1070" spans="1:4" ht="15.75" x14ac:dyDescent="0.3">
      <c r="A1070" s="111">
        <v>1069</v>
      </c>
      <c r="B1070" s="147" t="s">
        <v>1534</v>
      </c>
      <c r="C1070" s="148" t="s">
        <v>1465</v>
      </c>
      <c r="D1070" s="136">
        <v>67500</v>
      </c>
    </row>
    <row r="1071" spans="1:4" ht="15.75" x14ac:dyDescent="0.3">
      <c r="A1071" s="111">
        <v>1070</v>
      </c>
      <c r="B1071" s="147" t="s">
        <v>1535</v>
      </c>
      <c r="C1071" s="148" t="s">
        <v>834</v>
      </c>
      <c r="D1071" s="136">
        <v>51700</v>
      </c>
    </row>
    <row r="1072" spans="1:4" ht="15.75" x14ac:dyDescent="0.3">
      <c r="A1072" s="111">
        <v>1071</v>
      </c>
      <c r="B1072" s="147" t="s">
        <v>1536</v>
      </c>
      <c r="C1072" s="148" t="s">
        <v>834</v>
      </c>
      <c r="D1072" s="136">
        <v>100500</v>
      </c>
    </row>
    <row r="1073" spans="1:4" ht="15.75" x14ac:dyDescent="0.3">
      <c r="A1073" s="111">
        <v>1072</v>
      </c>
      <c r="B1073" s="147" t="s">
        <v>1537</v>
      </c>
      <c r="C1073" s="148" t="s">
        <v>834</v>
      </c>
      <c r="D1073" s="136">
        <v>77000</v>
      </c>
    </row>
    <row r="1074" spans="1:4" ht="15.75" x14ac:dyDescent="0.3">
      <c r="A1074" s="111">
        <v>1073</v>
      </c>
      <c r="B1074" s="147" t="s">
        <v>1538</v>
      </c>
      <c r="C1074" s="148" t="s">
        <v>834</v>
      </c>
      <c r="D1074" s="136">
        <v>155100</v>
      </c>
    </row>
    <row r="1075" spans="1:4" ht="15.75" x14ac:dyDescent="0.3">
      <c r="A1075" s="111">
        <v>1074</v>
      </c>
      <c r="B1075" s="147" t="s">
        <v>1539</v>
      </c>
      <c r="C1075" s="148" t="s">
        <v>834</v>
      </c>
      <c r="D1075" s="136">
        <v>160900</v>
      </c>
    </row>
    <row r="1076" spans="1:4" ht="15.75" x14ac:dyDescent="0.3">
      <c r="A1076" s="111">
        <v>1075</v>
      </c>
      <c r="B1076" s="147" t="s">
        <v>1540</v>
      </c>
      <c r="C1076" s="148" t="s">
        <v>1541</v>
      </c>
      <c r="D1076" s="136">
        <v>33300</v>
      </c>
    </row>
    <row r="1077" spans="1:4" ht="15.75" x14ac:dyDescent="0.3">
      <c r="A1077" s="111">
        <v>1076</v>
      </c>
      <c r="B1077" s="147" t="s">
        <v>1542</v>
      </c>
      <c r="C1077" s="148" t="s">
        <v>1541</v>
      </c>
      <c r="D1077" s="136">
        <v>52400</v>
      </c>
    </row>
    <row r="1078" spans="1:4" ht="15.75" x14ac:dyDescent="0.3">
      <c r="A1078" s="111">
        <v>1077</v>
      </c>
      <c r="B1078" s="147" t="s">
        <v>1543</v>
      </c>
      <c r="C1078" s="148" t="s">
        <v>1544</v>
      </c>
      <c r="D1078" s="136">
        <v>13200</v>
      </c>
    </row>
    <row r="1079" spans="1:4" ht="15.75" x14ac:dyDescent="0.3">
      <c r="A1079" s="111">
        <v>1078</v>
      </c>
      <c r="B1079" s="147" t="s">
        <v>1545</v>
      </c>
      <c r="C1079" s="148" t="s">
        <v>1541</v>
      </c>
      <c r="D1079" s="136">
        <v>37300</v>
      </c>
    </row>
    <row r="1080" spans="1:4" ht="15.75" x14ac:dyDescent="0.3">
      <c r="A1080" s="111">
        <v>1079</v>
      </c>
      <c r="B1080" s="147" t="s">
        <v>1546</v>
      </c>
      <c r="C1080" s="148" t="s">
        <v>1471</v>
      </c>
      <c r="D1080" s="136">
        <v>16552800</v>
      </c>
    </row>
    <row r="1081" spans="1:4" ht="15.75" x14ac:dyDescent="0.3">
      <c r="A1081" s="111">
        <v>1080</v>
      </c>
      <c r="B1081" s="147" t="s">
        <v>1547</v>
      </c>
      <c r="C1081" s="148" t="s">
        <v>1471</v>
      </c>
      <c r="D1081" s="136">
        <v>14081300</v>
      </c>
    </row>
    <row r="1082" spans="1:4" ht="15.75" x14ac:dyDescent="0.3">
      <c r="A1082" s="111">
        <v>1081</v>
      </c>
      <c r="B1082" s="147" t="s">
        <v>1548</v>
      </c>
      <c r="C1082" s="148" t="s">
        <v>1471</v>
      </c>
      <c r="D1082" s="136">
        <v>14225000</v>
      </c>
    </row>
    <row r="1083" spans="1:4" ht="15.75" x14ac:dyDescent="0.3">
      <c r="A1083" s="111">
        <v>1082</v>
      </c>
      <c r="B1083" s="147" t="s">
        <v>1549</v>
      </c>
      <c r="C1083" s="148" t="s">
        <v>1471</v>
      </c>
      <c r="D1083" s="136">
        <v>11782300</v>
      </c>
    </row>
    <row r="1084" spans="1:4" ht="15.75" x14ac:dyDescent="0.3">
      <c r="A1084" s="111">
        <v>1083</v>
      </c>
      <c r="B1084" s="147" t="s">
        <v>1550</v>
      </c>
      <c r="C1084" s="148" t="s">
        <v>1471</v>
      </c>
      <c r="D1084" s="136">
        <v>10920200</v>
      </c>
    </row>
    <row r="1085" spans="1:4" ht="15.75" x14ac:dyDescent="0.3">
      <c r="A1085" s="111">
        <v>1084</v>
      </c>
      <c r="B1085" s="147" t="s">
        <v>1551</v>
      </c>
      <c r="C1085" s="148" t="s">
        <v>1471</v>
      </c>
      <c r="D1085" s="136">
        <v>10201800</v>
      </c>
    </row>
    <row r="1086" spans="1:4" ht="15.75" x14ac:dyDescent="0.3">
      <c r="A1086" s="111">
        <v>1085</v>
      </c>
      <c r="B1086" s="147" t="s">
        <v>1552</v>
      </c>
      <c r="C1086" s="148" t="s">
        <v>1471</v>
      </c>
      <c r="D1086" s="136">
        <v>9914400</v>
      </c>
    </row>
    <row r="1087" spans="1:4" ht="15.75" x14ac:dyDescent="0.3">
      <c r="A1087" s="111">
        <v>1086</v>
      </c>
      <c r="B1087" s="147" t="s">
        <v>1553</v>
      </c>
      <c r="C1087" s="148" t="s">
        <v>1471</v>
      </c>
      <c r="D1087" s="136">
        <v>9943100</v>
      </c>
    </row>
    <row r="1088" spans="1:4" ht="15.75" x14ac:dyDescent="0.3">
      <c r="A1088" s="111">
        <v>1087</v>
      </c>
      <c r="B1088" s="147" t="s">
        <v>1554</v>
      </c>
      <c r="C1088" s="148" t="s">
        <v>1471</v>
      </c>
      <c r="D1088" s="136">
        <v>9943100</v>
      </c>
    </row>
    <row r="1089" spans="1:4" ht="15.75" x14ac:dyDescent="0.3">
      <c r="A1089" s="111">
        <v>1088</v>
      </c>
      <c r="B1089" s="147" t="s">
        <v>1555</v>
      </c>
      <c r="C1089" s="148" t="s">
        <v>1471</v>
      </c>
      <c r="D1089" s="136">
        <v>9770700</v>
      </c>
    </row>
    <row r="1090" spans="1:4" ht="15.75" x14ac:dyDescent="0.3">
      <c r="A1090" s="111">
        <v>1089</v>
      </c>
      <c r="B1090" s="147" t="s">
        <v>1556</v>
      </c>
      <c r="C1090" s="148" t="s">
        <v>1471</v>
      </c>
      <c r="D1090" s="136">
        <v>8908600</v>
      </c>
    </row>
    <row r="1091" spans="1:4" ht="15.75" x14ac:dyDescent="0.3">
      <c r="A1091" s="111">
        <v>1090</v>
      </c>
      <c r="B1091" s="147" t="s">
        <v>1557</v>
      </c>
      <c r="C1091" s="148" t="s">
        <v>1471</v>
      </c>
      <c r="D1091" s="136">
        <v>8477500</v>
      </c>
    </row>
    <row r="1092" spans="1:4" ht="15.75" x14ac:dyDescent="0.3">
      <c r="A1092" s="111">
        <v>1091</v>
      </c>
      <c r="B1092" s="147" t="s">
        <v>1558</v>
      </c>
      <c r="C1092" s="148" t="s">
        <v>1471</v>
      </c>
      <c r="D1092" s="136">
        <v>7902800</v>
      </c>
    </row>
    <row r="1093" spans="1:4" ht="15.75" x14ac:dyDescent="0.3">
      <c r="A1093" s="111">
        <v>1092</v>
      </c>
      <c r="B1093" s="147" t="s">
        <v>1559</v>
      </c>
      <c r="C1093" s="148" t="s">
        <v>1471</v>
      </c>
      <c r="D1093" s="136">
        <v>7902800</v>
      </c>
    </row>
    <row r="1094" spans="1:4" ht="15.75" x14ac:dyDescent="0.3">
      <c r="A1094" s="111">
        <v>1093</v>
      </c>
      <c r="B1094" s="147" t="s">
        <v>1560</v>
      </c>
      <c r="C1094" s="148" t="s">
        <v>1471</v>
      </c>
      <c r="D1094" s="136">
        <v>7902800</v>
      </c>
    </row>
    <row r="1095" spans="1:4" ht="15.75" x14ac:dyDescent="0.3">
      <c r="A1095" s="111">
        <v>1094</v>
      </c>
      <c r="B1095" s="147" t="s">
        <v>1561</v>
      </c>
      <c r="C1095" s="148" t="s">
        <v>1471</v>
      </c>
      <c r="D1095" s="136">
        <v>7471700</v>
      </c>
    </row>
    <row r="1096" spans="1:4" ht="15.75" x14ac:dyDescent="0.3">
      <c r="A1096" s="111">
        <v>1095</v>
      </c>
      <c r="B1096" s="147" t="s">
        <v>1562</v>
      </c>
      <c r="C1096" s="148" t="s">
        <v>1471</v>
      </c>
      <c r="D1096" s="136">
        <v>9196000</v>
      </c>
    </row>
    <row r="1097" spans="1:4" ht="15.75" x14ac:dyDescent="0.3">
      <c r="A1097" s="111">
        <v>1096</v>
      </c>
      <c r="B1097" s="147" t="s">
        <v>1563</v>
      </c>
      <c r="C1097" s="148" t="s">
        <v>1471</v>
      </c>
      <c r="D1097" s="136">
        <v>8621200</v>
      </c>
    </row>
    <row r="1098" spans="1:4" ht="15.75" x14ac:dyDescent="0.3">
      <c r="A1098" s="111">
        <v>1097</v>
      </c>
      <c r="B1098" s="147" t="s">
        <v>1564</v>
      </c>
      <c r="C1098" s="148" t="s">
        <v>1471</v>
      </c>
      <c r="D1098" s="136">
        <v>8621200</v>
      </c>
    </row>
    <row r="1099" spans="1:4" ht="15.75" x14ac:dyDescent="0.3">
      <c r="A1099" s="111">
        <v>1098</v>
      </c>
      <c r="B1099" s="147" t="s">
        <v>1565</v>
      </c>
      <c r="C1099" s="148" t="s">
        <v>1471</v>
      </c>
      <c r="D1099" s="136">
        <v>8621200</v>
      </c>
    </row>
    <row r="1100" spans="1:4" ht="15.75" x14ac:dyDescent="0.3">
      <c r="A1100" s="111">
        <v>1099</v>
      </c>
      <c r="B1100" s="147" t="s">
        <v>1566</v>
      </c>
      <c r="C1100" s="148" t="s">
        <v>1471</v>
      </c>
      <c r="D1100" s="136">
        <v>8621200</v>
      </c>
    </row>
    <row r="1101" spans="1:4" ht="15.75" x14ac:dyDescent="0.3">
      <c r="A1101" s="111">
        <v>1100</v>
      </c>
      <c r="B1101" s="147" t="s">
        <v>1567</v>
      </c>
      <c r="C1101" s="148" t="s">
        <v>1568</v>
      </c>
      <c r="D1101" s="136">
        <v>8333800</v>
      </c>
    </row>
    <row r="1102" spans="1:4" ht="15.75" x14ac:dyDescent="0.3">
      <c r="A1102" s="111">
        <v>1101</v>
      </c>
      <c r="B1102" s="147" t="s">
        <v>1569</v>
      </c>
      <c r="C1102" s="148" t="s">
        <v>1570</v>
      </c>
      <c r="D1102" s="136">
        <v>25200</v>
      </c>
    </row>
    <row r="1103" spans="1:4" ht="15.75" x14ac:dyDescent="0.3">
      <c r="A1103" s="111">
        <v>1102</v>
      </c>
      <c r="B1103" s="147" t="s">
        <v>1571</v>
      </c>
      <c r="C1103" s="148" t="s">
        <v>1531</v>
      </c>
      <c r="D1103" s="136">
        <v>14900</v>
      </c>
    </row>
    <row r="1104" spans="1:4" ht="15.75" x14ac:dyDescent="0.3">
      <c r="A1104" s="111">
        <v>1103</v>
      </c>
      <c r="B1104" s="147" t="s">
        <v>1572</v>
      </c>
      <c r="C1104" s="148" t="s">
        <v>1471</v>
      </c>
      <c r="D1104" s="136">
        <v>12701900</v>
      </c>
    </row>
    <row r="1105" spans="1:4" ht="15.75" x14ac:dyDescent="0.3">
      <c r="A1105" s="111">
        <v>1104</v>
      </c>
      <c r="B1105" s="147" t="s">
        <v>1573</v>
      </c>
      <c r="C1105" s="148" t="s">
        <v>1471</v>
      </c>
      <c r="D1105" s="136">
        <v>11782300</v>
      </c>
    </row>
    <row r="1106" spans="1:4" ht="15.75" x14ac:dyDescent="0.3">
      <c r="A1106" s="111">
        <v>1105</v>
      </c>
      <c r="B1106" s="147" t="s">
        <v>1574</v>
      </c>
      <c r="C1106" s="148" t="s">
        <v>1541</v>
      </c>
      <c r="D1106" s="136">
        <v>132100</v>
      </c>
    </row>
    <row r="1107" spans="1:4" ht="15.75" x14ac:dyDescent="0.3">
      <c r="A1107" s="111">
        <v>1106</v>
      </c>
      <c r="B1107" s="147" t="s">
        <v>1575</v>
      </c>
      <c r="C1107" s="148" t="s">
        <v>1570</v>
      </c>
      <c r="D1107" s="136">
        <v>80400</v>
      </c>
    </row>
    <row r="1108" spans="1:4" ht="15.75" x14ac:dyDescent="0.3">
      <c r="A1108" s="111">
        <v>1107</v>
      </c>
      <c r="B1108" s="149" t="s">
        <v>1576</v>
      </c>
      <c r="C1108" s="148" t="s">
        <v>1541</v>
      </c>
      <c r="D1108" s="136">
        <v>97700</v>
      </c>
    </row>
    <row r="1109" spans="1:4" ht="15.75" x14ac:dyDescent="0.3">
      <c r="A1109" s="111">
        <v>1108</v>
      </c>
      <c r="B1109" s="149" t="s">
        <v>1577</v>
      </c>
      <c r="C1109" s="148" t="s">
        <v>1541</v>
      </c>
      <c r="D1109" s="136">
        <v>145600</v>
      </c>
    </row>
    <row r="1110" spans="1:4" ht="15.75" x14ac:dyDescent="0.3">
      <c r="A1110" s="111">
        <v>1109</v>
      </c>
      <c r="B1110" s="149" t="s">
        <v>1578</v>
      </c>
      <c r="C1110" s="148" t="s">
        <v>1541</v>
      </c>
      <c r="D1110" s="136">
        <v>186700</v>
      </c>
    </row>
    <row r="1111" spans="1:4" ht="15.75" x14ac:dyDescent="0.3">
      <c r="A1111" s="111">
        <v>1110</v>
      </c>
      <c r="B1111" s="149" t="s">
        <v>1579</v>
      </c>
      <c r="C1111" s="148" t="s">
        <v>1541</v>
      </c>
      <c r="D1111" s="136">
        <v>304600</v>
      </c>
    </row>
    <row r="1112" spans="1:4" ht="15.75" x14ac:dyDescent="0.3">
      <c r="A1112" s="111">
        <v>1111</v>
      </c>
      <c r="B1112" s="147" t="s">
        <v>1580</v>
      </c>
      <c r="C1112" s="148" t="s">
        <v>834</v>
      </c>
      <c r="D1112" s="136">
        <v>273000</v>
      </c>
    </row>
    <row r="1113" spans="1:4" ht="15.75" x14ac:dyDescent="0.3">
      <c r="A1113" s="111">
        <v>1112</v>
      </c>
      <c r="B1113" s="150" t="s">
        <v>1581</v>
      </c>
      <c r="C1113" s="148" t="s">
        <v>834</v>
      </c>
      <c r="D1113" s="136">
        <v>57400</v>
      </c>
    </row>
    <row r="1114" spans="1:4" ht="15.75" x14ac:dyDescent="0.3">
      <c r="A1114" s="111">
        <v>1113</v>
      </c>
      <c r="B1114" s="147" t="s">
        <v>1582</v>
      </c>
      <c r="C1114" s="148" t="s">
        <v>834</v>
      </c>
      <c r="D1114" s="136">
        <v>86200</v>
      </c>
    </row>
    <row r="1115" spans="1:4" ht="15.75" x14ac:dyDescent="0.3">
      <c r="A1115" s="111">
        <v>1114</v>
      </c>
      <c r="B1115" s="147" t="s">
        <v>1583</v>
      </c>
      <c r="C1115" s="148" t="s">
        <v>1471</v>
      </c>
      <c r="D1115" s="136">
        <v>4885300</v>
      </c>
    </row>
    <row r="1116" spans="1:4" ht="15.75" x14ac:dyDescent="0.3">
      <c r="A1116" s="111">
        <v>1115</v>
      </c>
      <c r="B1116" s="147" t="s">
        <v>1584</v>
      </c>
      <c r="C1116" s="148" t="s">
        <v>834</v>
      </c>
      <c r="D1116" s="136">
        <v>28700</v>
      </c>
    </row>
    <row r="1117" spans="1:4" ht="15.75" x14ac:dyDescent="0.3">
      <c r="A1117" s="111">
        <v>1116</v>
      </c>
      <c r="B1117" s="147" t="s">
        <v>1585</v>
      </c>
      <c r="C1117" s="148" t="s">
        <v>834</v>
      </c>
      <c r="D1117" s="136">
        <v>20100</v>
      </c>
    </row>
    <row r="1118" spans="1:4" ht="15.75" x14ac:dyDescent="0.3">
      <c r="A1118" s="111">
        <v>1117</v>
      </c>
      <c r="B1118" s="147" t="s">
        <v>1586</v>
      </c>
      <c r="C1118" s="148" t="s">
        <v>834</v>
      </c>
      <c r="D1118" s="136">
        <v>13400</v>
      </c>
    </row>
    <row r="1119" spans="1:4" ht="15.75" x14ac:dyDescent="0.3">
      <c r="A1119" s="111">
        <v>1118</v>
      </c>
      <c r="B1119" s="147" t="s">
        <v>1587</v>
      </c>
      <c r="C1119" s="148" t="s">
        <v>1465</v>
      </c>
      <c r="D1119" s="136">
        <v>34400</v>
      </c>
    </row>
    <row r="1120" spans="1:4" ht="15.75" x14ac:dyDescent="0.3">
      <c r="A1120" s="111">
        <v>1119</v>
      </c>
      <c r="B1120" s="147" t="s">
        <v>1588</v>
      </c>
      <c r="C1120" s="148" t="s">
        <v>1465</v>
      </c>
      <c r="D1120" s="136">
        <v>30100</v>
      </c>
    </row>
    <row r="1121" spans="1:4" ht="15.75" x14ac:dyDescent="0.3">
      <c r="A1121" s="111">
        <v>1120</v>
      </c>
      <c r="B1121" s="147" t="s">
        <v>1589</v>
      </c>
      <c r="C1121" s="148" t="s">
        <v>1500</v>
      </c>
      <c r="D1121" s="136">
        <v>155100</v>
      </c>
    </row>
    <row r="1122" spans="1:4" ht="15.75" x14ac:dyDescent="0.3">
      <c r="A1122" s="111">
        <v>1121</v>
      </c>
      <c r="B1122" s="147" t="s">
        <v>1590</v>
      </c>
      <c r="C1122" s="148" t="s">
        <v>1500</v>
      </c>
      <c r="D1122" s="136">
        <v>123500</v>
      </c>
    </row>
    <row r="1123" spans="1:4" ht="15.75" x14ac:dyDescent="0.3">
      <c r="A1123" s="111">
        <v>1122</v>
      </c>
      <c r="B1123" s="147" t="s">
        <v>1591</v>
      </c>
      <c r="C1123" s="148" t="s">
        <v>1500</v>
      </c>
      <c r="D1123" s="136">
        <v>86200</v>
      </c>
    </row>
    <row r="1124" spans="1:4" ht="15.75" x14ac:dyDescent="0.3">
      <c r="A1124" s="111">
        <v>1123</v>
      </c>
      <c r="B1124" s="147" t="s">
        <v>1592</v>
      </c>
      <c r="C1124" s="148" t="s">
        <v>1500</v>
      </c>
      <c r="D1124" s="136">
        <v>51700</v>
      </c>
    </row>
    <row r="1125" spans="1:4" ht="15.75" x14ac:dyDescent="0.3">
      <c r="A1125" s="111">
        <v>1124</v>
      </c>
      <c r="B1125" s="147" t="s">
        <v>1593</v>
      </c>
      <c r="C1125" s="148" t="s">
        <v>1500</v>
      </c>
      <c r="D1125" s="136">
        <v>135000</v>
      </c>
    </row>
    <row r="1126" spans="1:4" ht="15.75" x14ac:dyDescent="0.3">
      <c r="A1126" s="111">
        <v>1125</v>
      </c>
      <c r="B1126" s="147" t="s">
        <v>1594</v>
      </c>
      <c r="C1126" s="148" t="s">
        <v>1500</v>
      </c>
      <c r="D1126" s="136">
        <v>100500</v>
      </c>
    </row>
    <row r="1127" spans="1:4" ht="15.75" x14ac:dyDescent="0.3">
      <c r="A1127" s="111">
        <v>1126</v>
      </c>
      <c r="B1127" s="147" t="s">
        <v>1595</v>
      </c>
      <c r="C1127" s="148" t="s">
        <v>1500</v>
      </c>
      <c r="D1127" s="136">
        <v>57400</v>
      </c>
    </row>
    <row r="1128" spans="1:4" ht="15.75" x14ac:dyDescent="0.3">
      <c r="A1128" s="111">
        <v>1127</v>
      </c>
      <c r="B1128" s="147" t="s">
        <v>1596</v>
      </c>
      <c r="C1128" s="148" t="s">
        <v>1500</v>
      </c>
      <c r="D1128" s="136">
        <v>38700</v>
      </c>
    </row>
    <row r="1129" spans="1:4" ht="15.75" x14ac:dyDescent="0.3">
      <c r="A1129" s="111">
        <v>1128</v>
      </c>
      <c r="B1129" s="147" t="s">
        <v>1597</v>
      </c>
      <c r="C1129" s="148" t="s">
        <v>1500</v>
      </c>
      <c r="D1129" s="136">
        <v>258600</v>
      </c>
    </row>
    <row r="1130" spans="1:4" ht="15.75" x14ac:dyDescent="0.3">
      <c r="A1130" s="111">
        <v>1129</v>
      </c>
      <c r="B1130" s="147" t="s">
        <v>1598</v>
      </c>
      <c r="C1130" s="148" t="s">
        <v>1500</v>
      </c>
      <c r="D1130" s="136">
        <v>3100</v>
      </c>
    </row>
    <row r="1131" spans="1:4" ht="15.75" x14ac:dyDescent="0.3">
      <c r="A1131" s="111">
        <v>1130</v>
      </c>
      <c r="B1131" s="147" t="s">
        <v>1599</v>
      </c>
      <c r="C1131" s="148" t="s">
        <v>1465</v>
      </c>
      <c r="D1131" s="136">
        <v>100500</v>
      </c>
    </row>
    <row r="1132" spans="1:4" ht="15.75" x14ac:dyDescent="0.3">
      <c r="A1132" s="111">
        <v>1131</v>
      </c>
      <c r="B1132" s="147" t="s">
        <v>1600</v>
      </c>
      <c r="C1132" s="148" t="s">
        <v>1465</v>
      </c>
      <c r="D1132" s="136">
        <v>129300</v>
      </c>
    </row>
    <row r="1133" spans="1:4" ht="15.75" x14ac:dyDescent="0.3">
      <c r="A1133" s="111">
        <v>1132</v>
      </c>
      <c r="B1133" s="147" t="s">
        <v>1601</v>
      </c>
      <c r="C1133" s="148" t="s">
        <v>1465</v>
      </c>
      <c r="D1133" s="136">
        <v>93300</v>
      </c>
    </row>
    <row r="1134" spans="1:4" ht="15.75" x14ac:dyDescent="0.3">
      <c r="A1134" s="111">
        <v>1133</v>
      </c>
      <c r="B1134" s="147" t="s">
        <v>1602</v>
      </c>
      <c r="C1134" s="148" t="s">
        <v>1465</v>
      </c>
      <c r="D1134" s="136">
        <v>80400</v>
      </c>
    </row>
    <row r="1135" spans="1:4" ht="15.75" x14ac:dyDescent="0.3">
      <c r="A1135" s="111">
        <v>1134</v>
      </c>
      <c r="B1135" s="147" t="s">
        <v>1603</v>
      </c>
      <c r="C1135" s="148" t="s">
        <v>1465</v>
      </c>
      <c r="D1135" s="136">
        <v>80400</v>
      </c>
    </row>
    <row r="1136" spans="1:4" ht="15.75" x14ac:dyDescent="0.3">
      <c r="A1136" s="111">
        <v>1135</v>
      </c>
      <c r="B1136" s="147" t="s">
        <v>1604</v>
      </c>
      <c r="C1136" s="148" t="s">
        <v>1465</v>
      </c>
      <c r="D1136" s="136">
        <v>83300</v>
      </c>
    </row>
    <row r="1137" spans="1:4" ht="15.75" x14ac:dyDescent="0.3">
      <c r="A1137" s="111">
        <v>1136</v>
      </c>
      <c r="B1137" s="147" t="s">
        <v>1605</v>
      </c>
      <c r="C1137" s="148" t="s">
        <v>1465</v>
      </c>
      <c r="D1137" s="136">
        <v>287300</v>
      </c>
    </row>
    <row r="1138" spans="1:4" ht="15.75" x14ac:dyDescent="0.3">
      <c r="A1138" s="111">
        <v>1137</v>
      </c>
      <c r="B1138" s="147" t="s">
        <v>1606</v>
      </c>
      <c r="C1138" s="148" t="s">
        <v>1607</v>
      </c>
      <c r="D1138" s="136">
        <v>13700</v>
      </c>
    </row>
    <row r="1139" spans="1:4" ht="15.75" x14ac:dyDescent="0.3">
      <c r="A1139" s="111">
        <v>1138</v>
      </c>
      <c r="B1139" s="147" t="s">
        <v>1608</v>
      </c>
      <c r="C1139" s="148" t="s">
        <v>1607</v>
      </c>
      <c r="D1139" s="136">
        <v>27500</v>
      </c>
    </row>
    <row r="1140" spans="1:4" ht="15.75" x14ac:dyDescent="0.3">
      <c r="A1140" s="111">
        <v>1139</v>
      </c>
      <c r="B1140" s="147" t="s">
        <v>1609</v>
      </c>
      <c r="C1140" s="148" t="s">
        <v>1607</v>
      </c>
      <c r="D1140" s="136">
        <v>45200</v>
      </c>
    </row>
    <row r="1141" spans="1:4" ht="15.75" x14ac:dyDescent="0.3">
      <c r="A1141" s="111">
        <v>1140</v>
      </c>
      <c r="B1141" s="147" t="s">
        <v>1610</v>
      </c>
      <c r="C1141" s="148" t="s">
        <v>1607</v>
      </c>
      <c r="D1141" s="136">
        <v>74700</v>
      </c>
    </row>
    <row r="1142" spans="1:4" ht="15.75" x14ac:dyDescent="0.3">
      <c r="A1142" s="111">
        <v>1141</v>
      </c>
      <c r="B1142" s="147" t="s">
        <v>1611</v>
      </c>
      <c r="C1142" s="148" t="s">
        <v>1607</v>
      </c>
      <c r="D1142" s="136">
        <v>97800</v>
      </c>
    </row>
    <row r="1143" spans="1:4" ht="15.75" x14ac:dyDescent="0.3">
      <c r="A1143" s="111">
        <v>1142</v>
      </c>
      <c r="B1143" s="147" t="s">
        <v>1612</v>
      </c>
      <c r="C1143" s="148" t="s">
        <v>1607</v>
      </c>
      <c r="D1143" s="136">
        <v>181000</v>
      </c>
    </row>
    <row r="1144" spans="1:4" ht="15.75" x14ac:dyDescent="0.3">
      <c r="A1144" s="111">
        <v>1143</v>
      </c>
      <c r="B1144" s="147" t="s">
        <v>1613</v>
      </c>
      <c r="C1144" s="148" t="s">
        <v>1607</v>
      </c>
      <c r="D1144" s="136">
        <v>232700</v>
      </c>
    </row>
    <row r="1145" spans="1:4" ht="15.75" x14ac:dyDescent="0.3">
      <c r="A1145" s="111">
        <v>1144</v>
      </c>
      <c r="B1145" s="147" t="s">
        <v>1614</v>
      </c>
      <c r="C1145" s="148" t="s">
        <v>1607</v>
      </c>
      <c r="D1145" s="136">
        <v>290200</v>
      </c>
    </row>
    <row r="1146" spans="1:4" ht="15.75" x14ac:dyDescent="0.3">
      <c r="A1146" s="111">
        <v>1145</v>
      </c>
      <c r="B1146" s="147" t="s">
        <v>1615</v>
      </c>
      <c r="C1146" s="148" t="s">
        <v>1607</v>
      </c>
      <c r="D1146" s="136">
        <v>353400</v>
      </c>
    </row>
    <row r="1147" spans="1:4" ht="15.75" x14ac:dyDescent="0.3">
      <c r="A1147" s="111">
        <v>1146</v>
      </c>
      <c r="B1147" s="147" t="s">
        <v>1616</v>
      </c>
      <c r="C1147" s="148" t="s">
        <v>1617</v>
      </c>
      <c r="D1147" s="136">
        <v>149400</v>
      </c>
    </row>
    <row r="1148" spans="1:4" ht="15.75" x14ac:dyDescent="0.3">
      <c r="A1148" s="111">
        <v>1147</v>
      </c>
      <c r="B1148" s="147" t="s">
        <v>1618</v>
      </c>
      <c r="C1148" s="148" t="s">
        <v>1617</v>
      </c>
      <c r="D1148" s="136">
        <v>197100</v>
      </c>
    </row>
    <row r="1149" spans="1:4" ht="15.75" x14ac:dyDescent="0.3">
      <c r="A1149" s="111">
        <v>1148</v>
      </c>
      <c r="B1149" s="147" t="s">
        <v>1619</v>
      </c>
      <c r="C1149" s="148" t="s">
        <v>1617</v>
      </c>
      <c r="D1149" s="136">
        <v>255700</v>
      </c>
    </row>
    <row r="1150" spans="1:4" ht="15.75" x14ac:dyDescent="0.3">
      <c r="A1150" s="111">
        <v>1149</v>
      </c>
      <c r="B1150" s="147" t="s">
        <v>1620</v>
      </c>
      <c r="C1150" s="148" t="s">
        <v>1516</v>
      </c>
      <c r="D1150" s="136">
        <v>22900</v>
      </c>
    </row>
    <row r="1151" spans="1:4" ht="15.75" x14ac:dyDescent="0.3">
      <c r="A1151" s="111">
        <v>1150</v>
      </c>
      <c r="B1151" s="147" t="s">
        <v>1621</v>
      </c>
      <c r="C1151" s="148" t="s">
        <v>1465</v>
      </c>
      <c r="D1151" s="136">
        <v>25800</v>
      </c>
    </row>
    <row r="1152" spans="1:4" ht="15.75" x14ac:dyDescent="0.3">
      <c r="A1152" s="111">
        <v>1151</v>
      </c>
      <c r="B1152" s="147" t="s">
        <v>1622</v>
      </c>
      <c r="C1152" s="148" t="s">
        <v>1465</v>
      </c>
      <c r="D1152" s="136">
        <v>37300</v>
      </c>
    </row>
    <row r="1153" spans="1:4" ht="15.75" x14ac:dyDescent="0.3">
      <c r="A1153" s="111">
        <v>1152</v>
      </c>
      <c r="B1153" s="147" t="s">
        <v>1623</v>
      </c>
      <c r="C1153" s="148" t="s">
        <v>1465</v>
      </c>
      <c r="D1153" s="136">
        <v>43100</v>
      </c>
    </row>
    <row r="1154" spans="1:4" ht="15.75" x14ac:dyDescent="0.3">
      <c r="A1154" s="111">
        <v>1153</v>
      </c>
      <c r="B1154" s="147" t="s">
        <v>1624</v>
      </c>
      <c r="C1154" s="148" t="s">
        <v>1465</v>
      </c>
      <c r="D1154" s="136">
        <v>44500</v>
      </c>
    </row>
    <row r="1155" spans="1:4" ht="15.75" x14ac:dyDescent="0.3">
      <c r="A1155" s="111">
        <v>1154</v>
      </c>
      <c r="B1155" s="151" t="s">
        <v>1625</v>
      </c>
      <c r="C1155" s="148" t="s">
        <v>1516</v>
      </c>
      <c r="D1155" s="136">
        <v>18600</v>
      </c>
    </row>
    <row r="1156" spans="1:4" ht="15.75" x14ac:dyDescent="0.3">
      <c r="A1156" s="111">
        <v>1155</v>
      </c>
      <c r="B1156" s="151" t="s">
        <v>1626</v>
      </c>
      <c r="C1156" s="148" t="s">
        <v>1516</v>
      </c>
      <c r="D1156" s="136">
        <v>16000</v>
      </c>
    </row>
    <row r="1157" spans="1:4" ht="15.75" x14ac:dyDescent="0.3">
      <c r="A1157" s="111">
        <v>1156</v>
      </c>
      <c r="B1157" s="147" t="s">
        <v>1627</v>
      </c>
      <c r="C1157" s="148" t="s">
        <v>1516</v>
      </c>
      <c r="D1157" s="136">
        <v>17500</v>
      </c>
    </row>
    <row r="1158" spans="1:4" ht="15.75" x14ac:dyDescent="0.3">
      <c r="A1158" s="111">
        <v>1157</v>
      </c>
      <c r="B1158" s="147" t="s">
        <v>1628</v>
      </c>
      <c r="C1158" s="148" t="s">
        <v>1541</v>
      </c>
      <c r="D1158" s="136">
        <v>24100</v>
      </c>
    </row>
    <row r="1159" spans="1:4" ht="15.75" x14ac:dyDescent="0.3">
      <c r="A1159" s="111">
        <v>1158</v>
      </c>
      <c r="B1159" s="147" t="s">
        <v>1629</v>
      </c>
      <c r="C1159" s="148" t="s">
        <v>1541</v>
      </c>
      <c r="D1159" s="136">
        <v>20100</v>
      </c>
    </row>
    <row r="1160" spans="1:4" ht="15.75" x14ac:dyDescent="0.3">
      <c r="A1160" s="111">
        <v>1159</v>
      </c>
      <c r="B1160" s="147" t="s">
        <v>1630</v>
      </c>
      <c r="C1160" s="148" t="s">
        <v>1541</v>
      </c>
      <c r="D1160" s="136">
        <v>75800</v>
      </c>
    </row>
    <row r="1161" spans="1:4" ht="15.75" x14ac:dyDescent="0.3">
      <c r="A1161" s="111">
        <v>1160</v>
      </c>
      <c r="B1161" s="147" t="s">
        <v>1631</v>
      </c>
      <c r="C1161" s="148" t="s">
        <v>1541</v>
      </c>
      <c r="D1161" s="136">
        <v>149400</v>
      </c>
    </row>
    <row r="1162" spans="1:4" ht="15.75" x14ac:dyDescent="0.3">
      <c r="A1162" s="111">
        <v>1161</v>
      </c>
      <c r="B1162" s="147" t="s">
        <v>1632</v>
      </c>
      <c r="C1162" s="148" t="s">
        <v>1541</v>
      </c>
      <c r="D1162" s="136">
        <v>114900</v>
      </c>
    </row>
    <row r="1163" spans="1:4" ht="15.75" x14ac:dyDescent="0.3">
      <c r="A1163" s="111">
        <v>1162</v>
      </c>
      <c r="B1163" s="147" t="s">
        <v>1633</v>
      </c>
      <c r="C1163" s="148" t="s">
        <v>1541</v>
      </c>
      <c r="D1163" s="136">
        <v>140800</v>
      </c>
    </row>
    <row r="1164" spans="1:4" ht="15.75" x14ac:dyDescent="0.3">
      <c r="A1164" s="111">
        <v>1163</v>
      </c>
      <c r="B1164" s="147" t="s">
        <v>1634</v>
      </c>
      <c r="C1164" s="148" t="s">
        <v>617</v>
      </c>
      <c r="D1164" s="136">
        <v>316100</v>
      </c>
    </row>
    <row r="1165" spans="1:4" ht="15.75" x14ac:dyDescent="0.3">
      <c r="A1165" s="111">
        <v>1164</v>
      </c>
      <c r="B1165" s="147" t="s">
        <v>1635</v>
      </c>
      <c r="C1165" s="148" t="s">
        <v>1541</v>
      </c>
      <c r="D1165" s="136">
        <v>80400</v>
      </c>
    </row>
    <row r="1166" spans="1:4" ht="15.75" x14ac:dyDescent="0.3">
      <c r="A1166" s="111">
        <v>1165</v>
      </c>
      <c r="B1166" s="147" t="s">
        <v>1636</v>
      </c>
      <c r="C1166" s="148" t="s">
        <v>1541</v>
      </c>
      <c r="D1166" s="136">
        <v>83300</v>
      </c>
    </row>
    <row r="1167" spans="1:4" ht="15.75" x14ac:dyDescent="0.3">
      <c r="A1167" s="111">
        <v>1166</v>
      </c>
      <c r="B1167" s="147" t="s">
        <v>1637</v>
      </c>
      <c r="C1167" s="148" t="s">
        <v>1638</v>
      </c>
      <c r="D1167" s="136">
        <v>18600</v>
      </c>
    </row>
    <row r="1168" spans="1:4" ht="15.75" x14ac:dyDescent="0.3">
      <c r="A1168" s="111">
        <v>1167</v>
      </c>
      <c r="B1168" s="147" t="s">
        <v>1639</v>
      </c>
      <c r="C1168" s="148" t="s">
        <v>1640</v>
      </c>
      <c r="D1168" s="136">
        <v>1308700</v>
      </c>
    </row>
    <row r="1169" spans="1:4" ht="15.75" x14ac:dyDescent="0.3">
      <c r="A1169" s="111">
        <v>1168</v>
      </c>
      <c r="B1169" s="147" t="s">
        <v>1641</v>
      </c>
      <c r="C1169" s="148" t="s">
        <v>1640</v>
      </c>
      <c r="D1169" s="136">
        <v>2054700</v>
      </c>
    </row>
    <row r="1170" spans="1:4" ht="15.75" x14ac:dyDescent="0.3">
      <c r="A1170" s="111">
        <v>1169</v>
      </c>
      <c r="B1170" s="147" t="s">
        <v>1642</v>
      </c>
      <c r="C1170" s="148" t="s">
        <v>1640</v>
      </c>
      <c r="D1170" s="136">
        <v>3534100</v>
      </c>
    </row>
    <row r="1171" spans="1:4" ht="15.75" x14ac:dyDescent="0.3">
      <c r="A1171" s="111">
        <v>1170</v>
      </c>
      <c r="B1171" s="147" t="s">
        <v>1643</v>
      </c>
      <c r="C1171" s="148" t="s">
        <v>1640</v>
      </c>
      <c r="D1171" s="136">
        <v>4115700</v>
      </c>
    </row>
    <row r="1172" spans="1:4" ht="15.75" x14ac:dyDescent="0.3">
      <c r="A1172" s="111">
        <v>1171</v>
      </c>
      <c r="B1172" s="147" t="s">
        <v>1644</v>
      </c>
      <c r="C1172" s="148" t="s">
        <v>1640</v>
      </c>
      <c r="D1172" s="136">
        <v>5350500</v>
      </c>
    </row>
    <row r="1173" spans="1:4" ht="15.75" x14ac:dyDescent="0.3">
      <c r="A1173" s="111">
        <v>1172</v>
      </c>
      <c r="B1173" s="147" t="s">
        <v>1645</v>
      </c>
      <c r="C1173" s="148" t="s">
        <v>1640</v>
      </c>
      <c r="D1173" s="136">
        <v>566600</v>
      </c>
    </row>
    <row r="1174" spans="1:4" ht="15.75" x14ac:dyDescent="0.3">
      <c r="A1174" s="111">
        <v>1173</v>
      </c>
      <c r="B1174" s="147" t="s">
        <v>1646</v>
      </c>
      <c r="C1174" s="148" t="s">
        <v>1640</v>
      </c>
      <c r="D1174" s="136">
        <v>489900</v>
      </c>
    </row>
    <row r="1175" spans="1:4" ht="15.75" x14ac:dyDescent="0.3">
      <c r="A1175" s="111">
        <v>1174</v>
      </c>
      <c r="B1175" s="147" t="s">
        <v>1647</v>
      </c>
      <c r="C1175" s="148" t="s">
        <v>1640</v>
      </c>
      <c r="D1175" s="136">
        <v>455000</v>
      </c>
    </row>
    <row r="1176" spans="1:4" ht="15.75" x14ac:dyDescent="0.3">
      <c r="A1176" s="111">
        <v>1175</v>
      </c>
      <c r="B1176" s="147" t="s">
        <v>1648</v>
      </c>
      <c r="C1176" s="148" t="s">
        <v>1640</v>
      </c>
      <c r="D1176" s="136">
        <v>247400</v>
      </c>
    </row>
    <row r="1177" spans="1:4" ht="15.75" x14ac:dyDescent="0.3">
      <c r="A1177" s="111">
        <v>1176</v>
      </c>
      <c r="B1177" s="147" t="s">
        <v>1649</v>
      </c>
      <c r="C1177" s="148" t="s">
        <v>834</v>
      </c>
      <c r="D1177" s="136">
        <v>201100</v>
      </c>
    </row>
    <row r="1178" spans="1:4" ht="15.75" x14ac:dyDescent="0.3">
      <c r="A1178" s="111">
        <v>1177</v>
      </c>
      <c r="B1178" s="147" t="s">
        <v>1650</v>
      </c>
      <c r="C1178" s="148" t="s">
        <v>834</v>
      </c>
      <c r="D1178" s="136">
        <v>152300</v>
      </c>
    </row>
    <row r="1179" spans="1:4" ht="15.75" x14ac:dyDescent="0.3">
      <c r="A1179" s="111">
        <v>1178</v>
      </c>
      <c r="B1179" s="147" t="s">
        <v>1651</v>
      </c>
      <c r="C1179" s="148" t="s">
        <v>834</v>
      </c>
      <c r="D1179" s="136">
        <v>316100</v>
      </c>
    </row>
    <row r="1180" spans="1:4" ht="15.75" x14ac:dyDescent="0.3">
      <c r="A1180" s="111">
        <v>1179</v>
      </c>
      <c r="B1180" s="147" t="s">
        <v>1652</v>
      </c>
      <c r="C1180" s="148" t="s">
        <v>834</v>
      </c>
      <c r="D1180" s="136">
        <v>241300</v>
      </c>
    </row>
    <row r="1181" spans="1:4" ht="15.75" x14ac:dyDescent="0.3">
      <c r="A1181" s="111">
        <v>1180</v>
      </c>
      <c r="B1181" s="147" t="s">
        <v>1653</v>
      </c>
      <c r="C1181" s="148" t="s">
        <v>834</v>
      </c>
      <c r="D1181" s="136">
        <v>178100</v>
      </c>
    </row>
    <row r="1182" spans="1:4" ht="15.75" x14ac:dyDescent="0.3">
      <c r="A1182" s="111">
        <v>1181</v>
      </c>
      <c r="B1182" s="147" t="s">
        <v>1654</v>
      </c>
      <c r="C1182" s="148" t="s">
        <v>834</v>
      </c>
      <c r="D1182" s="136">
        <v>284500</v>
      </c>
    </row>
    <row r="1183" spans="1:4" ht="15.75" x14ac:dyDescent="0.3">
      <c r="A1183" s="111">
        <v>1182</v>
      </c>
      <c r="B1183" s="147" t="s">
        <v>1655</v>
      </c>
      <c r="C1183" s="148" t="s">
        <v>834</v>
      </c>
      <c r="D1183" s="136">
        <v>97700</v>
      </c>
    </row>
    <row r="1184" spans="1:4" ht="15.75" x14ac:dyDescent="0.3">
      <c r="A1184" s="111">
        <v>1183</v>
      </c>
      <c r="B1184" s="147" t="s">
        <v>1656</v>
      </c>
      <c r="C1184" s="148" t="s">
        <v>1640</v>
      </c>
      <c r="D1184" s="136">
        <v>60600</v>
      </c>
    </row>
    <row r="1185" spans="1:4" ht="15.75" x14ac:dyDescent="0.3">
      <c r="A1185" s="111">
        <v>1184</v>
      </c>
      <c r="B1185" s="147" t="s">
        <v>1657</v>
      </c>
      <c r="C1185" s="148" t="s">
        <v>1640</v>
      </c>
      <c r="D1185" s="136">
        <v>40300</v>
      </c>
    </row>
    <row r="1186" spans="1:4" ht="15.75" x14ac:dyDescent="0.3">
      <c r="A1186" s="111">
        <v>1185</v>
      </c>
      <c r="B1186" s="147" t="s">
        <v>1658</v>
      </c>
      <c r="C1186" s="148" t="s">
        <v>1640</v>
      </c>
      <c r="D1186" s="136">
        <v>30300</v>
      </c>
    </row>
    <row r="1187" spans="1:4" ht="15.75" x14ac:dyDescent="0.3">
      <c r="A1187" s="111">
        <v>1186</v>
      </c>
      <c r="B1187" s="147" t="s">
        <v>1659</v>
      </c>
      <c r="C1187" s="148" t="s">
        <v>834</v>
      </c>
      <c r="D1187" s="136">
        <v>86200</v>
      </c>
    </row>
    <row r="1188" spans="1:4" ht="15.75" x14ac:dyDescent="0.3">
      <c r="A1188" s="111">
        <v>1187</v>
      </c>
      <c r="B1188" s="147" t="s">
        <v>1660</v>
      </c>
      <c r="C1188" s="148" t="s">
        <v>834</v>
      </c>
      <c r="D1188" s="136">
        <v>183900</v>
      </c>
    </row>
    <row r="1189" spans="1:4" ht="15.75" x14ac:dyDescent="0.3">
      <c r="A1189" s="111">
        <v>1188</v>
      </c>
      <c r="B1189" s="147" t="s">
        <v>1661</v>
      </c>
      <c r="C1189" s="148" t="s">
        <v>834</v>
      </c>
      <c r="D1189" s="136">
        <v>126400</v>
      </c>
    </row>
    <row r="1190" spans="1:4" ht="15.75" x14ac:dyDescent="0.3">
      <c r="A1190" s="111">
        <v>1189</v>
      </c>
      <c r="B1190" s="147" t="s">
        <v>1662</v>
      </c>
      <c r="C1190" s="148" t="s">
        <v>834</v>
      </c>
      <c r="D1190" s="136">
        <v>91900</v>
      </c>
    </row>
    <row r="1191" spans="1:4" ht="15.75" x14ac:dyDescent="0.3">
      <c r="A1191" s="111">
        <v>1190</v>
      </c>
      <c r="B1191" s="147" t="s">
        <v>1663</v>
      </c>
      <c r="C1191" s="148" t="s">
        <v>834</v>
      </c>
      <c r="D1191" s="136">
        <v>68900</v>
      </c>
    </row>
    <row r="1192" spans="1:4" ht="15.75" x14ac:dyDescent="0.3">
      <c r="A1192" s="111">
        <v>1191</v>
      </c>
      <c r="B1192" s="147" t="s">
        <v>1664</v>
      </c>
      <c r="C1192" s="148" t="s">
        <v>834</v>
      </c>
      <c r="D1192" s="136">
        <v>45900</v>
      </c>
    </row>
    <row r="1193" spans="1:4" ht="15.75" x14ac:dyDescent="0.3">
      <c r="A1193" s="111">
        <v>1192</v>
      </c>
      <c r="B1193" s="147" t="s">
        <v>1665</v>
      </c>
      <c r="C1193" s="148" t="s">
        <v>834</v>
      </c>
      <c r="D1193" s="136">
        <v>34400</v>
      </c>
    </row>
    <row r="1194" spans="1:4" ht="15.75" x14ac:dyDescent="0.3">
      <c r="A1194" s="111">
        <v>1193</v>
      </c>
      <c r="B1194" s="147" t="s">
        <v>1666</v>
      </c>
      <c r="C1194" s="148" t="s">
        <v>834</v>
      </c>
      <c r="D1194" s="136">
        <v>33300</v>
      </c>
    </row>
    <row r="1195" spans="1:4" ht="15.75" x14ac:dyDescent="0.3">
      <c r="A1195" s="111">
        <v>1194</v>
      </c>
      <c r="B1195" s="147" t="s">
        <v>1667</v>
      </c>
      <c r="C1195" s="148" t="s">
        <v>834</v>
      </c>
      <c r="D1195" s="136">
        <v>26400</v>
      </c>
    </row>
    <row r="1196" spans="1:4" ht="15.75" x14ac:dyDescent="0.3">
      <c r="A1196" s="111">
        <v>1195</v>
      </c>
      <c r="B1196" s="150" t="s">
        <v>1668</v>
      </c>
      <c r="C1196" s="148" t="s">
        <v>834</v>
      </c>
      <c r="D1196" s="136">
        <v>8900</v>
      </c>
    </row>
    <row r="1197" spans="1:4" ht="15.75" x14ac:dyDescent="0.3">
      <c r="A1197" s="111">
        <v>1196</v>
      </c>
      <c r="B1197" s="147" t="s">
        <v>1669</v>
      </c>
      <c r="C1197" s="148" t="s">
        <v>834</v>
      </c>
      <c r="D1197" s="136">
        <v>8900</v>
      </c>
    </row>
    <row r="1198" spans="1:4" ht="15.75" x14ac:dyDescent="0.3">
      <c r="A1198" s="111">
        <v>1197</v>
      </c>
      <c r="B1198" s="147" t="s">
        <v>1670</v>
      </c>
      <c r="C1198" s="148" t="s">
        <v>1640</v>
      </c>
      <c r="D1198" s="136">
        <v>188500</v>
      </c>
    </row>
    <row r="1199" spans="1:4" ht="15.75" x14ac:dyDescent="0.3">
      <c r="A1199" s="111">
        <v>1198</v>
      </c>
      <c r="B1199" s="147" t="s">
        <v>1671</v>
      </c>
      <c r="C1199" s="148" t="s">
        <v>1640</v>
      </c>
      <c r="D1199" s="136">
        <v>288900</v>
      </c>
    </row>
    <row r="1200" spans="1:4" ht="15.75" x14ac:dyDescent="0.3">
      <c r="A1200" s="111">
        <v>1199</v>
      </c>
      <c r="B1200" s="147" t="s">
        <v>1672</v>
      </c>
      <c r="C1200" s="148" t="s">
        <v>1640</v>
      </c>
      <c r="D1200" s="136">
        <v>412600</v>
      </c>
    </row>
    <row r="1201" spans="1:4" ht="15.75" x14ac:dyDescent="0.3">
      <c r="A1201" s="111">
        <v>1200</v>
      </c>
      <c r="B1201" s="147" t="s">
        <v>1673</v>
      </c>
      <c r="C1201" s="148" t="s">
        <v>1640</v>
      </c>
      <c r="D1201" s="136">
        <v>590000</v>
      </c>
    </row>
    <row r="1202" spans="1:4" ht="15.75" x14ac:dyDescent="0.3">
      <c r="A1202" s="111">
        <v>1201</v>
      </c>
      <c r="B1202" s="147" t="s">
        <v>1674</v>
      </c>
      <c r="C1202" s="148" t="s">
        <v>1640</v>
      </c>
      <c r="D1202" s="136">
        <v>891600</v>
      </c>
    </row>
    <row r="1203" spans="1:4" ht="15.75" x14ac:dyDescent="0.3">
      <c r="A1203" s="111">
        <v>1202</v>
      </c>
      <c r="B1203" s="147" t="s">
        <v>1675</v>
      </c>
      <c r="C1203" s="148" t="s">
        <v>1640</v>
      </c>
      <c r="D1203" s="136">
        <v>1884700</v>
      </c>
    </row>
    <row r="1204" spans="1:4" ht="15.75" x14ac:dyDescent="0.3">
      <c r="A1204" s="111">
        <v>1203</v>
      </c>
      <c r="B1204" s="147" t="s">
        <v>1676</v>
      </c>
      <c r="C1204" s="148" t="s">
        <v>1640</v>
      </c>
      <c r="D1204" s="136">
        <v>299100</v>
      </c>
    </row>
    <row r="1205" spans="1:4" ht="15.75" x14ac:dyDescent="0.3">
      <c r="A1205" s="111">
        <v>1204</v>
      </c>
      <c r="B1205" s="147" t="s">
        <v>1677</v>
      </c>
      <c r="C1205" s="148" t="s">
        <v>1640</v>
      </c>
      <c r="D1205" s="136">
        <v>425600</v>
      </c>
    </row>
    <row r="1206" spans="1:4" ht="15.75" x14ac:dyDescent="0.3">
      <c r="A1206" s="111">
        <v>1205</v>
      </c>
      <c r="B1206" s="147" t="s">
        <v>1678</v>
      </c>
      <c r="C1206" s="148" t="s">
        <v>1640</v>
      </c>
      <c r="D1206" s="136">
        <v>892100</v>
      </c>
    </row>
    <row r="1207" spans="1:4" ht="15.75" x14ac:dyDescent="0.3">
      <c r="A1207" s="111">
        <v>1206</v>
      </c>
      <c r="B1207" s="147" t="s">
        <v>1679</v>
      </c>
      <c r="C1207" s="148" t="s">
        <v>1640</v>
      </c>
      <c r="D1207" s="136">
        <v>1856200</v>
      </c>
    </row>
    <row r="1208" spans="1:4" ht="15.75" x14ac:dyDescent="0.3">
      <c r="A1208" s="111">
        <v>1207</v>
      </c>
      <c r="B1208" s="147" t="s">
        <v>1680</v>
      </c>
      <c r="C1208" s="148" t="s">
        <v>1640</v>
      </c>
      <c r="D1208" s="136">
        <v>154000</v>
      </c>
    </row>
    <row r="1209" spans="1:4" ht="15.75" x14ac:dyDescent="0.3">
      <c r="A1209" s="111">
        <v>1208</v>
      </c>
      <c r="B1209" s="147" t="s">
        <v>1681</v>
      </c>
      <c r="C1209" s="148" t="s">
        <v>1640</v>
      </c>
      <c r="D1209" s="136">
        <v>225800</v>
      </c>
    </row>
    <row r="1210" spans="1:4" ht="15.75" x14ac:dyDescent="0.3">
      <c r="A1210" s="111">
        <v>1209</v>
      </c>
      <c r="B1210" s="147" t="s">
        <v>1682</v>
      </c>
      <c r="C1210" s="148" t="s">
        <v>1640</v>
      </c>
      <c r="D1210" s="136">
        <v>322600</v>
      </c>
    </row>
    <row r="1211" spans="1:4" ht="15.75" x14ac:dyDescent="0.3">
      <c r="A1211" s="111">
        <v>1210</v>
      </c>
      <c r="B1211" s="147" t="s">
        <v>1683</v>
      </c>
      <c r="C1211" s="148" t="s">
        <v>1640</v>
      </c>
      <c r="D1211" s="136">
        <v>466300</v>
      </c>
    </row>
    <row r="1212" spans="1:4" ht="15.75" x14ac:dyDescent="0.3">
      <c r="A1212" s="111">
        <v>1211</v>
      </c>
      <c r="B1212" s="147" t="s">
        <v>1684</v>
      </c>
      <c r="C1212" s="148" t="s">
        <v>1640</v>
      </c>
      <c r="D1212" s="136">
        <v>682200</v>
      </c>
    </row>
    <row r="1213" spans="1:4" ht="15.75" x14ac:dyDescent="0.3">
      <c r="A1213" s="111">
        <v>1212</v>
      </c>
      <c r="B1213" s="147" t="s">
        <v>1685</v>
      </c>
      <c r="C1213" s="148" t="s">
        <v>1640</v>
      </c>
      <c r="D1213" s="136">
        <v>1459900</v>
      </c>
    </row>
    <row r="1214" spans="1:4" ht="15.75" x14ac:dyDescent="0.3">
      <c r="A1214" s="111">
        <v>1213</v>
      </c>
      <c r="B1214" s="147" t="s">
        <v>1686</v>
      </c>
      <c r="C1214" s="148" t="s">
        <v>1640</v>
      </c>
      <c r="D1214" s="136">
        <v>248000</v>
      </c>
    </row>
    <row r="1215" spans="1:4" ht="15.75" x14ac:dyDescent="0.3">
      <c r="A1215" s="111">
        <v>1214</v>
      </c>
      <c r="B1215" s="147" t="s">
        <v>1687</v>
      </c>
      <c r="C1215" s="148" t="s">
        <v>1640</v>
      </c>
      <c r="D1215" s="136">
        <v>352700</v>
      </c>
    </row>
    <row r="1216" spans="1:4" ht="15.75" x14ac:dyDescent="0.3">
      <c r="A1216" s="111">
        <v>1215</v>
      </c>
      <c r="B1216" s="147" t="s">
        <v>1688</v>
      </c>
      <c r="C1216" s="148" t="s">
        <v>1640</v>
      </c>
      <c r="D1216" s="136">
        <v>500700</v>
      </c>
    </row>
    <row r="1217" spans="1:4" ht="15.75" x14ac:dyDescent="0.3">
      <c r="A1217" s="111">
        <v>1216</v>
      </c>
      <c r="B1217" s="147" t="s">
        <v>1689</v>
      </c>
      <c r="C1217" s="148" t="s">
        <v>1640</v>
      </c>
      <c r="D1217" s="136">
        <v>723200</v>
      </c>
    </row>
    <row r="1218" spans="1:4" ht="15.75" x14ac:dyDescent="0.3">
      <c r="A1218" s="111">
        <v>1217</v>
      </c>
      <c r="B1218" s="147" t="s">
        <v>1690</v>
      </c>
      <c r="C1218" s="148" t="s">
        <v>1640</v>
      </c>
      <c r="D1218" s="136">
        <v>1519800</v>
      </c>
    </row>
    <row r="1219" spans="1:4" ht="15.75" x14ac:dyDescent="0.3">
      <c r="A1219" s="111">
        <v>1218</v>
      </c>
      <c r="B1219" s="147" t="s">
        <v>1691</v>
      </c>
      <c r="C1219" s="148" t="s">
        <v>1692</v>
      </c>
      <c r="D1219" s="136">
        <v>3623900</v>
      </c>
    </row>
    <row r="1220" spans="1:4" ht="15.75" x14ac:dyDescent="0.3">
      <c r="A1220" s="111">
        <v>1219</v>
      </c>
      <c r="B1220" s="147" t="s">
        <v>1693</v>
      </c>
      <c r="C1220" s="148" t="s">
        <v>1692</v>
      </c>
      <c r="D1220" s="136">
        <v>5793700</v>
      </c>
    </row>
    <row r="1221" spans="1:4" ht="15.75" x14ac:dyDescent="0.3">
      <c r="A1221" s="111">
        <v>1220</v>
      </c>
      <c r="B1221" s="147" t="s">
        <v>1694</v>
      </c>
      <c r="C1221" s="148" t="s">
        <v>1695</v>
      </c>
      <c r="D1221" s="136">
        <v>3983600</v>
      </c>
    </row>
    <row r="1222" spans="1:4" ht="15.75" x14ac:dyDescent="0.3">
      <c r="A1222" s="111">
        <v>1221</v>
      </c>
      <c r="B1222" s="147" t="s">
        <v>1696</v>
      </c>
      <c r="C1222" s="148" t="s">
        <v>1695</v>
      </c>
      <c r="D1222" s="136">
        <v>5734900</v>
      </c>
    </row>
    <row r="1223" spans="1:4" ht="15.75" x14ac:dyDescent="0.3">
      <c r="A1223" s="111">
        <v>1222</v>
      </c>
      <c r="B1223" s="147" t="s">
        <v>1697</v>
      </c>
      <c r="C1223" s="148" t="s">
        <v>1640</v>
      </c>
      <c r="D1223" s="136">
        <v>1027600</v>
      </c>
    </row>
    <row r="1224" spans="1:4" ht="15.75" x14ac:dyDescent="0.3">
      <c r="A1224" s="111">
        <v>1223</v>
      </c>
      <c r="B1224" s="147" t="s">
        <v>1698</v>
      </c>
      <c r="C1224" s="148" t="s">
        <v>1640</v>
      </c>
      <c r="D1224" s="136">
        <v>1309400</v>
      </c>
    </row>
    <row r="1225" spans="1:4" ht="15.75" x14ac:dyDescent="0.3">
      <c r="A1225" s="111">
        <v>1224</v>
      </c>
      <c r="B1225" s="147" t="s">
        <v>1699</v>
      </c>
      <c r="C1225" s="148" t="s">
        <v>1640</v>
      </c>
      <c r="D1225" s="136">
        <v>1645500</v>
      </c>
    </row>
    <row r="1226" spans="1:4" ht="15.75" x14ac:dyDescent="0.3">
      <c r="A1226" s="111">
        <v>1225</v>
      </c>
      <c r="B1226" s="147" t="s">
        <v>1700</v>
      </c>
      <c r="C1226" s="148" t="s">
        <v>1640</v>
      </c>
      <c r="D1226" s="136">
        <v>2153100</v>
      </c>
    </row>
    <row r="1227" spans="1:4" ht="15.75" x14ac:dyDescent="0.3">
      <c r="A1227" s="111">
        <v>1226</v>
      </c>
      <c r="B1227" s="147" t="s">
        <v>1701</v>
      </c>
      <c r="C1227" s="148" t="s">
        <v>1640</v>
      </c>
      <c r="D1227" s="136">
        <v>3370500</v>
      </c>
    </row>
    <row r="1228" spans="1:4" ht="15.75" x14ac:dyDescent="0.3">
      <c r="A1228" s="111">
        <v>1227</v>
      </c>
      <c r="B1228" s="147" t="s">
        <v>1702</v>
      </c>
      <c r="C1228" s="148" t="s">
        <v>1692</v>
      </c>
      <c r="D1228" s="136">
        <v>2975200</v>
      </c>
    </row>
    <row r="1229" spans="1:4" ht="15.75" x14ac:dyDescent="0.3">
      <c r="A1229" s="111">
        <v>1228</v>
      </c>
      <c r="B1229" s="147" t="s">
        <v>1703</v>
      </c>
      <c r="C1229" s="148" t="s">
        <v>1692</v>
      </c>
      <c r="D1229" s="136">
        <v>4627800</v>
      </c>
    </row>
    <row r="1230" spans="1:4" ht="15.75" x14ac:dyDescent="0.3">
      <c r="A1230" s="111">
        <v>1229</v>
      </c>
      <c r="B1230" s="147" t="s">
        <v>1704</v>
      </c>
      <c r="C1230" s="148" t="s">
        <v>1695</v>
      </c>
      <c r="D1230" s="136">
        <v>3325500</v>
      </c>
    </row>
    <row r="1231" spans="1:4" ht="15.75" x14ac:dyDescent="0.3">
      <c r="A1231" s="111">
        <v>1230</v>
      </c>
      <c r="B1231" s="147" t="s">
        <v>1705</v>
      </c>
      <c r="C1231" s="148" t="s">
        <v>1695</v>
      </c>
      <c r="D1231" s="136">
        <v>4735300</v>
      </c>
    </row>
    <row r="1232" spans="1:4" ht="15.75" x14ac:dyDescent="0.3">
      <c r="A1232" s="111">
        <v>1231</v>
      </c>
      <c r="B1232" s="147" t="s">
        <v>1706</v>
      </c>
      <c r="C1232" s="148" t="s">
        <v>1640</v>
      </c>
      <c r="D1232" s="136">
        <v>848100</v>
      </c>
    </row>
    <row r="1233" spans="1:4" ht="15.75" x14ac:dyDescent="0.3">
      <c r="A1233" s="111">
        <v>1232</v>
      </c>
      <c r="B1233" s="147" t="s">
        <v>1707</v>
      </c>
      <c r="C1233" s="148" t="s">
        <v>1640</v>
      </c>
      <c r="D1233" s="136">
        <v>1089400</v>
      </c>
    </row>
    <row r="1234" spans="1:4" ht="15.75" x14ac:dyDescent="0.3">
      <c r="A1234" s="111">
        <v>1233</v>
      </c>
      <c r="B1234" s="147" t="s">
        <v>1708</v>
      </c>
      <c r="C1234" s="148" t="s">
        <v>1640</v>
      </c>
      <c r="D1234" s="136">
        <v>1362500</v>
      </c>
    </row>
    <row r="1235" spans="1:4" ht="15.75" x14ac:dyDescent="0.3">
      <c r="A1235" s="111">
        <v>1234</v>
      </c>
      <c r="B1235" s="147" t="s">
        <v>1709</v>
      </c>
      <c r="C1235" s="148" t="s">
        <v>1640</v>
      </c>
      <c r="D1235" s="136">
        <v>1782800</v>
      </c>
    </row>
    <row r="1236" spans="1:4" ht="15.75" x14ac:dyDescent="0.3">
      <c r="A1236" s="111">
        <v>1235</v>
      </c>
      <c r="B1236" s="147" t="s">
        <v>1710</v>
      </c>
      <c r="C1236" s="148" t="s">
        <v>1640</v>
      </c>
      <c r="D1236" s="136">
        <v>2779900</v>
      </c>
    </row>
    <row r="1237" spans="1:4" ht="15.75" x14ac:dyDescent="0.3">
      <c r="A1237" s="111">
        <v>1236</v>
      </c>
      <c r="B1237" s="147" t="s">
        <v>1711</v>
      </c>
      <c r="C1237" s="148" t="s">
        <v>272</v>
      </c>
      <c r="D1237" s="136">
        <v>143300</v>
      </c>
    </row>
    <row r="1238" spans="1:4" ht="15.75" x14ac:dyDescent="0.3">
      <c r="A1238" s="111">
        <v>1237</v>
      </c>
      <c r="B1238" s="147" t="s">
        <v>1712</v>
      </c>
      <c r="C1238" s="148" t="s">
        <v>272</v>
      </c>
      <c r="D1238" s="136">
        <v>155300</v>
      </c>
    </row>
    <row r="1239" spans="1:4" ht="15.75" x14ac:dyDescent="0.3">
      <c r="A1239" s="111">
        <v>1238</v>
      </c>
      <c r="B1239" s="147" t="s">
        <v>1713</v>
      </c>
      <c r="C1239" s="148" t="s">
        <v>272</v>
      </c>
      <c r="D1239" s="136">
        <v>179200</v>
      </c>
    </row>
    <row r="1240" spans="1:4" ht="15.75" x14ac:dyDescent="0.3">
      <c r="A1240" s="111">
        <v>1239</v>
      </c>
      <c r="B1240" s="147" t="s">
        <v>1714</v>
      </c>
      <c r="C1240" s="148" t="s">
        <v>272</v>
      </c>
      <c r="D1240" s="136">
        <v>300000</v>
      </c>
    </row>
    <row r="1241" spans="1:4" ht="15.75" x14ac:dyDescent="0.3">
      <c r="A1241" s="111">
        <v>1240</v>
      </c>
      <c r="B1241" s="147" t="s">
        <v>1715</v>
      </c>
      <c r="C1241" s="148" t="s">
        <v>272</v>
      </c>
      <c r="D1241" s="136">
        <v>547000</v>
      </c>
    </row>
    <row r="1242" spans="1:4" ht="15.75" x14ac:dyDescent="0.3">
      <c r="A1242" s="111">
        <v>1241</v>
      </c>
      <c r="B1242" s="147" t="s">
        <v>1716</v>
      </c>
      <c r="C1242" s="148" t="s">
        <v>272</v>
      </c>
      <c r="D1242" s="136">
        <v>850300</v>
      </c>
    </row>
    <row r="1243" spans="1:4" ht="15.75" x14ac:dyDescent="0.3">
      <c r="A1243" s="111">
        <v>1242</v>
      </c>
      <c r="B1243" s="147" t="s">
        <v>1717</v>
      </c>
      <c r="C1243" s="148" t="s">
        <v>272</v>
      </c>
      <c r="D1243" s="136">
        <v>313300</v>
      </c>
    </row>
    <row r="1244" spans="1:4" ht="15.75" x14ac:dyDescent="0.3">
      <c r="A1244" s="111">
        <v>1243</v>
      </c>
      <c r="B1244" s="147" t="s">
        <v>1718</v>
      </c>
      <c r="C1244" s="148" t="s">
        <v>272</v>
      </c>
      <c r="D1244" s="136">
        <v>710300</v>
      </c>
    </row>
    <row r="1245" spans="1:4" ht="15.75" x14ac:dyDescent="0.3">
      <c r="A1245" s="111">
        <v>1244</v>
      </c>
      <c r="B1245" s="147" t="s">
        <v>1719</v>
      </c>
      <c r="C1245" s="148" t="s">
        <v>272</v>
      </c>
      <c r="D1245" s="136">
        <v>167800</v>
      </c>
    </row>
    <row r="1246" spans="1:4" ht="15.75" x14ac:dyDescent="0.3">
      <c r="A1246" s="111">
        <v>1245</v>
      </c>
      <c r="B1246" s="147" t="s">
        <v>1720</v>
      </c>
      <c r="C1246" s="148" t="s">
        <v>272</v>
      </c>
      <c r="D1246" s="136">
        <v>284500</v>
      </c>
    </row>
    <row r="1247" spans="1:4" ht="15.75" x14ac:dyDescent="0.3">
      <c r="A1247" s="111">
        <v>1246</v>
      </c>
      <c r="B1247" s="147" t="s">
        <v>1721</v>
      </c>
      <c r="C1247" s="148" t="s">
        <v>1541</v>
      </c>
      <c r="D1247" s="136">
        <v>5300</v>
      </c>
    </row>
    <row r="1248" spans="1:4" ht="15.75" x14ac:dyDescent="0.3">
      <c r="A1248" s="111">
        <v>1247</v>
      </c>
      <c r="B1248" s="147" t="s">
        <v>1722</v>
      </c>
      <c r="C1248" s="148" t="s">
        <v>1723</v>
      </c>
      <c r="D1248" s="136">
        <v>22900</v>
      </c>
    </row>
    <row r="1249" spans="1:4" ht="15.75" x14ac:dyDescent="0.3">
      <c r="A1249" s="111">
        <v>1248</v>
      </c>
      <c r="B1249" s="147" t="s">
        <v>1724</v>
      </c>
      <c r="C1249" s="148" t="s">
        <v>1516</v>
      </c>
      <c r="D1249" s="136">
        <v>34400</v>
      </c>
    </row>
    <row r="1250" spans="1:4" ht="15.75" x14ac:dyDescent="0.3">
      <c r="A1250" s="111">
        <v>1249</v>
      </c>
      <c r="B1250" s="147" t="s">
        <v>1725</v>
      </c>
      <c r="C1250" s="148" t="s">
        <v>1516</v>
      </c>
      <c r="D1250" s="136">
        <v>31600</v>
      </c>
    </row>
    <row r="1251" spans="1:4" ht="15.75" x14ac:dyDescent="0.3">
      <c r="A1251" s="111">
        <v>1250</v>
      </c>
      <c r="B1251" s="147" t="s">
        <v>1726</v>
      </c>
      <c r="C1251" s="148" t="s">
        <v>1516</v>
      </c>
      <c r="D1251" s="136">
        <v>40200</v>
      </c>
    </row>
    <row r="1252" spans="1:4" ht="15.75" x14ac:dyDescent="0.3">
      <c r="A1252" s="111">
        <v>1251</v>
      </c>
      <c r="B1252" s="147" t="s">
        <v>1727</v>
      </c>
      <c r="C1252" s="148" t="s">
        <v>1516</v>
      </c>
      <c r="D1252" s="136">
        <v>67500</v>
      </c>
    </row>
    <row r="1253" spans="1:4" ht="15.75" x14ac:dyDescent="0.3">
      <c r="A1253" s="111">
        <v>1252</v>
      </c>
      <c r="B1253" s="147" t="s">
        <v>1728</v>
      </c>
      <c r="C1253" s="148" t="s">
        <v>1516</v>
      </c>
      <c r="D1253" s="136">
        <v>22900</v>
      </c>
    </row>
    <row r="1254" spans="1:4" ht="15.75" x14ac:dyDescent="0.3">
      <c r="A1254" s="111">
        <v>1253</v>
      </c>
      <c r="B1254" s="147" t="s">
        <v>1729</v>
      </c>
      <c r="C1254" s="148" t="s">
        <v>1516</v>
      </c>
      <c r="D1254" s="136">
        <v>36400</v>
      </c>
    </row>
    <row r="1255" spans="1:4" ht="15.75" x14ac:dyDescent="0.3">
      <c r="A1255" s="111">
        <v>1254</v>
      </c>
      <c r="B1255" s="147" t="s">
        <v>1730</v>
      </c>
      <c r="C1255" s="148" t="s">
        <v>1516</v>
      </c>
      <c r="D1255" s="136">
        <v>75600</v>
      </c>
    </row>
    <row r="1256" spans="1:4" ht="15.75" x14ac:dyDescent="0.3">
      <c r="A1256" s="111">
        <v>1255</v>
      </c>
      <c r="B1256" s="147" t="s">
        <v>1731</v>
      </c>
      <c r="C1256" s="148" t="s">
        <v>1516</v>
      </c>
      <c r="D1256" s="136">
        <v>37300</v>
      </c>
    </row>
    <row r="1257" spans="1:4" ht="15.75" x14ac:dyDescent="0.3">
      <c r="A1257" s="111">
        <v>1256</v>
      </c>
      <c r="B1257" s="147" t="s">
        <v>1732</v>
      </c>
      <c r="C1257" s="148" t="s">
        <v>1516</v>
      </c>
      <c r="D1257" s="136">
        <v>34400</v>
      </c>
    </row>
    <row r="1258" spans="1:4" ht="15.75" x14ac:dyDescent="0.3">
      <c r="A1258" s="111">
        <v>1257</v>
      </c>
      <c r="B1258" s="147" t="s">
        <v>1733</v>
      </c>
      <c r="C1258" s="148" t="s">
        <v>1516</v>
      </c>
      <c r="D1258" s="136">
        <v>71800</v>
      </c>
    </row>
    <row r="1259" spans="1:4" ht="15.75" x14ac:dyDescent="0.3">
      <c r="A1259" s="111">
        <v>1258</v>
      </c>
      <c r="B1259" s="147" t="s">
        <v>1734</v>
      </c>
      <c r="C1259" s="148" t="s">
        <v>1723</v>
      </c>
      <c r="D1259" s="136">
        <v>71800</v>
      </c>
    </row>
    <row r="1260" spans="1:4" ht="15.75" x14ac:dyDescent="0.3">
      <c r="A1260" s="111">
        <v>1259</v>
      </c>
      <c r="B1260" s="147" t="s">
        <v>1735</v>
      </c>
      <c r="C1260" s="148" t="s">
        <v>1723</v>
      </c>
      <c r="D1260" s="136">
        <v>83300</v>
      </c>
    </row>
    <row r="1261" spans="1:4" ht="15.75" x14ac:dyDescent="0.3">
      <c r="A1261" s="111">
        <v>1260</v>
      </c>
      <c r="B1261" s="147" t="s">
        <v>1736</v>
      </c>
      <c r="C1261" s="148" t="s">
        <v>1723</v>
      </c>
      <c r="D1261" s="136">
        <v>71800</v>
      </c>
    </row>
    <row r="1262" spans="1:4" ht="15.75" x14ac:dyDescent="0.3">
      <c r="A1262" s="111">
        <v>1261</v>
      </c>
      <c r="B1262" s="147" t="s">
        <v>1737</v>
      </c>
      <c r="C1262" s="148" t="s">
        <v>1723</v>
      </c>
      <c r="D1262" s="136">
        <v>14300</v>
      </c>
    </row>
    <row r="1263" spans="1:4" ht="15.75" x14ac:dyDescent="0.3">
      <c r="A1263" s="111">
        <v>1262</v>
      </c>
      <c r="B1263" s="147" t="s">
        <v>1738</v>
      </c>
      <c r="C1263" s="148" t="s">
        <v>1516</v>
      </c>
      <c r="D1263" s="136">
        <v>66000</v>
      </c>
    </row>
    <row r="1264" spans="1:4" ht="15.75" x14ac:dyDescent="0.3">
      <c r="A1264" s="111">
        <v>1263</v>
      </c>
      <c r="B1264" s="147" t="s">
        <v>1739</v>
      </c>
      <c r="C1264" s="148" t="s">
        <v>1516</v>
      </c>
      <c r="D1264" s="136">
        <v>71800</v>
      </c>
    </row>
    <row r="1265" spans="1:4" ht="15.75" x14ac:dyDescent="0.3">
      <c r="A1265" s="111">
        <v>1264</v>
      </c>
      <c r="B1265" s="147" t="s">
        <v>1740</v>
      </c>
      <c r="C1265" s="148" t="s">
        <v>1516</v>
      </c>
      <c r="D1265" s="136">
        <v>31600</v>
      </c>
    </row>
    <row r="1266" spans="1:4" ht="15.75" x14ac:dyDescent="0.3">
      <c r="A1266" s="111">
        <v>1265</v>
      </c>
      <c r="B1266" s="147" t="s">
        <v>1741</v>
      </c>
      <c r="C1266" s="148" t="s">
        <v>1516</v>
      </c>
      <c r="D1266" s="136">
        <v>66000</v>
      </c>
    </row>
    <row r="1267" spans="1:4" ht="15.75" x14ac:dyDescent="0.3">
      <c r="A1267" s="111">
        <v>1266</v>
      </c>
      <c r="B1267" s="147" t="s">
        <v>1742</v>
      </c>
      <c r="C1267" s="148" t="s">
        <v>1465</v>
      </c>
      <c r="D1267" s="136">
        <v>125200</v>
      </c>
    </row>
    <row r="1268" spans="1:4" ht="15.75" x14ac:dyDescent="0.3">
      <c r="A1268" s="111">
        <v>1267</v>
      </c>
      <c r="B1268" s="147" t="s">
        <v>1743</v>
      </c>
      <c r="C1268" s="148" t="s">
        <v>1465</v>
      </c>
      <c r="D1268" s="136">
        <v>87900</v>
      </c>
    </row>
    <row r="1269" spans="1:4" ht="15.75" x14ac:dyDescent="0.3">
      <c r="A1269" s="111">
        <v>1268</v>
      </c>
      <c r="B1269" s="147" t="s">
        <v>1744</v>
      </c>
      <c r="C1269" s="148" t="s">
        <v>1465</v>
      </c>
      <c r="D1269" s="136">
        <v>136700</v>
      </c>
    </row>
    <row r="1270" spans="1:4" ht="15.75" x14ac:dyDescent="0.3">
      <c r="A1270" s="111">
        <v>1269</v>
      </c>
      <c r="B1270" s="150" t="s">
        <v>1745</v>
      </c>
      <c r="C1270" s="148" t="s">
        <v>1465</v>
      </c>
      <c r="D1270" s="136">
        <v>287300</v>
      </c>
    </row>
    <row r="1271" spans="1:4" ht="15.75" x14ac:dyDescent="0.3">
      <c r="A1271" s="111">
        <v>1270</v>
      </c>
      <c r="B1271" s="147" t="s">
        <v>1746</v>
      </c>
      <c r="C1271" s="148" t="s">
        <v>272</v>
      </c>
      <c r="D1271" s="136">
        <v>244200</v>
      </c>
    </row>
    <row r="1272" spans="1:4" ht="15.75" x14ac:dyDescent="0.3">
      <c r="A1272" s="111">
        <v>1271</v>
      </c>
      <c r="B1272" s="147" t="s">
        <v>1747</v>
      </c>
      <c r="C1272" s="148" t="s">
        <v>272</v>
      </c>
      <c r="D1272" s="136">
        <v>120600</v>
      </c>
    </row>
    <row r="1273" spans="1:4" ht="15.75" x14ac:dyDescent="0.3">
      <c r="A1273" s="111">
        <v>1272</v>
      </c>
      <c r="B1273" s="147" t="s">
        <v>1748</v>
      </c>
      <c r="C1273" s="148" t="s">
        <v>272</v>
      </c>
      <c r="D1273" s="136">
        <v>71800</v>
      </c>
    </row>
    <row r="1274" spans="1:4" ht="15.75" x14ac:dyDescent="0.3">
      <c r="A1274" s="111">
        <v>1273</v>
      </c>
      <c r="B1274" s="147" t="s">
        <v>1749</v>
      </c>
      <c r="C1274" s="148" t="s">
        <v>272</v>
      </c>
      <c r="D1274" s="136">
        <v>51700</v>
      </c>
    </row>
    <row r="1275" spans="1:4" ht="15.75" x14ac:dyDescent="0.3">
      <c r="A1275" s="111">
        <v>1274</v>
      </c>
      <c r="B1275" s="147" t="s">
        <v>1750</v>
      </c>
      <c r="C1275" s="148" t="s">
        <v>272</v>
      </c>
      <c r="D1275" s="136">
        <v>20100</v>
      </c>
    </row>
    <row r="1276" spans="1:4" ht="15.75" x14ac:dyDescent="0.3">
      <c r="A1276" s="111">
        <v>1275</v>
      </c>
      <c r="B1276" s="147" t="s">
        <v>1751</v>
      </c>
      <c r="C1276" s="148" t="s">
        <v>1346</v>
      </c>
      <c r="D1276" s="136">
        <v>31600</v>
      </c>
    </row>
    <row r="1277" spans="1:4" ht="15.75" x14ac:dyDescent="0.3">
      <c r="A1277" s="111">
        <v>1276</v>
      </c>
      <c r="B1277" s="147" t="s">
        <v>1752</v>
      </c>
      <c r="C1277" s="148" t="s">
        <v>1346</v>
      </c>
      <c r="D1277" s="136">
        <v>40200</v>
      </c>
    </row>
    <row r="1278" spans="1:4" ht="15.75" x14ac:dyDescent="0.3">
      <c r="A1278" s="111">
        <v>1277</v>
      </c>
      <c r="B1278" s="147" t="s">
        <v>1753</v>
      </c>
      <c r="C1278" s="148" t="s">
        <v>1346</v>
      </c>
      <c r="D1278" s="136">
        <v>37300</v>
      </c>
    </row>
    <row r="1279" spans="1:4" ht="15.75" x14ac:dyDescent="0.3">
      <c r="A1279" s="111">
        <v>1278</v>
      </c>
      <c r="B1279" s="147" t="s">
        <v>1754</v>
      </c>
      <c r="C1279" s="148" t="s">
        <v>272</v>
      </c>
      <c r="D1279" s="136">
        <v>129300</v>
      </c>
    </row>
    <row r="1280" spans="1:4" ht="15.75" x14ac:dyDescent="0.3">
      <c r="A1280" s="111">
        <v>1279</v>
      </c>
      <c r="B1280" s="147" t="s">
        <v>1755</v>
      </c>
      <c r="C1280" s="148" t="s">
        <v>272</v>
      </c>
      <c r="D1280" s="136">
        <v>833300</v>
      </c>
    </row>
    <row r="1281" spans="1:4" ht="15.75" x14ac:dyDescent="0.3">
      <c r="A1281" s="111">
        <v>1280</v>
      </c>
      <c r="B1281" s="147" t="s">
        <v>1756</v>
      </c>
      <c r="C1281" s="148" t="s">
        <v>272</v>
      </c>
      <c r="D1281" s="136">
        <v>2069100</v>
      </c>
    </row>
    <row r="1282" spans="1:4" ht="15.75" x14ac:dyDescent="0.3">
      <c r="A1282" s="111">
        <v>1281</v>
      </c>
      <c r="B1282" s="147" t="s">
        <v>1757</v>
      </c>
      <c r="C1282" s="148" t="s">
        <v>272</v>
      </c>
      <c r="D1282" s="136">
        <v>287300</v>
      </c>
    </row>
    <row r="1283" spans="1:4" ht="15.75" x14ac:dyDescent="0.3">
      <c r="A1283" s="111">
        <v>1282</v>
      </c>
      <c r="B1283" s="147" t="s">
        <v>1758</v>
      </c>
      <c r="C1283" s="148" t="s">
        <v>272</v>
      </c>
      <c r="D1283" s="136">
        <v>1839200</v>
      </c>
    </row>
    <row r="1284" spans="1:4" ht="15.75" x14ac:dyDescent="0.3">
      <c r="A1284" s="111">
        <v>1283</v>
      </c>
      <c r="B1284" s="147" t="s">
        <v>1759</v>
      </c>
      <c r="C1284" s="148" t="s">
        <v>272</v>
      </c>
      <c r="D1284" s="136">
        <v>459800</v>
      </c>
    </row>
    <row r="1285" spans="1:4" ht="15.75" x14ac:dyDescent="0.3">
      <c r="A1285" s="111">
        <v>1284</v>
      </c>
      <c r="B1285" s="147" t="s">
        <v>1760</v>
      </c>
      <c r="C1285" s="148" t="s">
        <v>272</v>
      </c>
      <c r="D1285" s="136">
        <v>359200</v>
      </c>
    </row>
    <row r="1286" spans="1:4" ht="15.75" x14ac:dyDescent="0.3">
      <c r="A1286" s="111">
        <v>1285</v>
      </c>
      <c r="B1286" s="147" t="s">
        <v>1761</v>
      </c>
      <c r="C1286" s="148" t="s">
        <v>272</v>
      </c>
      <c r="D1286" s="136">
        <v>71800</v>
      </c>
    </row>
    <row r="1287" spans="1:4" ht="15.75" x14ac:dyDescent="0.3">
      <c r="A1287" s="111">
        <v>1286</v>
      </c>
      <c r="B1287" s="147" t="s">
        <v>1762</v>
      </c>
      <c r="C1287" s="148" t="s">
        <v>272</v>
      </c>
      <c r="D1287" s="136">
        <v>195400</v>
      </c>
    </row>
    <row r="1288" spans="1:4" ht="15.75" x14ac:dyDescent="0.3">
      <c r="A1288" s="111">
        <v>1287</v>
      </c>
      <c r="B1288" s="147" t="s">
        <v>1763</v>
      </c>
      <c r="C1288" s="148" t="s">
        <v>272</v>
      </c>
      <c r="D1288" s="136">
        <v>57400</v>
      </c>
    </row>
    <row r="1289" spans="1:4" ht="15.75" x14ac:dyDescent="0.3">
      <c r="A1289" s="111">
        <v>1288</v>
      </c>
      <c r="B1289" s="147" t="s">
        <v>1764</v>
      </c>
      <c r="C1289" s="148" t="s">
        <v>272</v>
      </c>
      <c r="D1289" s="136">
        <v>689700</v>
      </c>
    </row>
    <row r="1290" spans="1:4" ht="15.75" x14ac:dyDescent="0.3">
      <c r="A1290" s="111">
        <v>1289</v>
      </c>
      <c r="B1290" s="147" t="s">
        <v>1765</v>
      </c>
      <c r="C1290" s="148" t="s">
        <v>272</v>
      </c>
      <c r="D1290" s="136">
        <v>1034500</v>
      </c>
    </row>
    <row r="1291" spans="1:4" ht="15.75" x14ac:dyDescent="0.3">
      <c r="A1291" s="111">
        <v>1290</v>
      </c>
      <c r="B1291" s="147" t="s">
        <v>1766</v>
      </c>
      <c r="C1291" s="148" t="s">
        <v>1544</v>
      </c>
      <c r="D1291" s="136">
        <v>7400</v>
      </c>
    </row>
    <row r="1292" spans="1:4" ht="15.75" x14ac:dyDescent="0.3">
      <c r="A1292" s="111">
        <v>1291</v>
      </c>
      <c r="B1292" s="147" t="s">
        <v>1767</v>
      </c>
      <c r="C1292" s="148" t="s">
        <v>1544</v>
      </c>
      <c r="D1292" s="136">
        <v>10000</v>
      </c>
    </row>
    <row r="1293" spans="1:4" ht="15.75" x14ac:dyDescent="0.3">
      <c r="A1293" s="111">
        <v>1292</v>
      </c>
      <c r="B1293" s="147" t="s">
        <v>1768</v>
      </c>
      <c r="C1293" s="148" t="s">
        <v>1516</v>
      </c>
      <c r="D1293" s="136">
        <v>22900</v>
      </c>
    </row>
    <row r="1294" spans="1:4" ht="15.75" x14ac:dyDescent="0.3">
      <c r="A1294" s="111">
        <v>1293</v>
      </c>
      <c r="B1294" s="147" t="s">
        <v>1769</v>
      </c>
      <c r="C1294" s="148" t="s">
        <v>1516</v>
      </c>
      <c r="D1294" s="136">
        <v>19200</v>
      </c>
    </row>
    <row r="1295" spans="1:4" ht="15.75" x14ac:dyDescent="0.3">
      <c r="A1295" s="111">
        <v>1294</v>
      </c>
      <c r="B1295" s="147" t="s">
        <v>1770</v>
      </c>
      <c r="C1295" s="148" t="s">
        <v>1516</v>
      </c>
      <c r="D1295" s="136">
        <v>18500</v>
      </c>
    </row>
    <row r="1296" spans="1:4" ht="15.75" x14ac:dyDescent="0.3">
      <c r="A1296" s="111">
        <v>1295</v>
      </c>
      <c r="B1296" s="147" t="s">
        <v>1771</v>
      </c>
      <c r="C1296" s="148" t="s">
        <v>1516</v>
      </c>
      <c r="D1296" s="136">
        <v>22900</v>
      </c>
    </row>
    <row r="1297" spans="1:4" ht="15.75" x14ac:dyDescent="0.3">
      <c r="A1297" s="111">
        <v>1296</v>
      </c>
      <c r="B1297" s="147" t="s">
        <v>1772</v>
      </c>
      <c r="C1297" s="148" t="s">
        <v>1773</v>
      </c>
      <c r="D1297" s="136">
        <v>28700</v>
      </c>
    </row>
    <row r="1298" spans="1:4" ht="15.75" x14ac:dyDescent="0.3">
      <c r="A1298" s="111">
        <v>1297</v>
      </c>
      <c r="B1298" s="147" t="s">
        <v>1774</v>
      </c>
      <c r="C1298" s="148" t="s">
        <v>1773</v>
      </c>
      <c r="D1298" s="136">
        <v>28700</v>
      </c>
    </row>
    <row r="1299" spans="1:4" ht="15.75" x14ac:dyDescent="0.3">
      <c r="A1299" s="111">
        <v>1298</v>
      </c>
      <c r="B1299" s="147" t="s">
        <v>1775</v>
      </c>
      <c r="C1299" s="148" t="s">
        <v>1516</v>
      </c>
      <c r="D1299" s="136">
        <v>43100</v>
      </c>
    </row>
    <row r="1300" spans="1:4" ht="15.75" x14ac:dyDescent="0.3">
      <c r="A1300" s="111">
        <v>1299</v>
      </c>
      <c r="B1300" s="147" t="s">
        <v>1776</v>
      </c>
      <c r="C1300" s="148" t="s">
        <v>1516</v>
      </c>
      <c r="D1300" s="136">
        <v>51700</v>
      </c>
    </row>
    <row r="1301" spans="1:4" ht="15.75" x14ac:dyDescent="0.3">
      <c r="A1301" s="111">
        <v>1300</v>
      </c>
      <c r="B1301" s="147" t="s">
        <v>1777</v>
      </c>
      <c r="C1301" s="148" t="s">
        <v>1773</v>
      </c>
      <c r="D1301" s="136">
        <v>68900</v>
      </c>
    </row>
    <row r="1302" spans="1:4" ht="15.75" x14ac:dyDescent="0.3">
      <c r="A1302" s="111">
        <v>1301</v>
      </c>
      <c r="B1302" s="147" t="s">
        <v>1778</v>
      </c>
      <c r="C1302" s="148" t="s">
        <v>1773</v>
      </c>
      <c r="D1302" s="136">
        <v>83300</v>
      </c>
    </row>
    <row r="1303" spans="1:4" ht="15.75" x14ac:dyDescent="0.3">
      <c r="A1303" s="111">
        <v>1302</v>
      </c>
      <c r="B1303" s="147" t="s">
        <v>1779</v>
      </c>
      <c r="C1303" s="148" t="s">
        <v>1516</v>
      </c>
      <c r="D1303" s="136">
        <v>15500</v>
      </c>
    </row>
    <row r="1304" spans="1:4" ht="15.75" x14ac:dyDescent="0.3">
      <c r="A1304" s="111">
        <v>1303</v>
      </c>
      <c r="B1304" s="147" t="s">
        <v>1780</v>
      </c>
      <c r="C1304" s="148" t="s">
        <v>1516</v>
      </c>
      <c r="D1304" s="136">
        <v>15500</v>
      </c>
    </row>
    <row r="1305" spans="1:4" ht="15.75" x14ac:dyDescent="0.3">
      <c r="A1305" s="111">
        <v>1304</v>
      </c>
      <c r="B1305" s="147" t="s">
        <v>1781</v>
      </c>
      <c r="C1305" s="148" t="s">
        <v>1516</v>
      </c>
      <c r="D1305" s="136">
        <v>13700</v>
      </c>
    </row>
    <row r="1306" spans="1:4" ht="15.75" x14ac:dyDescent="0.3">
      <c r="A1306" s="111">
        <v>1305</v>
      </c>
      <c r="B1306" s="147" t="s">
        <v>1782</v>
      </c>
      <c r="C1306" s="148" t="s">
        <v>1723</v>
      </c>
      <c r="D1306" s="136">
        <v>13200</v>
      </c>
    </row>
    <row r="1307" spans="1:4" ht="15.75" x14ac:dyDescent="0.3">
      <c r="A1307" s="111">
        <v>1306</v>
      </c>
      <c r="B1307" s="147" t="s">
        <v>1783</v>
      </c>
      <c r="C1307" s="148" t="s">
        <v>1723</v>
      </c>
      <c r="D1307" s="136">
        <v>8100</v>
      </c>
    </row>
    <row r="1308" spans="1:4" ht="15.75" x14ac:dyDescent="0.3">
      <c r="A1308" s="111">
        <v>1307</v>
      </c>
      <c r="B1308" s="147" t="s">
        <v>1784</v>
      </c>
      <c r="C1308" s="148" t="s">
        <v>272</v>
      </c>
      <c r="D1308" s="136">
        <v>51700</v>
      </c>
    </row>
    <row r="1309" spans="1:4" ht="15.75" x14ac:dyDescent="0.3">
      <c r="A1309" s="111">
        <v>1308</v>
      </c>
      <c r="B1309" s="147" t="s">
        <v>1785</v>
      </c>
      <c r="C1309" s="148" t="s">
        <v>621</v>
      </c>
      <c r="D1309" s="136">
        <v>28700</v>
      </c>
    </row>
    <row r="1310" spans="1:4" ht="15.75" x14ac:dyDescent="0.3">
      <c r="A1310" s="111">
        <v>1309</v>
      </c>
      <c r="B1310" s="147" t="s">
        <v>1786</v>
      </c>
      <c r="C1310" s="148" t="s">
        <v>1638</v>
      </c>
      <c r="D1310" s="136">
        <v>143600</v>
      </c>
    </row>
    <row r="1311" spans="1:4" ht="15.75" x14ac:dyDescent="0.3">
      <c r="A1311" s="111">
        <v>1310</v>
      </c>
      <c r="B1311" s="147" t="s">
        <v>1787</v>
      </c>
      <c r="C1311" s="148" t="s">
        <v>1788</v>
      </c>
      <c r="D1311" s="136">
        <v>2873700</v>
      </c>
    </row>
    <row r="1312" spans="1:4" ht="15.75" x14ac:dyDescent="0.3">
      <c r="A1312" s="111">
        <v>1311</v>
      </c>
      <c r="B1312" s="147" t="s">
        <v>1789</v>
      </c>
      <c r="C1312" s="148" t="s">
        <v>1788</v>
      </c>
      <c r="D1312" s="136">
        <v>3161100</v>
      </c>
    </row>
    <row r="1313" spans="1:4" ht="15.75" x14ac:dyDescent="0.3">
      <c r="A1313" s="111">
        <v>1312</v>
      </c>
      <c r="B1313" s="147" t="s">
        <v>1790</v>
      </c>
      <c r="C1313" s="148" t="s">
        <v>1788</v>
      </c>
      <c r="D1313" s="136">
        <v>3448500</v>
      </c>
    </row>
    <row r="1314" spans="1:4" ht="15.75" x14ac:dyDescent="0.3">
      <c r="A1314" s="111">
        <v>1313</v>
      </c>
      <c r="B1314" s="147" t="s">
        <v>1791</v>
      </c>
      <c r="C1314" s="148" t="s">
        <v>1788</v>
      </c>
      <c r="D1314" s="136">
        <v>5747500</v>
      </c>
    </row>
    <row r="1315" spans="1:4" ht="15.75" x14ac:dyDescent="0.3">
      <c r="A1315" s="111">
        <v>1314</v>
      </c>
      <c r="B1315" s="147" t="s">
        <v>1792</v>
      </c>
      <c r="C1315" s="148" t="s">
        <v>1788</v>
      </c>
      <c r="D1315" s="136">
        <v>5172700</v>
      </c>
    </row>
    <row r="1316" spans="1:4" ht="15.75" x14ac:dyDescent="0.3">
      <c r="A1316" s="111">
        <v>1315</v>
      </c>
      <c r="B1316" s="147" t="s">
        <v>1793</v>
      </c>
      <c r="C1316" s="148" t="s">
        <v>1788</v>
      </c>
      <c r="D1316" s="136">
        <v>2011600</v>
      </c>
    </row>
    <row r="1317" spans="1:4" ht="15.75" x14ac:dyDescent="0.3">
      <c r="A1317" s="111">
        <v>1316</v>
      </c>
      <c r="B1317" s="152" t="s">
        <v>1794</v>
      </c>
      <c r="C1317" s="148" t="s">
        <v>1541</v>
      </c>
      <c r="D1317" s="136">
        <v>109200</v>
      </c>
    </row>
    <row r="1318" spans="1:4" ht="15.75" x14ac:dyDescent="0.3">
      <c r="A1318" s="111">
        <v>1317</v>
      </c>
      <c r="B1318" s="152" t="s">
        <v>1795</v>
      </c>
      <c r="C1318" s="153" t="s">
        <v>1796</v>
      </c>
      <c r="D1318" s="136">
        <v>8400</v>
      </c>
    </row>
    <row r="1319" spans="1:4" ht="15.75" x14ac:dyDescent="0.3">
      <c r="A1319" s="111">
        <v>1318</v>
      </c>
      <c r="B1319" s="152" t="s">
        <v>1797</v>
      </c>
      <c r="C1319" s="153" t="s">
        <v>1796</v>
      </c>
      <c r="D1319" s="136">
        <v>9500</v>
      </c>
    </row>
    <row r="1320" spans="1:4" ht="15.75" x14ac:dyDescent="0.3">
      <c r="A1320" s="111">
        <v>1319</v>
      </c>
      <c r="B1320" s="152" t="s">
        <v>1797</v>
      </c>
      <c r="C1320" s="153" t="s">
        <v>1796</v>
      </c>
      <c r="D1320" s="136">
        <v>9500</v>
      </c>
    </row>
    <row r="1321" spans="1:4" ht="15.75" x14ac:dyDescent="0.3">
      <c r="A1321" s="111">
        <v>1320</v>
      </c>
      <c r="B1321" s="152" t="s">
        <v>1798</v>
      </c>
      <c r="C1321" s="153" t="s">
        <v>1796</v>
      </c>
      <c r="D1321" s="136">
        <v>9500</v>
      </c>
    </row>
    <row r="1322" spans="1:4" ht="15.75" x14ac:dyDescent="0.3">
      <c r="A1322" s="111">
        <v>1321</v>
      </c>
      <c r="B1322" s="152" t="s">
        <v>1799</v>
      </c>
      <c r="C1322" s="153" t="s">
        <v>1796</v>
      </c>
      <c r="D1322" s="136">
        <v>10800</v>
      </c>
    </row>
    <row r="1323" spans="1:4" ht="15.75" x14ac:dyDescent="0.3">
      <c r="A1323" s="111">
        <v>1322</v>
      </c>
      <c r="B1323" s="152" t="s">
        <v>1800</v>
      </c>
      <c r="C1323" s="153" t="s">
        <v>1796</v>
      </c>
      <c r="D1323" s="136">
        <v>10800</v>
      </c>
    </row>
    <row r="1324" spans="1:4" ht="15.75" x14ac:dyDescent="0.3">
      <c r="A1324" s="111">
        <v>1323</v>
      </c>
      <c r="B1324" s="152" t="s">
        <v>1801</v>
      </c>
      <c r="C1324" s="153" t="s">
        <v>1796</v>
      </c>
      <c r="D1324" s="136">
        <v>11500</v>
      </c>
    </row>
    <row r="1325" spans="1:4" ht="15.75" x14ac:dyDescent="0.3">
      <c r="A1325" s="111">
        <v>1324</v>
      </c>
      <c r="B1325" s="152" t="s">
        <v>1802</v>
      </c>
      <c r="C1325" s="153" t="s">
        <v>1796</v>
      </c>
      <c r="D1325" s="136">
        <v>13900</v>
      </c>
    </row>
    <row r="1326" spans="1:4" ht="15.75" x14ac:dyDescent="0.3">
      <c r="A1326" s="111">
        <v>1325</v>
      </c>
      <c r="B1326" s="152" t="s">
        <v>1803</v>
      </c>
      <c r="C1326" s="153" t="s">
        <v>1796</v>
      </c>
      <c r="D1326" s="136">
        <v>17000</v>
      </c>
    </row>
    <row r="1327" spans="1:4" ht="15.75" x14ac:dyDescent="0.3">
      <c r="A1327" s="111">
        <v>1326</v>
      </c>
      <c r="B1327" s="152" t="s">
        <v>1804</v>
      </c>
      <c r="C1327" s="153" t="s">
        <v>1796</v>
      </c>
      <c r="D1327" s="136">
        <v>18800</v>
      </c>
    </row>
    <row r="1328" spans="1:4" ht="15.75" x14ac:dyDescent="0.3">
      <c r="A1328" s="111">
        <v>1327</v>
      </c>
      <c r="B1328" s="152" t="s">
        <v>1805</v>
      </c>
      <c r="C1328" s="153" t="s">
        <v>1796</v>
      </c>
      <c r="D1328" s="136">
        <v>22400</v>
      </c>
    </row>
    <row r="1329" spans="1:4" ht="15.75" x14ac:dyDescent="0.3">
      <c r="A1329" s="111">
        <v>1328</v>
      </c>
      <c r="B1329" s="152" t="s">
        <v>1806</v>
      </c>
      <c r="C1329" s="138" t="s">
        <v>1796</v>
      </c>
      <c r="D1329" s="136">
        <v>7000</v>
      </c>
    </row>
    <row r="1330" spans="1:4" ht="15.75" x14ac:dyDescent="0.3">
      <c r="A1330" s="111">
        <v>1329</v>
      </c>
      <c r="B1330" s="152" t="s">
        <v>1807</v>
      </c>
      <c r="C1330" s="138" t="s">
        <v>1796</v>
      </c>
      <c r="D1330" s="136">
        <v>8400</v>
      </c>
    </row>
    <row r="1331" spans="1:4" ht="15.75" x14ac:dyDescent="0.3">
      <c r="A1331" s="111">
        <v>1330</v>
      </c>
      <c r="B1331" s="152" t="s">
        <v>1808</v>
      </c>
      <c r="C1331" s="138" t="s">
        <v>1796</v>
      </c>
      <c r="D1331" s="136">
        <v>8400</v>
      </c>
    </row>
    <row r="1332" spans="1:4" ht="15.75" x14ac:dyDescent="0.3">
      <c r="A1332" s="111">
        <v>1331</v>
      </c>
      <c r="B1332" s="152" t="s">
        <v>1809</v>
      </c>
      <c r="C1332" s="138" t="s">
        <v>1796</v>
      </c>
      <c r="D1332" s="136">
        <v>8400</v>
      </c>
    </row>
    <row r="1333" spans="1:4" ht="15.75" x14ac:dyDescent="0.3">
      <c r="A1333" s="111">
        <v>1332</v>
      </c>
      <c r="B1333" s="152" t="s">
        <v>1810</v>
      </c>
      <c r="C1333" s="138" t="s">
        <v>1796</v>
      </c>
      <c r="D1333" s="136">
        <v>8400</v>
      </c>
    </row>
    <row r="1334" spans="1:4" ht="15.75" x14ac:dyDescent="0.3">
      <c r="A1334" s="111">
        <v>1333</v>
      </c>
      <c r="B1334" s="152" t="s">
        <v>1811</v>
      </c>
      <c r="C1334" s="138" t="s">
        <v>1796</v>
      </c>
      <c r="D1334" s="136">
        <v>9800</v>
      </c>
    </row>
    <row r="1335" spans="1:4" ht="15.75" x14ac:dyDescent="0.3">
      <c r="A1335" s="111">
        <v>1334</v>
      </c>
      <c r="B1335" s="152" t="s">
        <v>1812</v>
      </c>
      <c r="C1335" s="138" t="s">
        <v>1796</v>
      </c>
      <c r="D1335" s="136">
        <v>9800</v>
      </c>
    </row>
    <row r="1336" spans="1:4" ht="15.75" x14ac:dyDescent="0.3">
      <c r="A1336" s="111">
        <v>1335</v>
      </c>
      <c r="B1336" s="152" t="s">
        <v>1813</v>
      </c>
      <c r="C1336" s="138" t="s">
        <v>1796</v>
      </c>
      <c r="D1336" s="136">
        <v>10500</v>
      </c>
    </row>
    <row r="1337" spans="1:4" ht="15.75" x14ac:dyDescent="0.3">
      <c r="A1337" s="111">
        <v>1336</v>
      </c>
      <c r="B1337" s="152" t="s">
        <v>1814</v>
      </c>
      <c r="C1337" s="138" t="s">
        <v>1796</v>
      </c>
      <c r="D1337" s="136">
        <v>17300</v>
      </c>
    </row>
    <row r="1338" spans="1:4" ht="15.75" x14ac:dyDescent="0.3">
      <c r="A1338" s="111">
        <v>1337</v>
      </c>
      <c r="B1338" s="152" t="s">
        <v>1815</v>
      </c>
      <c r="C1338" s="138" t="s">
        <v>1796</v>
      </c>
      <c r="D1338" s="136">
        <v>17300</v>
      </c>
    </row>
    <row r="1339" spans="1:4" ht="15.75" x14ac:dyDescent="0.3">
      <c r="A1339" s="111">
        <v>1338</v>
      </c>
      <c r="B1339" s="152" t="s">
        <v>1816</v>
      </c>
      <c r="C1339" s="138" t="s">
        <v>1796</v>
      </c>
      <c r="D1339" s="136">
        <v>15300</v>
      </c>
    </row>
    <row r="1340" spans="1:4" ht="15.75" x14ac:dyDescent="0.3">
      <c r="A1340" s="111">
        <v>1339</v>
      </c>
      <c r="B1340" s="112" t="s">
        <v>1817</v>
      </c>
      <c r="C1340" s="109" t="s">
        <v>1796</v>
      </c>
      <c r="D1340" s="113">
        <v>40600</v>
      </c>
    </row>
    <row r="1341" spans="1:4" ht="15.75" x14ac:dyDescent="0.3">
      <c r="A1341" s="111">
        <v>1340</v>
      </c>
      <c r="B1341" s="152" t="s">
        <v>1818</v>
      </c>
      <c r="C1341" s="138" t="s">
        <v>1796</v>
      </c>
      <c r="D1341" s="136">
        <v>41200</v>
      </c>
    </row>
    <row r="1342" spans="1:4" ht="15.75" x14ac:dyDescent="0.3">
      <c r="A1342" s="111">
        <v>1341</v>
      </c>
      <c r="B1342" s="152" t="s">
        <v>1819</v>
      </c>
      <c r="C1342" s="138" t="s">
        <v>1796</v>
      </c>
      <c r="D1342" s="136">
        <v>48900</v>
      </c>
    </row>
    <row r="1343" spans="1:4" ht="15.75" x14ac:dyDescent="0.3">
      <c r="A1343" s="111">
        <v>1342</v>
      </c>
      <c r="B1343" s="112" t="s">
        <v>1820</v>
      </c>
      <c r="C1343" s="109" t="s">
        <v>1796</v>
      </c>
      <c r="D1343" s="113">
        <v>57000</v>
      </c>
    </row>
    <row r="1344" spans="1:4" ht="15.75" x14ac:dyDescent="0.3">
      <c r="A1344" s="111">
        <v>1343</v>
      </c>
      <c r="B1344" s="112" t="s">
        <v>1821</v>
      </c>
      <c r="C1344" s="109" t="s">
        <v>1796</v>
      </c>
      <c r="D1344" s="113">
        <v>69000</v>
      </c>
    </row>
    <row r="1345" spans="1:4" ht="15.75" x14ac:dyDescent="0.3">
      <c r="A1345" s="111">
        <v>1344</v>
      </c>
      <c r="B1345" s="152" t="s">
        <v>1822</v>
      </c>
      <c r="C1345" s="138" t="s">
        <v>1796</v>
      </c>
      <c r="D1345" s="136">
        <v>69500</v>
      </c>
    </row>
    <row r="1346" spans="1:4" ht="15.75" x14ac:dyDescent="0.3">
      <c r="A1346" s="111">
        <v>1345</v>
      </c>
      <c r="B1346" s="152" t="s">
        <v>1823</v>
      </c>
      <c r="C1346" s="138" t="s">
        <v>1796</v>
      </c>
      <c r="D1346" s="136">
        <v>79000</v>
      </c>
    </row>
    <row r="1347" spans="1:4" ht="15.75" x14ac:dyDescent="0.3">
      <c r="A1347" s="111">
        <v>1346</v>
      </c>
      <c r="B1347" s="152" t="s">
        <v>1824</v>
      </c>
      <c r="C1347" s="138" t="s">
        <v>1796</v>
      </c>
      <c r="D1347" s="136">
        <v>105000</v>
      </c>
    </row>
    <row r="1348" spans="1:4" ht="15.75" x14ac:dyDescent="0.3">
      <c r="A1348" s="111">
        <v>1347</v>
      </c>
      <c r="B1348" s="152" t="s">
        <v>1825</v>
      </c>
      <c r="C1348" s="138" t="s">
        <v>1796</v>
      </c>
      <c r="D1348" s="136">
        <v>133900</v>
      </c>
    </row>
    <row r="1349" spans="1:4" ht="15.75" x14ac:dyDescent="0.3">
      <c r="A1349" s="111">
        <v>1348</v>
      </c>
      <c r="B1349" s="152" t="s">
        <v>1826</v>
      </c>
      <c r="C1349" s="138" t="s">
        <v>1796</v>
      </c>
      <c r="D1349" s="136">
        <v>157200</v>
      </c>
    </row>
    <row r="1350" spans="1:4" ht="15.75" x14ac:dyDescent="0.3">
      <c r="A1350" s="111">
        <v>1349</v>
      </c>
      <c r="B1350" s="152" t="s">
        <v>1827</v>
      </c>
      <c r="C1350" s="138" t="s">
        <v>1796</v>
      </c>
      <c r="D1350" s="136">
        <v>157900</v>
      </c>
    </row>
    <row r="1351" spans="1:4" ht="15.75" x14ac:dyDescent="0.3">
      <c r="A1351" s="111">
        <v>1350</v>
      </c>
      <c r="B1351" s="152" t="s">
        <v>1828</v>
      </c>
      <c r="C1351" s="154" t="s">
        <v>1292</v>
      </c>
      <c r="D1351" s="136">
        <v>40400</v>
      </c>
    </row>
    <row r="1352" spans="1:4" ht="15.75" x14ac:dyDescent="0.3">
      <c r="A1352" s="111">
        <v>1351</v>
      </c>
      <c r="B1352" s="152" t="s">
        <v>1829</v>
      </c>
      <c r="C1352" s="154" t="s">
        <v>1292</v>
      </c>
      <c r="D1352" s="136">
        <v>36900</v>
      </c>
    </row>
    <row r="1353" spans="1:4" ht="15.75" x14ac:dyDescent="0.3">
      <c r="A1353" s="111">
        <v>1352</v>
      </c>
      <c r="B1353" s="119" t="s">
        <v>1830</v>
      </c>
      <c r="C1353" s="155" t="s">
        <v>272</v>
      </c>
      <c r="D1353" s="117">
        <v>632500</v>
      </c>
    </row>
    <row r="1354" spans="1:4" ht="15.75" x14ac:dyDescent="0.3">
      <c r="A1354" s="111">
        <v>1353</v>
      </c>
      <c r="B1354" s="119" t="s">
        <v>1831</v>
      </c>
      <c r="C1354" s="155" t="s">
        <v>272</v>
      </c>
      <c r="D1354" s="136">
        <v>575000</v>
      </c>
    </row>
    <row r="1355" spans="1:4" ht="15.75" x14ac:dyDescent="0.3">
      <c r="A1355" s="111">
        <v>1354</v>
      </c>
      <c r="B1355" s="119" t="s">
        <v>1832</v>
      </c>
      <c r="C1355" s="155" t="s">
        <v>272</v>
      </c>
      <c r="D1355" s="136">
        <v>441700</v>
      </c>
    </row>
    <row r="1356" spans="1:4" ht="15.75" x14ac:dyDescent="0.3">
      <c r="A1356" s="111">
        <v>1355</v>
      </c>
      <c r="B1356" s="119" t="s">
        <v>1833</v>
      </c>
      <c r="C1356" s="155" t="s">
        <v>272</v>
      </c>
      <c r="D1356" s="136">
        <v>121400</v>
      </c>
    </row>
    <row r="1357" spans="1:4" ht="15.75" x14ac:dyDescent="0.3">
      <c r="A1357" s="111">
        <v>1356</v>
      </c>
      <c r="B1357" s="119" t="s">
        <v>1834</v>
      </c>
      <c r="C1357" s="155" t="s">
        <v>272</v>
      </c>
      <c r="D1357" s="117">
        <v>150400</v>
      </c>
    </row>
    <row r="1358" spans="1:4" ht="15.75" x14ac:dyDescent="0.3">
      <c r="A1358" s="111">
        <v>1357</v>
      </c>
      <c r="B1358" s="152" t="s">
        <v>1835</v>
      </c>
      <c r="C1358" s="154" t="s">
        <v>272</v>
      </c>
      <c r="D1358" s="136">
        <v>402600</v>
      </c>
    </row>
    <row r="1359" spans="1:4" ht="15.75" x14ac:dyDescent="0.3">
      <c r="A1359" s="111">
        <v>1358</v>
      </c>
      <c r="B1359" s="152" t="s">
        <v>1836</v>
      </c>
      <c r="C1359" s="138" t="s">
        <v>1796</v>
      </c>
      <c r="D1359" s="136">
        <v>51700</v>
      </c>
    </row>
    <row r="1360" spans="1:4" ht="15.75" x14ac:dyDescent="0.3">
      <c r="A1360" s="111">
        <v>1359</v>
      </c>
      <c r="B1360" s="152" t="s">
        <v>1837</v>
      </c>
      <c r="C1360" s="138" t="s">
        <v>1796</v>
      </c>
      <c r="D1360" s="136">
        <v>65300</v>
      </c>
    </row>
    <row r="1361" spans="1:4" ht="15.75" x14ac:dyDescent="0.3">
      <c r="A1361" s="111">
        <v>1360</v>
      </c>
      <c r="B1361" s="152" t="s">
        <v>1838</v>
      </c>
      <c r="C1361" s="138" t="s">
        <v>1796</v>
      </c>
      <c r="D1361" s="136">
        <v>48200</v>
      </c>
    </row>
    <row r="1362" spans="1:4" ht="15.75" x14ac:dyDescent="0.3">
      <c r="A1362" s="111">
        <v>1361</v>
      </c>
      <c r="B1362" s="152" t="s">
        <v>1839</v>
      </c>
      <c r="C1362" s="138" t="s">
        <v>1796</v>
      </c>
      <c r="D1362" s="136">
        <v>48200</v>
      </c>
    </row>
    <row r="1363" spans="1:4" ht="15.75" x14ac:dyDescent="0.3">
      <c r="A1363" s="111">
        <v>1362</v>
      </c>
      <c r="B1363" s="152" t="s">
        <v>1840</v>
      </c>
      <c r="C1363" s="138" t="s">
        <v>1796</v>
      </c>
      <c r="D1363" s="136">
        <v>65300</v>
      </c>
    </row>
    <row r="1364" spans="1:4" ht="15.75" x14ac:dyDescent="0.3">
      <c r="A1364" s="111">
        <v>1363</v>
      </c>
      <c r="B1364" s="152" t="s">
        <v>1841</v>
      </c>
      <c r="C1364" s="138" t="s">
        <v>1796</v>
      </c>
      <c r="D1364" s="136">
        <v>61800</v>
      </c>
    </row>
    <row r="1365" spans="1:4" ht="15.75" x14ac:dyDescent="0.3">
      <c r="A1365" s="111">
        <v>1364</v>
      </c>
      <c r="B1365" s="152" t="s">
        <v>1842</v>
      </c>
      <c r="C1365" s="138" t="s">
        <v>1796</v>
      </c>
      <c r="D1365" s="136">
        <v>62500</v>
      </c>
    </row>
    <row r="1366" spans="1:4" ht="15.75" x14ac:dyDescent="0.3">
      <c r="A1366" s="111">
        <v>1365</v>
      </c>
      <c r="B1366" s="152" t="s">
        <v>1843</v>
      </c>
      <c r="C1366" s="138" t="s">
        <v>1796</v>
      </c>
      <c r="D1366" s="136">
        <v>66700</v>
      </c>
    </row>
    <row r="1367" spans="1:4" ht="15.75" x14ac:dyDescent="0.3">
      <c r="A1367" s="111">
        <v>1366</v>
      </c>
      <c r="B1367" s="152" t="s">
        <v>1844</v>
      </c>
      <c r="C1367" s="138" t="s">
        <v>1796</v>
      </c>
      <c r="D1367" s="136">
        <v>71500</v>
      </c>
    </row>
    <row r="1368" spans="1:4" ht="15.75" x14ac:dyDescent="0.3">
      <c r="A1368" s="111">
        <v>1367</v>
      </c>
      <c r="B1368" s="152" t="s">
        <v>1845</v>
      </c>
      <c r="C1368" s="138" t="s">
        <v>1796</v>
      </c>
      <c r="D1368" s="136">
        <v>411700</v>
      </c>
    </row>
    <row r="1369" spans="1:4" ht="15.75" x14ac:dyDescent="0.3">
      <c r="A1369" s="111">
        <v>1368</v>
      </c>
      <c r="B1369" s="152" t="s">
        <v>1846</v>
      </c>
      <c r="C1369" s="138" t="s">
        <v>1796</v>
      </c>
      <c r="D1369" s="136">
        <v>20600</v>
      </c>
    </row>
    <row r="1370" spans="1:4" ht="15.75" x14ac:dyDescent="0.3">
      <c r="A1370" s="111">
        <v>1369</v>
      </c>
      <c r="B1370" s="152" t="s">
        <v>1847</v>
      </c>
      <c r="C1370" s="138" t="s">
        <v>1796</v>
      </c>
      <c r="D1370" s="136">
        <v>20600</v>
      </c>
    </row>
    <row r="1371" spans="1:4" ht="15.75" x14ac:dyDescent="0.3">
      <c r="A1371" s="111">
        <v>1370</v>
      </c>
      <c r="B1371" s="152" t="s">
        <v>1848</v>
      </c>
      <c r="C1371" s="138" t="s">
        <v>1796</v>
      </c>
      <c r="D1371" s="136">
        <v>13900</v>
      </c>
    </row>
    <row r="1372" spans="1:4" ht="15.75" x14ac:dyDescent="0.3">
      <c r="A1372" s="111">
        <v>1371</v>
      </c>
      <c r="B1372" s="152" t="s">
        <v>1849</v>
      </c>
      <c r="C1372" s="138" t="s">
        <v>1796</v>
      </c>
      <c r="D1372" s="136">
        <v>15300</v>
      </c>
    </row>
    <row r="1373" spans="1:4" ht="15.75" x14ac:dyDescent="0.3">
      <c r="A1373" s="111">
        <v>1372</v>
      </c>
      <c r="B1373" s="152" t="s">
        <v>1850</v>
      </c>
      <c r="C1373" s="138" t="s">
        <v>1796</v>
      </c>
      <c r="D1373" s="136">
        <v>16700</v>
      </c>
    </row>
    <row r="1374" spans="1:4" ht="15.75" x14ac:dyDescent="0.3">
      <c r="A1374" s="111">
        <v>1373</v>
      </c>
      <c r="B1374" s="152" t="s">
        <v>1851</v>
      </c>
      <c r="C1374" s="138" t="s">
        <v>1796</v>
      </c>
      <c r="D1374" s="136">
        <v>20600</v>
      </c>
    </row>
    <row r="1375" spans="1:4" ht="15.75" x14ac:dyDescent="0.3">
      <c r="A1375" s="111">
        <v>1374</v>
      </c>
      <c r="B1375" s="152" t="s">
        <v>1852</v>
      </c>
      <c r="C1375" s="138" t="s">
        <v>1796</v>
      </c>
      <c r="D1375" s="136">
        <v>82400</v>
      </c>
    </row>
    <row r="1376" spans="1:4" ht="15.75" x14ac:dyDescent="0.3">
      <c r="A1376" s="111">
        <v>1375</v>
      </c>
      <c r="B1376" s="152" t="s">
        <v>1853</v>
      </c>
      <c r="C1376" s="138" t="s">
        <v>1796</v>
      </c>
      <c r="D1376" s="136">
        <v>151100</v>
      </c>
    </row>
    <row r="1377" spans="1:4" ht="15.75" x14ac:dyDescent="0.3">
      <c r="A1377" s="111">
        <v>1376</v>
      </c>
      <c r="B1377" s="152" t="s">
        <v>1854</v>
      </c>
      <c r="C1377" s="138" t="s">
        <v>1796</v>
      </c>
      <c r="D1377" s="136">
        <v>171700</v>
      </c>
    </row>
    <row r="1378" spans="1:4" ht="15.75" x14ac:dyDescent="0.3">
      <c r="A1378" s="111">
        <v>1377</v>
      </c>
      <c r="B1378" s="152" t="s">
        <v>1855</v>
      </c>
      <c r="C1378" s="138" t="s">
        <v>1796</v>
      </c>
      <c r="D1378" s="136">
        <v>61800</v>
      </c>
    </row>
    <row r="1379" spans="1:4" ht="15.75" x14ac:dyDescent="0.3">
      <c r="A1379" s="111">
        <v>1378</v>
      </c>
      <c r="B1379" s="152" t="s">
        <v>1856</v>
      </c>
      <c r="C1379" s="138" t="s">
        <v>1796</v>
      </c>
      <c r="D1379" s="136">
        <v>61800</v>
      </c>
    </row>
    <row r="1380" spans="1:4" ht="15.75" x14ac:dyDescent="0.3">
      <c r="A1380" s="111">
        <v>1379</v>
      </c>
      <c r="B1380" s="152" t="s">
        <v>1857</v>
      </c>
      <c r="C1380" s="153" t="s">
        <v>1858</v>
      </c>
      <c r="D1380" s="136">
        <v>10500</v>
      </c>
    </row>
    <row r="1381" spans="1:4" ht="15.75" x14ac:dyDescent="0.3">
      <c r="A1381" s="111">
        <v>1380</v>
      </c>
      <c r="B1381" s="152" t="s">
        <v>1859</v>
      </c>
      <c r="C1381" s="153" t="s">
        <v>1858</v>
      </c>
      <c r="D1381" s="136">
        <v>14600</v>
      </c>
    </row>
    <row r="1382" spans="1:4" ht="15.75" x14ac:dyDescent="0.3">
      <c r="A1382" s="111">
        <v>1381</v>
      </c>
      <c r="B1382" s="152" t="s">
        <v>1860</v>
      </c>
      <c r="C1382" s="153" t="s">
        <v>1858</v>
      </c>
      <c r="D1382" s="136">
        <v>13600</v>
      </c>
    </row>
    <row r="1383" spans="1:4" ht="15.75" x14ac:dyDescent="0.3">
      <c r="A1383" s="111">
        <v>1382</v>
      </c>
      <c r="B1383" s="152" t="s">
        <v>1861</v>
      </c>
      <c r="C1383" s="153" t="s">
        <v>1858</v>
      </c>
      <c r="D1383" s="136">
        <v>18400</v>
      </c>
    </row>
    <row r="1384" spans="1:4" ht="15.75" x14ac:dyDescent="0.3">
      <c r="A1384" s="111">
        <v>1383</v>
      </c>
      <c r="B1384" s="152" t="s">
        <v>1862</v>
      </c>
      <c r="C1384" s="153" t="s">
        <v>1858</v>
      </c>
      <c r="D1384" s="136">
        <v>12900</v>
      </c>
    </row>
    <row r="1385" spans="1:4" ht="15.75" x14ac:dyDescent="0.3">
      <c r="A1385" s="111">
        <v>1384</v>
      </c>
      <c r="B1385" s="152" t="s">
        <v>1863</v>
      </c>
      <c r="C1385" s="153" t="s">
        <v>1858</v>
      </c>
      <c r="D1385" s="136">
        <v>16300</v>
      </c>
    </row>
    <row r="1386" spans="1:4" ht="15.75" x14ac:dyDescent="0.3">
      <c r="A1386" s="111">
        <v>1385</v>
      </c>
      <c r="B1386" s="152" t="s">
        <v>1864</v>
      </c>
      <c r="C1386" s="153" t="s">
        <v>1858</v>
      </c>
      <c r="D1386" s="136">
        <v>15300</v>
      </c>
    </row>
    <row r="1387" spans="1:4" ht="15.75" x14ac:dyDescent="0.3">
      <c r="A1387" s="111">
        <v>1386</v>
      </c>
      <c r="B1387" s="152" t="s">
        <v>1865</v>
      </c>
      <c r="C1387" s="153" t="s">
        <v>1858</v>
      </c>
      <c r="D1387" s="136">
        <v>19400</v>
      </c>
    </row>
    <row r="1388" spans="1:4" ht="15.75" x14ac:dyDescent="0.3">
      <c r="A1388" s="111">
        <v>1387</v>
      </c>
      <c r="B1388" s="152" t="s">
        <v>1866</v>
      </c>
      <c r="C1388" s="153" t="s">
        <v>1867</v>
      </c>
      <c r="D1388" s="136">
        <v>554300</v>
      </c>
    </row>
    <row r="1389" spans="1:4" ht="15.75" x14ac:dyDescent="0.3">
      <c r="A1389" s="111">
        <v>1388</v>
      </c>
      <c r="B1389" s="152" t="s">
        <v>1868</v>
      </c>
      <c r="C1389" s="153" t="s">
        <v>1867</v>
      </c>
      <c r="D1389" s="136">
        <v>762500</v>
      </c>
    </row>
    <row r="1390" spans="1:4" ht="15.75" x14ac:dyDescent="0.3">
      <c r="A1390" s="111">
        <v>1389</v>
      </c>
      <c r="B1390" s="152" t="s">
        <v>1869</v>
      </c>
      <c r="C1390" s="153" t="s">
        <v>1867</v>
      </c>
      <c r="D1390" s="136">
        <v>693500</v>
      </c>
    </row>
    <row r="1391" spans="1:4" ht="15.75" x14ac:dyDescent="0.3">
      <c r="A1391" s="111">
        <v>1390</v>
      </c>
      <c r="B1391" s="152" t="s">
        <v>1870</v>
      </c>
      <c r="C1391" s="153" t="s">
        <v>1867</v>
      </c>
      <c r="D1391" s="136">
        <v>970000</v>
      </c>
    </row>
    <row r="1392" spans="1:4" ht="15.75" x14ac:dyDescent="0.3">
      <c r="A1392" s="111">
        <v>1391</v>
      </c>
      <c r="B1392" s="152" t="s">
        <v>1871</v>
      </c>
      <c r="C1392" s="153" t="s">
        <v>1867</v>
      </c>
      <c r="D1392" s="136">
        <v>557100</v>
      </c>
    </row>
    <row r="1393" spans="1:4" ht="15.75" x14ac:dyDescent="0.3">
      <c r="A1393" s="111">
        <v>1392</v>
      </c>
      <c r="B1393" s="152" t="s">
        <v>1872</v>
      </c>
      <c r="C1393" s="153" t="s">
        <v>1867</v>
      </c>
      <c r="D1393" s="136">
        <v>20600</v>
      </c>
    </row>
    <row r="1394" spans="1:4" ht="15.75" x14ac:dyDescent="0.3">
      <c r="A1394" s="111">
        <v>1393</v>
      </c>
      <c r="B1394" s="152" t="s">
        <v>1873</v>
      </c>
      <c r="C1394" s="153" t="s">
        <v>1867</v>
      </c>
      <c r="D1394" s="136">
        <v>19400</v>
      </c>
    </row>
    <row r="1395" spans="1:4" ht="15.75" x14ac:dyDescent="0.3">
      <c r="A1395" s="111">
        <v>1394</v>
      </c>
      <c r="B1395" s="152" t="s">
        <v>1874</v>
      </c>
      <c r="C1395" s="153" t="s">
        <v>1867</v>
      </c>
      <c r="D1395" s="136">
        <v>24900</v>
      </c>
    </row>
    <row r="1396" spans="1:4" ht="15.75" x14ac:dyDescent="0.3">
      <c r="A1396" s="111">
        <v>1395</v>
      </c>
      <c r="B1396" s="112" t="s">
        <v>1875</v>
      </c>
      <c r="C1396" s="153" t="s">
        <v>1876</v>
      </c>
      <c r="D1396" s="136">
        <v>308800</v>
      </c>
    </row>
    <row r="1397" spans="1:4" ht="15.75" x14ac:dyDescent="0.3">
      <c r="A1397" s="111">
        <v>1396</v>
      </c>
      <c r="B1397" s="112" t="s">
        <v>1877</v>
      </c>
      <c r="C1397" s="153" t="s">
        <v>1876</v>
      </c>
      <c r="D1397" s="136">
        <v>459700</v>
      </c>
    </row>
    <row r="1398" spans="1:4" ht="15.75" x14ac:dyDescent="0.3">
      <c r="A1398" s="111">
        <v>1397</v>
      </c>
      <c r="B1398" s="112" t="s">
        <v>1878</v>
      </c>
      <c r="C1398" s="153" t="s">
        <v>1876</v>
      </c>
      <c r="D1398" s="136">
        <v>1166100</v>
      </c>
    </row>
    <row r="1399" spans="1:4" ht="15.75" x14ac:dyDescent="0.3">
      <c r="A1399" s="111">
        <v>1398</v>
      </c>
      <c r="B1399" s="112" t="s">
        <v>1879</v>
      </c>
      <c r="C1399" s="153" t="s">
        <v>1876</v>
      </c>
      <c r="D1399" s="136">
        <v>1509000</v>
      </c>
    </row>
    <row r="1400" spans="1:4" ht="15.75" x14ac:dyDescent="0.3">
      <c r="A1400" s="111">
        <v>1399</v>
      </c>
      <c r="B1400" s="112" t="s">
        <v>1880</v>
      </c>
      <c r="C1400" s="153" t="s">
        <v>1876</v>
      </c>
      <c r="D1400" s="136">
        <v>1371700</v>
      </c>
    </row>
    <row r="1401" spans="1:4" ht="15.75" x14ac:dyDescent="0.3">
      <c r="A1401" s="111">
        <v>1400</v>
      </c>
      <c r="B1401" s="112" t="s">
        <v>1881</v>
      </c>
      <c r="C1401" s="153" t="s">
        <v>1876</v>
      </c>
      <c r="D1401" s="136">
        <v>1851900</v>
      </c>
    </row>
    <row r="1402" spans="1:4" ht="15.75" x14ac:dyDescent="0.3">
      <c r="A1402" s="111">
        <v>1401</v>
      </c>
      <c r="B1402" s="112" t="s">
        <v>1882</v>
      </c>
      <c r="C1402" s="153" t="s">
        <v>1876</v>
      </c>
      <c r="D1402" s="136">
        <v>1509000</v>
      </c>
    </row>
    <row r="1403" spans="1:4" ht="15.75" x14ac:dyDescent="0.3">
      <c r="A1403" s="111">
        <v>1402</v>
      </c>
      <c r="B1403" s="112" t="s">
        <v>1883</v>
      </c>
      <c r="C1403" s="153" t="s">
        <v>1876</v>
      </c>
      <c r="D1403" s="136">
        <v>1646200</v>
      </c>
    </row>
    <row r="1404" spans="1:4" ht="15.75" x14ac:dyDescent="0.3">
      <c r="A1404" s="111">
        <v>1403</v>
      </c>
      <c r="B1404" s="112" t="s">
        <v>1884</v>
      </c>
      <c r="C1404" s="153" t="s">
        <v>1876</v>
      </c>
      <c r="D1404" s="136">
        <v>1509000</v>
      </c>
    </row>
    <row r="1405" spans="1:4" ht="15.75" x14ac:dyDescent="0.3">
      <c r="A1405" s="111">
        <v>1404</v>
      </c>
      <c r="B1405" s="112" t="s">
        <v>1885</v>
      </c>
      <c r="C1405" s="153" t="s">
        <v>1876</v>
      </c>
      <c r="D1405" s="136">
        <v>2194900</v>
      </c>
    </row>
    <row r="1406" spans="1:4" ht="15.75" x14ac:dyDescent="0.3">
      <c r="A1406" s="111">
        <v>1405</v>
      </c>
      <c r="B1406" s="112" t="s">
        <v>1886</v>
      </c>
      <c r="C1406" s="153" t="s">
        <v>1876</v>
      </c>
      <c r="D1406" s="136">
        <v>1920500</v>
      </c>
    </row>
    <row r="1407" spans="1:4" ht="15.75" x14ac:dyDescent="0.3">
      <c r="A1407" s="111">
        <v>1406</v>
      </c>
      <c r="B1407" s="112" t="s">
        <v>1887</v>
      </c>
      <c r="C1407" s="153" t="s">
        <v>1876</v>
      </c>
      <c r="D1407" s="136">
        <v>3017900</v>
      </c>
    </row>
    <row r="1408" spans="1:4" ht="15.75" x14ac:dyDescent="0.3">
      <c r="A1408" s="111">
        <v>1407</v>
      </c>
      <c r="B1408" s="152" t="s">
        <v>1888</v>
      </c>
      <c r="C1408" s="153" t="s">
        <v>1796</v>
      </c>
      <c r="D1408" s="136">
        <v>15300</v>
      </c>
    </row>
    <row r="1409" spans="1:4" ht="15.75" x14ac:dyDescent="0.3">
      <c r="A1409" s="111">
        <v>1408</v>
      </c>
      <c r="B1409" s="152" t="s">
        <v>1889</v>
      </c>
      <c r="C1409" s="153" t="s">
        <v>1796</v>
      </c>
      <c r="D1409" s="136">
        <v>19400</v>
      </c>
    </row>
    <row r="1410" spans="1:4" ht="15.75" x14ac:dyDescent="0.3">
      <c r="A1410" s="111">
        <v>1409</v>
      </c>
      <c r="B1410" s="152" t="s">
        <v>1890</v>
      </c>
      <c r="C1410" s="153" t="s">
        <v>1796</v>
      </c>
      <c r="D1410" s="136">
        <v>25500</v>
      </c>
    </row>
    <row r="1411" spans="1:4" ht="15.75" x14ac:dyDescent="0.3">
      <c r="A1411" s="111">
        <v>1410</v>
      </c>
      <c r="B1411" s="152" t="s">
        <v>1891</v>
      </c>
      <c r="C1411" s="153" t="s">
        <v>1796</v>
      </c>
      <c r="D1411" s="136">
        <v>16700</v>
      </c>
    </row>
    <row r="1412" spans="1:4" ht="15.75" x14ac:dyDescent="0.3">
      <c r="A1412" s="111">
        <v>1411</v>
      </c>
      <c r="B1412" s="152" t="s">
        <v>1892</v>
      </c>
      <c r="C1412" s="153" t="s">
        <v>1796</v>
      </c>
      <c r="D1412" s="136">
        <v>51700</v>
      </c>
    </row>
    <row r="1413" spans="1:4" ht="15.75" x14ac:dyDescent="0.3">
      <c r="A1413" s="111">
        <v>1412</v>
      </c>
      <c r="B1413" s="152" t="s">
        <v>1893</v>
      </c>
      <c r="C1413" s="153" t="s">
        <v>1796</v>
      </c>
      <c r="D1413" s="136">
        <v>51700</v>
      </c>
    </row>
    <row r="1414" spans="1:4" ht="15.75" x14ac:dyDescent="0.3">
      <c r="A1414" s="111">
        <v>1413</v>
      </c>
      <c r="B1414" s="152" t="s">
        <v>1894</v>
      </c>
      <c r="C1414" s="153" t="s">
        <v>1796</v>
      </c>
      <c r="D1414" s="136">
        <v>20600</v>
      </c>
    </row>
    <row r="1415" spans="1:4" ht="15.75" x14ac:dyDescent="0.3">
      <c r="A1415" s="111">
        <v>1414</v>
      </c>
      <c r="B1415" s="152" t="s">
        <v>1895</v>
      </c>
      <c r="C1415" s="153" t="s">
        <v>1796</v>
      </c>
      <c r="D1415" s="136">
        <v>12600</v>
      </c>
    </row>
    <row r="1416" spans="1:4" ht="15.75" x14ac:dyDescent="0.3">
      <c r="A1416" s="111">
        <v>1415</v>
      </c>
      <c r="B1416" s="152" t="s">
        <v>1896</v>
      </c>
      <c r="C1416" s="153" t="s">
        <v>1796</v>
      </c>
      <c r="D1416" s="136">
        <v>18000</v>
      </c>
    </row>
    <row r="1417" spans="1:4" ht="15.75" x14ac:dyDescent="0.3">
      <c r="A1417" s="111">
        <v>1416</v>
      </c>
      <c r="B1417" s="152" t="s">
        <v>1897</v>
      </c>
      <c r="C1417" s="153" t="s">
        <v>1796</v>
      </c>
      <c r="D1417" s="136">
        <v>20600</v>
      </c>
    </row>
    <row r="1418" spans="1:4" ht="15.75" x14ac:dyDescent="0.3">
      <c r="A1418" s="111">
        <v>1417</v>
      </c>
      <c r="B1418" s="152" t="s">
        <v>1898</v>
      </c>
      <c r="C1418" s="153" t="s">
        <v>1796</v>
      </c>
      <c r="D1418" s="136">
        <v>26200</v>
      </c>
    </row>
    <row r="1419" spans="1:4" ht="15.75" x14ac:dyDescent="0.3">
      <c r="A1419" s="111">
        <v>1418</v>
      </c>
      <c r="B1419" s="152" t="s">
        <v>1899</v>
      </c>
      <c r="C1419" s="153" t="s">
        <v>1796</v>
      </c>
      <c r="D1419" s="136">
        <v>20600</v>
      </c>
    </row>
    <row r="1420" spans="1:4" ht="15.75" x14ac:dyDescent="0.3">
      <c r="A1420" s="111">
        <v>1419</v>
      </c>
      <c r="B1420" s="152" t="s">
        <v>1900</v>
      </c>
      <c r="C1420" s="153" t="s">
        <v>1796</v>
      </c>
      <c r="D1420" s="136">
        <v>34500</v>
      </c>
    </row>
    <row r="1421" spans="1:4" ht="15.75" x14ac:dyDescent="0.3">
      <c r="A1421" s="111">
        <v>1420</v>
      </c>
      <c r="B1421" s="152" t="s">
        <v>1901</v>
      </c>
      <c r="C1421" s="153" t="s">
        <v>1796</v>
      </c>
      <c r="D1421" s="136">
        <v>37900</v>
      </c>
    </row>
    <row r="1422" spans="1:4" ht="15.75" x14ac:dyDescent="0.3">
      <c r="A1422" s="111">
        <v>1421</v>
      </c>
      <c r="B1422" s="152" t="s">
        <v>1902</v>
      </c>
      <c r="C1422" s="153" t="s">
        <v>1796</v>
      </c>
      <c r="D1422" s="136">
        <v>13900</v>
      </c>
    </row>
    <row r="1423" spans="1:4" ht="15.75" x14ac:dyDescent="0.3">
      <c r="A1423" s="111">
        <v>1422</v>
      </c>
      <c r="B1423" s="152" t="s">
        <v>1903</v>
      </c>
      <c r="C1423" s="153" t="s">
        <v>1796</v>
      </c>
      <c r="D1423" s="136">
        <v>13200</v>
      </c>
    </row>
    <row r="1424" spans="1:4" ht="15.75" x14ac:dyDescent="0.3">
      <c r="A1424" s="111">
        <v>1423</v>
      </c>
      <c r="B1424" s="152" t="s">
        <v>1904</v>
      </c>
      <c r="C1424" s="153" t="s">
        <v>1796</v>
      </c>
      <c r="D1424" s="136">
        <v>20600</v>
      </c>
    </row>
    <row r="1425" spans="1:4" ht="15.75" x14ac:dyDescent="0.3">
      <c r="A1425" s="111">
        <v>1424</v>
      </c>
      <c r="B1425" s="152" t="s">
        <v>1905</v>
      </c>
      <c r="C1425" s="153" t="s">
        <v>1796</v>
      </c>
      <c r="D1425" s="136">
        <v>34500</v>
      </c>
    </row>
    <row r="1426" spans="1:4" ht="15.75" x14ac:dyDescent="0.3">
      <c r="A1426" s="111">
        <v>1425</v>
      </c>
      <c r="B1426" s="152" t="s">
        <v>1906</v>
      </c>
      <c r="C1426" s="153" t="s">
        <v>1796</v>
      </c>
      <c r="D1426" s="136">
        <v>24200</v>
      </c>
    </row>
    <row r="1427" spans="1:4" ht="15.75" x14ac:dyDescent="0.3">
      <c r="A1427" s="111">
        <v>1426</v>
      </c>
      <c r="B1427" s="152" t="s">
        <v>1907</v>
      </c>
      <c r="C1427" s="153" t="s">
        <v>1796</v>
      </c>
      <c r="D1427" s="136">
        <v>55100</v>
      </c>
    </row>
    <row r="1428" spans="1:4" ht="15.75" x14ac:dyDescent="0.3">
      <c r="A1428" s="111">
        <v>1427</v>
      </c>
      <c r="B1428" s="152" t="s">
        <v>1908</v>
      </c>
      <c r="C1428" s="153" t="s">
        <v>1796</v>
      </c>
      <c r="D1428" s="136">
        <v>55100</v>
      </c>
    </row>
    <row r="1429" spans="1:4" ht="15.75" x14ac:dyDescent="0.3">
      <c r="A1429" s="111">
        <v>1428</v>
      </c>
      <c r="B1429" s="152" t="s">
        <v>1909</v>
      </c>
      <c r="C1429" s="153" t="s">
        <v>1796</v>
      </c>
      <c r="D1429" s="136">
        <v>34500</v>
      </c>
    </row>
    <row r="1430" spans="1:4" ht="15.75" x14ac:dyDescent="0.3">
      <c r="A1430" s="111">
        <v>1429</v>
      </c>
      <c r="B1430" s="152" t="s">
        <v>1910</v>
      </c>
      <c r="C1430" s="153" t="s">
        <v>1796</v>
      </c>
      <c r="D1430" s="136">
        <v>20600</v>
      </c>
    </row>
    <row r="1431" spans="1:4" ht="15.75" x14ac:dyDescent="0.3">
      <c r="A1431" s="111">
        <v>1430</v>
      </c>
      <c r="B1431" s="152" t="s">
        <v>1911</v>
      </c>
      <c r="C1431" s="153" t="s">
        <v>1796</v>
      </c>
      <c r="D1431" s="136">
        <v>34500</v>
      </c>
    </row>
    <row r="1432" spans="1:4" ht="15.75" x14ac:dyDescent="0.3">
      <c r="A1432" s="111">
        <v>1431</v>
      </c>
      <c r="B1432" s="152" t="s">
        <v>1912</v>
      </c>
      <c r="C1432" s="153" t="s">
        <v>1796</v>
      </c>
      <c r="D1432" s="136">
        <v>24200</v>
      </c>
    </row>
    <row r="1433" spans="1:4" ht="15.75" x14ac:dyDescent="0.3">
      <c r="A1433" s="111">
        <v>1432</v>
      </c>
      <c r="B1433" s="152" t="s">
        <v>1913</v>
      </c>
      <c r="C1433" s="153" t="s">
        <v>1796</v>
      </c>
      <c r="D1433" s="136">
        <v>55100</v>
      </c>
    </row>
    <row r="1434" spans="1:4" ht="15.75" x14ac:dyDescent="0.3">
      <c r="A1434" s="111">
        <v>1433</v>
      </c>
      <c r="B1434" s="152" t="s">
        <v>1914</v>
      </c>
      <c r="C1434" s="153" t="s">
        <v>1796</v>
      </c>
      <c r="D1434" s="136">
        <v>55100</v>
      </c>
    </row>
    <row r="1435" spans="1:4" ht="15.75" x14ac:dyDescent="0.3">
      <c r="A1435" s="111">
        <v>1434</v>
      </c>
      <c r="B1435" s="152" t="s">
        <v>1915</v>
      </c>
      <c r="C1435" s="153" t="s">
        <v>1796</v>
      </c>
      <c r="D1435" s="136">
        <v>34500</v>
      </c>
    </row>
    <row r="1436" spans="1:4" ht="15.75" x14ac:dyDescent="0.3">
      <c r="A1436" s="111">
        <v>1435</v>
      </c>
      <c r="B1436" s="152" t="s">
        <v>1916</v>
      </c>
      <c r="C1436" s="153" t="s">
        <v>1796</v>
      </c>
      <c r="D1436" s="136">
        <v>55100</v>
      </c>
    </row>
    <row r="1437" spans="1:4" ht="15.75" x14ac:dyDescent="0.3">
      <c r="A1437" s="111">
        <v>1436</v>
      </c>
      <c r="B1437" s="152" t="s">
        <v>1917</v>
      </c>
      <c r="C1437" s="153" t="s">
        <v>1796</v>
      </c>
      <c r="D1437" s="136">
        <v>75700</v>
      </c>
    </row>
    <row r="1438" spans="1:4" ht="15.75" x14ac:dyDescent="0.3">
      <c r="A1438" s="111">
        <v>1437</v>
      </c>
      <c r="B1438" s="152" t="s">
        <v>1918</v>
      </c>
      <c r="C1438" s="153" t="s">
        <v>1796</v>
      </c>
      <c r="D1438" s="136">
        <v>55100</v>
      </c>
    </row>
    <row r="1439" spans="1:4" ht="15.75" x14ac:dyDescent="0.3">
      <c r="A1439" s="111">
        <v>1438</v>
      </c>
      <c r="B1439" s="152" t="s">
        <v>1919</v>
      </c>
      <c r="C1439" s="153" t="s">
        <v>1796</v>
      </c>
      <c r="D1439" s="136">
        <v>7000</v>
      </c>
    </row>
    <row r="1440" spans="1:4" ht="15.75" x14ac:dyDescent="0.3">
      <c r="A1440" s="111">
        <v>1439</v>
      </c>
      <c r="B1440" s="152" t="s">
        <v>1920</v>
      </c>
      <c r="C1440" s="153" t="s">
        <v>1796</v>
      </c>
      <c r="D1440" s="136">
        <v>7000</v>
      </c>
    </row>
    <row r="1441" spans="1:4" ht="15.75" x14ac:dyDescent="0.3">
      <c r="A1441" s="111">
        <v>1440</v>
      </c>
      <c r="B1441" s="152" t="s">
        <v>1921</v>
      </c>
      <c r="C1441" s="153" t="s">
        <v>1796</v>
      </c>
      <c r="D1441" s="136">
        <v>7000</v>
      </c>
    </row>
    <row r="1442" spans="1:4" ht="15.75" x14ac:dyDescent="0.3">
      <c r="A1442" s="111">
        <v>1441</v>
      </c>
      <c r="B1442" s="152" t="s">
        <v>1922</v>
      </c>
      <c r="C1442" s="153" t="s">
        <v>1796</v>
      </c>
      <c r="D1442" s="136">
        <v>7000</v>
      </c>
    </row>
    <row r="1443" spans="1:4" ht="15.75" x14ac:dyDescent="0.3">
      <c r="A1443" s="111">
        <v>1442</v>
      </c>
      <c r="B1443" s="152" t="s">
        <v>1923</v>
      </c>
      <c r="C1443" s="153" t="s">
        <v>1796</v>
      </c>
      <c r="D1443" s="136">
        <v>11100</v>
      </c>
    </row>
    <row r="1444" spans="1:4" ht="15.75" x14ac:dyDescent="0.3">
      <c r="A1444" s="111">
        <v>1443</v>
      </c>
      <c r="B1444" s="152" t="s">
        <v>1924</v>
      </c>
      <c r="C1444" s="153" t="s">
        <v>1796</v>
      </c>
      <c r="D1444" s="136">
        <v>4900</v>
      </c>
    </row>
    <row r="1445" spans="1:4" ht="15.75" x14ac:dyDescent="0.3">
      <c r="A1445" s="111">
        <v>1444</v>
      </c>
      <c r="B1445" s="152" t="s">
        <v>1925</v>
      </c>
      <c r="C1445" s="153" t="s">
        <v>1796</v>
      </c>
      <c r="D1445" s="136">
        <v>5600</v>
      </c>
    </row>
    <row r="1446" spans="1:4" ht="15.75" x14ac:dyDescent="0.3">
      <c r="A1446" s="111">
        <v>1445</v>
      </c>
      <c r="B1446" s="152" t="s">
        <v>1926</v>
      </c>
      <c r="C1446" s="153" t="s">
        <v>1796</v>
      </c>
      <c r="D1446" s="136">
        <v>8400</v>
      </c>
    </row>
    <row r="1447" spans="1:4" ht="15.75" x14ac:dyDescent="0.3">
      <c r="A1447" s="111">
        <v>1446</v>
      </c>
      <c r="B1447" s="152" t="s">
        <v>1927</v>
      </c>
      <c r="C1447" s="153" t="s">
        <v>1796</v>
      </c>
      <c r="D1447" s="136">
        <v>12600</v>
      </c>
    </row>
    <row r="1448" spans="1:4" ht="15.75" x14ac:dyDescent="0.3">
      <c r="A1448" s="111">
        <v>1447</v>
      </c>
      <c r="B1448" s="152" t="s">
        <v>1928</v>
      </c>
      <c r="C1448" s="153" t="s">
        <v>1796</v>
      </c>
      <c r="D1448" s="136">
        <v>9800</v>
      </c>
    </row>
    <row r="1449" spans="1:4" ht="15.75" x14ac:dyDescent="0.3">
      <c r="A1449" s="111">
        <v>1448</v>
      </c>
      <c r="B1449" s="152" t="s">
        <v>1929</v>
      </c>
      <c r="C1449" s="153" t="s">
        <v>1796</v>
      </c>
      <c r="D1449" s="136">
        <v>13900</v>
      </c>
    </row>
    <row r="1450" spans="1:4" ht="15.75" x14ac:dyDescent="0.3">
      <c r="A1450" s="111">
        <v>1449</v>
      </c>
      <c r="B1450" s="152" t="s">
        <v>1930</v>
      </c>
      <c r="C1450" s="153" t="s">
        <v>1796</v>
      </c>
      <c r="D1450" s="136">
        <v>24200</v>
      </c>
    </row>
    <row r="1451" spans="1:4" ht="15.75" x14ac:dyDescent="0.3">
      <c r="A1451" s="111">
        <v>1450</v>
      </c>
      <c r="B1451" s="152" t="s">
        <v>1931</v>
      </c>
      <c r="C1451" s="153" t="s">
        <v>1796</v>
      </c>
      <c r="D1451" s="136">
        <v>27600</v>
      </c>
    </row>
    <row r="1452" spans="1:4" ht="15.75" x14ac:dyDescent="0.3">
      <c r="A1452" s="111">
        <v>1451</v>
      </c>
      <c r="B1452" s="152" t="s">
        <v>1932</v>
      </c>
      <c r="C1452" s="153" t="s">
        <v>1796</v>
      </c>
      <c r="D1452" s="136">
        <v>41200</v>
      </c>
    </row>
    <row r="1453" spans="1:4" ht="15.75" x14ac:dyDescent="0.3">
      <c r="A1453" s="111">
        <v>1452</v>
      </c>
      <c r="B1453" s="152" t="s">
        <v>1933</v>
      </c>
      <c r="C1453" s="153" t="s">
        <v>1796</v>
      </c>
      <c r="D1453" s="136">
        <v>10100</v>
      </c>
    </row>
    <row r="1454" spans="1:4" ht="15.75" x14ac:dyDescent="0.3">
      <c r="A1454" s="111">
        <v>1453</v>
      </c>
      <c r="B1454" s="152" t="s">
        <v>1934</v>
      </c>
      <c r="C1454" s="153" t="s">
        <v>1796</v>
      </c>
      <c r="D1454" s="136">
        <v>12900</v>
      </c>
    </row>
    <row r="1455" spans="1:4" ht="15.75" x14ac:dyDescent="0.3">
      <c r="A1455" s="111">
        <v>1454</v>
      </c>
      <c r="B1455" s="152" t="s">
        <v>1935</v>
      </c>
      <c r="C1455" s="153" t="s">
        <v>1796</v>
      </c>
      <c r="D1455" s="136">
        <v>13900</v>
      </c>
    </row>
    <row r="1456" spans="1:4" ht="15.75" x14ac:dyDescent="0.3">
      <c r="A1456" s="111">
        <v>1455</v>
      </c>
      <c r="B1456" s="152" t="s">
        <v>1936</v>
      </c>
      <c r="C1456" s="156" t="s">
        <v>1796</v>
      </c>
      <c r="D1456" s="136">
        <v>18000</v>
      </c>
    </row>
    <row r="1457" spans="1:4" ht="15.75" x14ac:dyDescent="0.3">
      <c r="A1457" s="111">
        <v>1456</v>
      </c>
      <c r="B1457" s="152" t="s">
        <v>1937</v>
      </c>
      <c r="C1457" s="156" t="s">
        <v>1796</v>
      </c>
      <c r="D1457" s="136">
        <v>18800</v>
      </c>
    </row>
    <row r="1458" spans="1:4" ht="15.75" x14ac:dyDescent="0.3">
      <c r="A1458" s="111">
        <v>1457</v>
      </c>
      <c r="B1458" s="152" t="s">
        <v>1938</v>
      </c>
      <c r="C1458" s="138" t="s">
        <v>1796</v>
      </c>
      <c r="D1458" s="136">
        <v>19800</v>
      </c>
    </row>
    <row r="1459" spans="1:4" ht="15.75" x14ac:dyDescent="0.3">
      <c r="A1459" s="111">
        <v>1458</v>
      </c>
      <c r="B1459" s="152" t="s">
        <v>1939</v>
      </c>
      <c r="C1459" s="138" t="s">
        <v>1796</v>
      </c>
      <c r="D1459" s="136">
        <v>25500</v>
      </c>
    </row>
    <row r="1460" spans="1:4" ht="15.75" x14ac:dyDescent="0.3">
      <c r="A1460" s="111">
        <v>1459</v>
      </c>
      <c r="B1460" s="152" t="s">
        <v>1940</v>
      </c>
      <c r="C1460" s="138" t="s">
        <v>1796</v>
      </c>
      <c r="D1460" s="136">
        <v>27600</v>
      </c>
    </row>
    <row r="1461" spans="1:4" ht="15.75" x14ac:dyDescent="0.3">
      <c r="A1461" s="111">
        <v>1460</v>
      </c>
      <c r="B1461" s="152" t="s">
        <v>1941</v>
      </c>
      <c r="C1461" s="138" t="s">
        <v>1796</v>
      </c>
      <c r="D1461" s="136">
        <v>27600</v>
      </c>
    </row>
    <row r="1462" spans="1:4" ht="15.75" x14ac:dyDescent="0.3">
      <c r="A1462" s="111">
        <v>1461</v>
      </c>
      <c r="B1462" s="152" t="s">
        <v>1942</v>
      </c>
      <c r="C1462" s="138" t="s">
        <v>1796</v>
      </c>
      <c r="D1462" s="136">
        <v>34500</v>
      </c>
    </row>
    <row r="1463" spans="1:4" ht="15.75" x14ac:dyDescent="0.3">
      <c r="A1463" s="111">
        <v>1462</v>
      </c>
      <c r="B1463" s="152" t="s">
        <v>1943</v>
      </c>
      <c r="C1463" s="138" t="s">
        <v>1796</v>
      </c>
      <c r="D1463" s="136">
        <v>20600</v>
      </c>
    </row>
    <row r="1464" spans="1:4" ht="15.75" x14ac:dyDescent="0.3">
      <c r="A1464" s="111">
        <v>1463</v>
      </c>
      <c r="B1464" s="152" t="s">
        <v>1944</v>
      </c>
      <c r="C1464" s="138" t="s">
        <v>1796</v>
      </c>
      <c r="D1464" s="136">
        <v>130500</v>
      </c>
    </row>
    <row r="1465" spans="1:4" ht="15.75" x14ac:dyDescent="0.3">
      <c r="A1465" s="111">
        <v>1464</v>
      </c>
      <c r="B1465" s="152" t="s">
        <v>1945</v>
      </c>
      <c r="C1465" s="138" t="s">
        <v>1796</v>
      </c>
      <c r="D1465" s="136">
        <v>157900</v>
      </c>
    </row>
    <row r="1466" spans="1:4" ht="15.75" x14ac:dyDescent="0.3">
      <c r="A1466" s="111">
        <v>1465</v>
      </c>
      <c r="B1466" s="152" t="s">
        <v>1946</v>
      </c>
      <c r="C1466" s="138" t="s">
        <v>1796</v>
      </c>
      <c r="D1466" s="136">
        <v>157900</v>
      </c>
    </row>
    <row r="1467" spans="1:4" ht="15.75" x14ac:dyDescent="0.3">
      <c r="A1467" s="111">
        <v>1466</v>
      </c>
      <c r="B1467" s="152" t="s">
        <v>1947</v>
      </c>
      <c r="C1467" s="138" t="s">
        <v>1796</v>
      </c>
      <c r="D1467" s="136">
        <v>34500</v>
      </c>
    </row>
    <row r="1468" spans="1:4" ht="15.75" x14ac:dyDescent="0.3">
      <c r="A1468" s="111">
        <v>1467</v>
      </c>
      <c r="B1468" s="152" t="s">
        <v>1948</v>
      </c>
      <c r="C1468" s="138" t="s">
        <v>1796</v>
      </c>
      <c r="D1468" s="136">
        <v>16700</v>
      </c>
    </row>
    <row r="1469" spans="1:4" ht="15.75" x14ac:dyDescent="0.3">
      <c r="A1469" s="111">
        <v>1468</v>
      </c>
      <c r="B1469" s="152" t="s">
        <v>1949</v>
      </c>
      <c r="C1469" s="138" t="s">
        <v>1796</v>
      </c>
      <c r="D1469" s="136">
        <v>27600</v>
      </c>
    </row>
    <row r="1470" spans="1:4" ht="15.75" x14ac:dyDescent="0.3">
      <c r="A1470" s="111">
        <v>1469</v>
      </c>
      <c r="B1470" s="152" t="s">
        <v>1950</v>
      </c>
      <c r="C1470" s="153" t="s">
        <v>1796</v>
      </c>
      <c r="D1470" s="136">
        <v>58500</v>
      </c>
    </row>
    <row r="1471" spans="1:4" ht="15.75" x14ac:dyDescent="0.3">
      <c r="A1471" s="111">
        <v>1470</v>
      </c>
      <c r="B1471" s="152" t="s">
        <v>1951</v>
      </c>
      <c r="C1471" s="153" t="s">
        <v>1796</v>
      </c>
      <c r="D1471" s="136">
        <v>79000</v>
      </c>
    </row>
    <row r="1472" spans="1:4" ht="15.75" x14ac:dyDescent="0.3">
      <c r="A1472" s="111">
        <v>1471</v>
      </c>
      <c r="B1472" s="152" t="s">
        <v>1952</v>
      </c>
      <c r="C1472" s="153" t="s">
        <v>1796</v>
      </c>
      <c r="D1472" s="136">
        <v>103000</v>
      </c>
    </row>
    <row r="1473" spans="1:4" ht="15.75" x14ac:dyDescent="0.3">
      <c r="A1473" s="111">
        <v>1472</v>
      </c>
      <c r="B1473" s="152" t="s">
        <v>1953</v>
      </c>
      <c r="C1473" s="153" t="s">
        <v>1796</v>
      </c>
      <c r="D1473" s="136">
        <v>41200</v>
      </c>
    </row>
    <row r="1474" spans="1:4" ht="15.75" x14ac:dyDescent="0.3">
      <c r="A1474" s="111">
        <v>1473</v>
      </c>
      <c r="B1474" s="152" t="s">
        <v>1954</v>
      </c>
      <c r="C1474" s="138" t="s">
        <v>1796</v>
      </c>
      <c r="D1474" s="136">
        <v>13900</v>
      </c>
    </row>
    <row r="1475" spans="1:4" ht="15.75" x14ac:dyDescent="0.3">
      <c r="A1475" s="111">
        <v>1474</v>
      </c>
      <c r="B1475" s="152" t="s">
        <v>1955</v>
      </c>
      <c r="C1475" s="138" t="s">
        <v>1796</v>
      </c>
      <c r="D1475" s="136">
        <v>7000</v>
      </c>
    </row>
    <row r="1476" spans="1:4" ht="15.75" x14ac:dyDescent="0.3">
      <c r="A1476" s="111">
        <v>1475</v>
      </c>
      <c r="B1476" s="152" t="s">
        <v>1956</v>
      </c>
      <c r="C1476" s="138" t="s">
        <v>1796</v>
      </c>
      <c r="D1476" s="136">
        <v>8700</v>
      </c>
    </row>
    <row r="1477" spans="1:4" ht="15.75" x14ac:dyDescent="0.3">
      <c r="A1477" s="111">
        <v>1476</v>
      </c>
      <c r="B1477" s="152" t="s">
        <v>1957</v>
      </c>
      <c r="C1477" s="138" t="s">
        <v>1796</v>
      </c>
      <c r="D1477" s="136">
        <v>10500</v>
      </c>
    </row>
    <row r="1478" spans="1:4" ht="15.75" x14ac:dyDescent="0.3">
      <c r="A1478" s="111">
        <v>1477</v>
      </c>
      <c r="B1478" s="152" t="s">
        <v>1958</v>
      </c>
      <c r="C1478" s="138" t="s">
        <v>1796</v>
      </c>
      <c r="D1478" s="136">
        <v>13900</v>
      </c>
    </row>
    <row r="1479" spans="1:4" ht="15.75" x14ac:dyDescent="0.3">
      <c r="A1479" s="111">
        <v>1478</v>
      </c>
      <c r="B1479" s="152" t="s">
        <v>1959</v>
      </c>
      <c r="C1479" s="138" t="s">
        <v>1796</v>
      </c>
      <c r="D1479" s="136">
        <v>9800</v>
      </c>
    </row>
    <row r="1480" spans="1:4" ht="15.75" x14ac:dyDescent="0.3">
      <c r="A1480" s="111">
        <v>1479</v>
      </c>
      <c r="B1480" s="152" t="s">
        <v>1960</v>
      </c>
      <c r="C1480" s="138" t="s">
        <v>1796</v>
      </c>
      <c r="D1480" s="136">
        <v>5600</v>
      </c>
    </row>
    <row r="1481" spans="1:4" ht="15.75" x14ac:dyDescent="0.3">
      <c r="A1481" s="111">
        <v>1480</v>
      </c>
      <c r="B1481" s="152" t="s">
        <v>1961</v>
      </c>
      <c r="C1481" s="138" t="s">
        <v>1796</v>
      </c>
      <c r="D1481" s="136">
        <v>27600</v>
      </c>
    </row>
    <row r="1482" spans="1:4" ht="15.75" x14ac:dyDescent="0.3">
      <c r="A1482" s="111">
        <v>1481</v>
      </c>
      <c r="B1482" s="152" t="s">
        <v>1962</v>
      </c>
      <c r="C1482" s="138" t="s">
        <v>1796</v>
      </c>
      <c r="D1482" s="136">
        <v>27600</v>
      </c>
    </row>
    <row r="1483" spans="1:4" ht="15.75" x14ac:dyDescent="0.3">
      <c r="A1483" s="111">
        <v>1482</v>
      </c>
      <c r="B1483" s="152" t="s">
        <v>1963</v>
      </c>
      <c r="C1483" s="138" t="s">
        <v>1796</v>
      </c>
      <c r="D1483" s="136">
        <v>7000</v>
      </c>
    </row>
    <row r="1484" spans="1:4" ht="15.75" x14ac:dyDescent="0.3">
      <c r="A1484" s="111">
        <v>1483</v>
      </c>
      <c r="B1484" s="152" t="s">
        <v>1964</v>
      </c>
      <c r="C1484" s="138" t="s">
        <v>1858</v>
      </c>
      <c r="D1484" s="136">
        <v>5600</v>
      </c>
    </row>
    <row r="1485" spans="1:4" ht="15.75" x14ac:dyDescent="0.3">
      <c r="A1485" s="111">
        <v>1484</v>
      </c>
      <c r="B1485" s="152" t="s">
        <v>1965</v>
      </c>
      <c r="C1485" s="138" t="s">
        <v>1796</v>
      </c>
      <c r="D1485" s="136">
        <v>7000</v>
      </c>
    </row>
    <row r="1486" spans="1:4" ht="15.75" x14ac:dyDescent="0.3">
      <c r="A1486" s="111">
        <v>1485</v>
      </c>
      <c r="B1486" s="152" t="s">
        <v>1966</v>
      </c>
      <c r="C1486" s="138" t="s">
        <v>1796</v>
      </c>
      <c r="D1486" s="136">
        <v>7000</v>
      </c>
    </row>
    <row r="1487" spans="1:4" ht="15.75" x14ac:dyDescent="0.3">
      <c r="A1487" s="111">
        <v>1486</v>
      </c>
      <c r="B1487" s="152" t="s">
        <v>1967</v>
      </c>
      <c r="C1487" s="138" t="s">
        <v>1796</v>
      </c>
      <c r="D1487" s="136">
        <v>7000</v>
      </c>
    </row>
    <row r="1488" spans="1:4" ht="15.75" x14ac:dyDescent="0.3">
      <c r="A1488" s="111">
        <v>1487</v>
      </c>
      <c r="B1488" s="152" t="s">
        <v>1968</v>
      </c>
      <c r="C1488" s="138" t="s">
        <v>1796</v>
      </c>
      <c r="D1488" s="136">
        <v>8400</v>
      </c>
    </row>
    <row r="1489" spans="1:4" ht="15.75" x14ac:dyDescent="0.3">
      <c r="A1489" s="111">
        <v>1488</v>
      </c>
      <c r="B1489" s="152" t="s">
        <v>1969</v>
      </c>
      <c r="C1489" s="138" t="s">
        <v>1796</v>
      </c>
      <c r="D1489" s="136">
        <v>20600</v>
      </c>
    </row>
    <row r="1490" spans="1:4" ht="15.75" x14ac:dyDescent="0.3">
      <c r="A1490" s="111">
        <v>1489</v>
      </c>
      <c r="B1490" s="152" t="s">
        <v>1970</v>
      </c>
      <c r="C1490" s="138" t="s">
        <v>1796</v>
      </c>
      <c r="D1490" s="136">
        <v>13900</v>
      </c>
    </row>
    <row r="1491" spans="1:4" ht="15.75" x14ac:dyDescent="0.3">
      <c r="A1491" s="111">
        <v>1490</v>
      </c>
      <c r="B1491" s="152" t="s">
        <v>1971</v>
      </c>
      <c r="C1491" s="138" t="s">
        <v>1796</v>
      </c>
      <c r="D1491" s="136">
        <v>113300</v>
      </c>
    </row>
    <row r="1492" spans="1:4" ht="15.75" x14ac:dyDescent="0.3">
      <c r="A1492" s="111">
        <v>1491</v>
      </c>
      <c r="B1492" s="152" t="s">
        <v>1972</v>
      </c>
      <c r="C1492" s="138" t="s">
        <v>1796</v>
      </c>
      <c r="D1492" s="136">
        <v>68700</v>
      </c>
    </row>
    <row r="1493" spans="1:4" ht="15.75" x14ac:dyDescent="0.3">
      <c r="A1493" s="111">
        <v>1492</v>
      </c>
      <c r="B1493" s="152" t="s">
        <v>1973</v>
      </c>
      <c r="C1493" s="138" t="s">
        <v>1796</v>
      </c>
      <c r="D1493" s="136">
        <v>103000</v>
      </c>
    </row>
    <row r="1494" spans="1:4" ht="15.75" x14ac:dyDescent="0.3">
      <c r="A1494" s="111">
        <v>1493</v>
      </c>
      <c r="B1494" s="152" t="s">
        <v>1974</v>
      </c>
      <c r="C1494" s="138" t="s">
        <v>1796</v>
      </c>
      <c r="D1494" s="136">
        <v>20600</v>
      </c>
    </row>
    <row r="1495" spans="1:4" ht="15.75" x14ac:dyDescent="0.3">
      <c r="A1495" s="111">
        <v>1494</v>
      </c>
      <c r="B1495" s="152" t="s">
        <v>1975</v>
      </c>
      <c r="C1495" s="138" t="s">
        <v>1796</v>
      </c>
      <c r="D1495" s="136">
        <v>20600</v>
      </c>
    </row>
    <row r="1496" spans="1:4" ht="15.75" x14ac:dyDescent="0.3">
      <c r="A1496" s="111">
        <v>1495</v>
      </c>
      <c r="B1496" s="152" t="s">
        <v>1976</v>
      </c>
      <c r="C1496" s="138" t="s">
        <v>1796</v>
      </c>
      <c r="D1496" s="136">
        <v>20600</v>
      </c>
    </row>
    <row r="1497" spans="1:4" ht="15.75" x14ac:dyDescent="0.3">
      <c r="A1497" s="111">
        <v>1496</v>
      </c>
      <c r="B1497" s="152" t="s">
        <v>1977</v>
      </c>
      <c r="C1497" s="138" t="s">
        <v>1796</v>
      </c>
      <c r="D1497" s="136">
        <v>9800</v>
      </c>
    </row>
    <row r="1498" spans="1:4" ht="15.75" x14ac:dyDescent="0.3">
      <c r="A1498" s="111">
        <v>1497</v>
      </c>
      <c r="B1498" s="152" t="s">
        <v>1978</v>
      </c>
      <c r="C1498" s="138" t="s">
        <v>1796</v>
      </c>
      <c r="D1498" s="136">
        <v>20600</v>
      </c>
    </row>
    <row r="1499" spans="1:4" ht="15.75" x14ac:dyDescent="0.3">
      <c r="A1499" s="111">
        <v>1498</v>
      </c>
      <c r="B1499" s="152" t="s">
        <v>1979</v>
      </c>
      <c r="C1499" s="138" t="s">
        <v>1796</v>
      </c>
      <c r="D1499" s="136">
        <v>20600</v>
      </c>
    </row>
    <row r="1500" spans="1:4" ht="15.75" x14ac:dyDescent="0.3">
      <c r="A1500" s="111">
        <v>1499</v>
      </c>
      <c r="B1500" s="152" t="s">
        <v>1980</v>
      </c>
      <c r="C1500" s="138" t="s">
        <v>1796</v>
      </c>
      <c r="D1500" s="136">
        <v>22100</v>
      </c>
    </row>
    <row r="1501" spans="1:4" ht="15.75" x14ac:dyDescent="0.3">
      <c r="A1501" s="111">
        <v>1500</v>
      </c>
      <c r="B1501" s="152" t="s">
        <v>1981</v>
      </c>
      <c r="C1501" s="138" t="s">
        <v>1796</v>
      </c>
      <c r="D1501" s="136">
        <v>22100</v>
      </c>
    </row>
    <row r="1502" spans="1:4" ht="15.75" x14ac:dyDescent="0.3">
      <c r="A1502" s="111">
        <v>1501</v>
      </c>
      <c r="B1502" s="152" t="s">
        <v>1982</v>
      </c>
      <c r="C1502" s="138" t="s">
        <v>1796</v>
      </c>
      <c r="D1502" s="136">
        <v>22100</v>
      </c>
    </row>
    <row r="1503" spans="1:4" ht="15.75" x14ac:dyDescent="0.3">
      <c r="A1503" s="111">
        <v>1502</v>
      </c>
      <c r="B1503" s="152" t="s">
        <v>1983</v>
      </c>
      <c r="C1503" s="138" t="s">
        <v>1796</v>
      </c>
      <c r="D1503" s="136">
        <v>25500</v>
      </c>
    </row>
    <row r="1504" spans="1:4" ht="15.75" x14ac:dyDescent="0.3">
      <c r="A1504" s="111">
        <v>1503</v>
      </c>
      <c r="B1504" s="152" t="s">
        <v>1984</v>
      </c>
      <c r="C1504" s="138" t="s">
        <v>1796</v>
      </c>
      <c r="D1504" s="136">
        <v>7000</v>
      </c>
    </row>
    <row r="1505" spans="1:4" ht="15.75" x14ac:dyDescent="0.3">
      <c r="A1505" s="111">
        <v>1504</v>
      </c>
      <c r="B1505" s="152" t="s">
        <v>1985</v>
      </c>
      <c r="C1505" s="138" t="s">
        <v>1796</v>
      </c>
      <c r="D1505" s="136">
        <v>37900</v>
      </c>
    </row>
    <row r="1506" spans="1:4" ht="15.75" x14ac:dyDescent="0.3">
      <c r="A1506" s="111">
        <v>1505</v>
      </c>
      <c r="B1506" s="152" t="s">
        <v>1986</v>
      </c>
      <c r="C1506" s="138" t="s">
        <v>1796</v>
      </c>
      <c r="D1506" s="136">
        <v>20600</v>
      </c>
    </row>
    <row r="1507" spans="1:4" ht="15.75" x14ac:dyDescent="0.3">
      <c r="A1507" s="111">
        <v>1506</v>
      </c>
      <c r="B1507" s="152" t="s">
        <v>1987</v>
      </c>
      <c r="C1507" s="138" t="s">
        <v>1796</v>
      </c>
      <c r="D1507" s="136">
        <v>20600</v>
      </c>
    </row>
    <row r="1508" spans="1:4" ht="15.75" x14ac:dyDescent="0.3">
      <c r="A1508" s="111">
        <v>1507</v>
      </c>
      <c r="B1508" s="152" t="s">
        <v>1988</v>
      </c>
      <c r="C1508" s="138" t="s">
        <v>1796</v>
      </c>
      <c r="D1508" s="136">
        <v>13900</v>
      </c>
    </row>
    <row r="1509" spans="1:4" ht="15.75" x14ac:dyDescent="0.3">
      <c r="A1509" s="111">
        <v>1508</v>
      </c>
      <c r="B1509" s="152" t="s">
        <v>1989</v>
      </c>
      <c r="C1509" s="138" t="s">
        <v>1796</v>
      </c>
      <c r="D1509" s="136">
        <v>48200</v>
      </c>
    </row>
    <row r="1510" spans="1:4" ht="15.75" x14ac:dyDescent="0.3">
      <c r="A1510" s="111">
        <v>1509</v>
      </c>
      <c r="B1510" s="152" t="s">
        <v>1990</v>
      </c>
      <c r="C1510" s="153" t="s">
        <v>1796</v>
      </c>
      <c r="D1510" s="136">
        <v>61800</v>
      </c>
    </row>
    <row r="1511" spans="1:4" ht="15.75" x14ac:dyDescent="0.3">
      <c r="A1511" s="111">
        <v>1510</v>
      </c>
      <c r="B1511" s="152" t="s">
        <v>1991</v>
      </c>
      <c r="C1511" s="153" t="s">
        <v>1796</v>
      </c>
      <c r="D1511" s="136">
        <v>75700</v>
      </c>
    </row>
    <row r="1512" spans="1:4" ht="15.75" x14ac:dyDescent="0.3">
      <c r="A1512" s="111">
        <v>1511</v>
      </c>
      <c r="B1512" s="152" t="s">
        <v>1992</v>
      </c>
      <c r="C1512" s="153" t="s">
        <v>1796</v>
      </c>
      <c r="D1512" s="136">
        <v>103000</v>
      </c>
    </row>
    <row r="1513" spans="1:4" ht="15.75" x14ac:dyDescent="0.3">
      <c r="A1513" s="111">
        <v>1512</v>
      </c>
      <c r="B1513" s="152" t="s">
        <v>1993</v>
      </c>
      <c r="C1513" s="138" t="s">
        <v>1796</v>
      </c>
      <c r="D1513" s="136">
        <v>205900</v>
      </c>
    </row>
    <row r="1514" spans="1:4" ht="15.75" x14ac:dyDescent="0.3">
      <c r="A1514" s="111">
        <v>1513</v>
      </c>
      <c r="B1514" s="152" t="s">
        <v>1994</v>
      </c>
      <c r="C1514" s="138" t="s">
        <v>1796</v>
      </c>
      <c r="D1514" s="136">
        <v>199000</v>
      </c>
    </row>
    <row r="1515" spans="1:4" ht="15.75" x14ac:dyDescent="0.3">
      <c r="A1515" s="111">
        <v>1514</v>
      </c>
      <c r="B1515" s="152" t="s">
        <v>1995</v>
      </c>
      <c r="C1515" s="138" t="s">
        <v>1796</v>
      </c>
      <c r="D1515" s="136">
        <v>51700</v>
      </c>
    </row>
    <row r="1516" spans="1:4" ht="15.75" x14ac:dyDescent="0.3">
      <c r="A1516" s="111">
        <v>1515</v>
      </c>
      <c r="B1516" s="152" t="s">
        <v>1996</v>
      </c>
      <c r="C1516" s="138" t="s">
        <v>1796</v>
      </c>
      <c r="D1516" s="136">
        <v>55100</v>
      </c>
    </row>
    <row r="1517" spans="1:4" ht="15.75" x14ac:dyDescent="0.3">
      <c r="A1517" s="111">
        <v>1516</v>
      </c>
      <c r="B1517" s="152" t="s">
        <v>1997</v>
      </c>
      <c r="C1517" s="138" t="s">
        <v>1796</v>
      </c>
      <c r="D1517" s="136">
        <v>55100</v>
      </c>
    </row>
    <row r="1518" spans="1:4" ht="15.75" x14ac:dyDescent="0.3">
      <c r="A1518" s="111">
        <v>1517</v>
      </c>
      <c r="B1518" s="152" t="s">
        <v>1998</v>
      </c>
      <c r="C1518" s="138" t="s">
        <v>1796</v>
      </c>
      <c r="D1518" s="136">
        <v>20600</v>
      </c>
    </row>
    <row r="1519" spans="1:4" ht="15.75" x14ac:dyDescent="0.3">
      <c r="A1519" s="111">
        <v>1518</v>
      </c>
      <c r="B1519" s="152" t="s">
        <v>1999</v>
      </c>
      <c r="C1519" s="138" t="s">
        <v>1796</v>
      </c>
      <c r="D1519" s="136">
        <v>27600</v>
      </c>
    </row>
    <row r="1520" spans="1:4" ht="15.75" x14ac:dyDescent="0.3">
      <c r="A1520" s="111">
        <v>1519</v>
      </c>
      <c r="B1520" s="152" t="s">
        <v>2000</v>
      </c>
      <c r="C1520" s="138" t="s">
        <v>1796</v>
      </c>
      <c r="D1520" s="136">
        <v>20600</v>
      </c>
    </row>
    <row r="1521" spans="1:4" ht="15.75" x14ac:dyDescent="0.3">
      <c r="A1521" s="111">
        <v>1520</v>
      </c>
      <c r="B1521" s="152" t="s">
        <v>2001</v>
      </c>
      <c r="C1521" s="138" t="s">
        <v>1796</v>
      </c>
      <c r="D1521" s="136">
        <v>20600</v>
      </c>
    </row>
    <row r="1522" spans="1:4" ht="15.75" x14ac:dyDescent="0.3">
      <c r="A1522" s="111">
        <v>1521</v>
      </c>
      <c r="B1522" s="152" t="s">
        <v>2002</v>
      </c>
      <c r="C1522" s="138" t="s">
        <v>1796</v>
      </c>
      <c r="D1522" s="136">
        <v>34500</v>
      </c>
    </row>
    <row r="1523" spans="1:4" ht="15.75" x14ac:dyDescent="0.3">
      <c r="A1523" s="111">
        <v>1522</v>
      </c>
      <c r="B1523" s="152" t="s">
        <v>2003</v>
      </c>
      <c r="C1523" s="138" t="s">
        <v>1796</v>
      </c>
      <c r="D1523" s="136">
        <v>27600</v>
      </c>
    </row>
    <row r="1524" spans="1:4" ht="15.75" x14ac:dyDescent="0.3">
      <c r="A1524" s="111">
        <v>1523</v>
      </c>
      <c r="B1524" s="152" t="s">
        <v>2004</v>
      </c>
      <c r="C1524" s="138" t="s">
        <v>1796</v>
      </c>
      <c r="D1524" s="136">
        <v>61800</v>
      </c>
    </row>
    <row r="1525" spans="1:4" ht="15.75" x14ac:dyDescent="0.3">
      <c r="A1525" s="111">
        <v>1524</v>
      </c>
      <c r="B1525" s="152" t="s">
        <v>2005</v>
      </c>
      <c r="C1525" s="138" t="s">
        <v>1796</v>
      </c>
      <c r="D1525" s="136">
        <v>20600</v>
      </c>
    </row>
    <row r="1526" spans="1:4" ht="15.75" x14ac:dyDescent="0.3">
      <c r="A1526" s="111">
        <v>1525</v>
      </c>
      <c r="B1526" s="152" t="s">
        <v>2006</v>
      </c>
      <c r="C1526" s="138" t="s">
        <v>1796</v>
      </c>
      <c r="D1526" s="136">
        <v>116800</v>
      </c>
    </row>
    <row r="1527" spans="1:4" ht="15.75" x14ac:dyDescent="0.3">
      <c r="A1527" s="111">
        <v>1526</v>
      </c>
      <c r="B1527" s="152" t="s">
        <v>2007</v>
      </c>
      <c r="C1527" s="138" t="s">
        <v>1796</v>
      </c>
      <c r="D1527" s="136">
        <v>7000</v>
      </c>
    </row>
    <row r="1528" spans="1:4" ht="15.75" x14ac:dyDescent="0.3">
      <c r="A1528" s="111">
        <v>1527</v>
      </c>
      <c r="B1528" s="152" t="s">
        <v>2008</v>
      </c>
      <c r="C1528" s="138" t="s">
        <v>1796</v>
      </c>
      <c r="D1528" s="136">
        <v>7000</v>
      </c>
    </row>
    <row r="1529" spans="1:4" ht="15.75" x14ac:dyDescent="0.3">
      <c r="A1529" s="111">
        <v>1528</v>
      </c>
      <c r="B1529" s="152" t="s">
        <v>2009</v>
      </c>
      <c r="C1529" s="138" t="s">
        <v>1796</v>
      </c>
      <c r="D1529" s="136">
        <v>13200</v>
      </c>
    </row>
    <row r="1530" spans="1:4" ht="15.75" x14ac:dyDescent="0.3">
      <c r="A1530" s="111">
        <v>1529</v>
      </c>
      <c r="B1530" s="152" t="s">
        <v>2010</v>
      </c>
      <c r="C1530" s="138" t="s">
        <v>1796</v>
      </c>
      <c r="D1530" s="136">
        <v>7000</v>
      </c>
    </row>
    <row r="1531" spans="1:4" ht="15.75" x14ac:dyDescent="0.3">
      <c r="A1531" s="111">
        <v>1530</v>
      </c>
      <c r="B1531" s="152" t="s">
        <v>2011</v>
      </c>
      <c r="C1531" s="138" t="s">
        <v>1796</v>
      </c>
      <c r="D1531" s="136">
        <v>10500</v>
      </c>
    </row>
    <row r="1532" spans="1:4" ht="15.75" x14ac:dyDescent="0.3">
      <c r="A1532" s="111">
        <v>1531</v>
      </c>
      <c r="B1532" s="152" t="s">
        <v>2012</v>
      </c>
      <c r="C1532" s="138" t="s">
        <v>1796</v>
      </c>
      <c r="D1532" s="136">
        <v>20600</v>
      </c>
    </row>
    <row r="1533" spans="1:4" ht="15.75" x14ac:dyDescent="0.3">
      <c r="A1533" s="111">
        <v>1532</v>
      </c>
      <c r="B1533" s="152" t="s">
        <v>2013</v>
      </c>
      <c r="C1533" s="138" t="s">
        <v>1796</v>
      </c>
      <c r="D1533" s="136">
        <v>20600</v>
      </c>
    </row>
    <row r="1534" spans="1:4" ht="15.75" x14ac:dyDescent="0.3">
      <c r="A1534" s="111">
        <v>1533</v>
      </c>
      <c r="B1534" s="152" t="s">
        <v>2014</v>
      </c>
      <c r="C1534" s="138" t="s">
        <v>1796</v>
      </c>
      <c r="D1534" s="136">
        <v>41200</v>
      </c>
    </row>
    <row r="1535" spans="1:4" ht="15.75" x14ac:dyDescent="0.3">
      <c r="A1535" s="111">
        <v>1534</v>
      </c>
      <c r="B1535" s="152" t="s">
        <v>2015</v>
      </c>
      <c r="C1535" s="138" t="s">
        <v>1796</v>
      </c>
      <c r="D1535" s="136">
        <v>27600</v>
      </c>
    </row>
    <row r="1536" spans="1:4" ht="15.75" x14ac:dyDescent="0.3">
      <c r="A1536" s="111">
        <v>1535</v>
      </c>
      <c r="B1536" s="152" t="s">
        <v>2016</v>
      </c>
      <c r="C1536" s="138" t="s">
        <v>1796</v>
      </c>
      <c r="D1536" s="136">
        <v>13900</v>
      </c>
    </row>
    <row r="1537" spans="1:4" ht="15.75" x14ac:dyDescent="0.3">
      <c r="A1537" s="111">
        <v>1536</v>
      </c>
      <c r="B1537" s="152" t="s">
        <v>2017</v>
      </c>
      <c r="C1537" s="138" t="s">
        <v>1796</v>
      </c>
      <c r="D1537" s="136">
        <v>41200</v>
      </c>
    </row>
    <row r="1538" spans="1:4" ht="15.75" x14ac:dyDescent="0.3">
      <c r="A1538" s="111">
        <v>1537</v>
      </c>
      <c r="B1538" s="152" t="s">
        <v>2018</v>
      </c>
      <c r="C1538" s="138" t="s">
        <v>1796</v>
      </c>
      <c r="D1538" s="136">
        <v>20600</v>
      </c>
    </row>
    <row r="1539" spans="1:4" ht="15.75" x14ac:dyDescent="0.3">
      <c r="A1539" s="111">
        <v>1538</v>
      </c>
      <c r="B1539" s="152" t="s">
        <v>2019</v>
      </c>
      <c r="C1539" s="138" t="s">
        <v>1796</v>
      </c>
      <c r="D1539" s="136">
        <v>22100</v>
      </c>
    </row>
    <row r="1540" spans="1:4" ht="15.75" x14ac:dyDescent="0.3">
      <c r="A1540" s="111">
        <v>1539</v>
      </c>
      <c r="B1540" s="152" t="s">
        <v>2020</v>
      </c>
      <c r="C1540" s="138" t="s">
        <v>1796</v>
      </c>
      <c r="D1540" s="136">
        <v>26200</v>
      </c>
    </row>
    <row r="1541" spans="1:4" ht="15.75" x14ac:dyDescent="0.3">
      <c r="A1541" s="111">
        <v>1540</v>
      </c>
      <c r="B1541" s="152" t="s">
        <v>2021</v>
      </c>
      <c r="C1541" s="138" t="s">
        <v>1796</v>
      </c>
      <c r="D1541" s="136">
        <v>20600</v>
      </c>
    </row>
    <row r="1542" spans="1:4" ht="15.75" x14ac:dyDescent="0.3">
      <c r="A1542" s="111">
        <v>1541</v>
      </c>
      <c r="B1542" s="152" t="s">
        <v>2022</v>
      </c>
      <c r="C1542" s="138" t="s">
        <v>1796</v>
      </c>
      <c r="D1542" s="136">
        <v>20600</v>
      </c>
    </row>
    <row r="1543" spans="1:4" ht="15.75" x14ac:dyDescent="0.3">
      <c r="A1543" s="111">
        <v>1542</v>
      </c>
      <c r="B1543" s="152" t="s">
        <v>2023</v>
      </c>
      <c r="C1543" s="138" t="s">
        <v>1796</v>
      </c>
      <c r="D1543" s="136">
        <v>20600</v>
      </c>
    </row>
    <row r="1544" spans="1:4" ht="15.75" x14ac:dyDescent="0.3">
      <c r="A1544" s="111">
        <v>1543</v>
      </c>
      <c r="B1544" s="152" t="s">
        <v>2024</v>
      </c>
      <c r="C1544" s="138" t="s">
        <v>1796</v>
      </c>
      <c r="D1544" s="136">
        <v>20600</v>
      </c>
    </row>
    <row r="1545" spans="1:4" ht="15.75" x14ac:dyDescent="0.3">
      <c r="A1545" s="111">
        <v>1544</v>
      </c>
      <c r="B1545" s="152" t="s">
        <v>2025</v>
      </c>
      <c r="C1545" s="138" t="s">
        <v>1796</v>
      </c>
      <c r="D1545" s="136">
        <v>20600</v>
      </c>
    </row>
    <row r="1546" spans="1:4" ht="15.75" x14ac:dyDescent="0.3">
      <c r="A1546" s="111">
        <v>1545</v>
      </c>
      <c r="B1546" s="152" t="s">
        <v>2026</v>
      </c>
      <c r="C1546" s="138" t="s">
        <v>1796</v>
      </c>
      <c r="D1546" s="136">
        <v>20600</v>
      </c>
    </row>
    <row r="1547" spans="1:4" ht="15.75" x14ac:dyDescent="0.3">
      <c r="A1547" s="111">
        <v>1546</v>
      </c>
      <c r="B1547" s="152" t="s">
        <v>2027</v>
      </c>
      <c r="C1547" s="138" t="s">
        <v>1796</v>
      </c>
      <c r="D1547" s="136">
        <v>20600</v>
      </c>
    </row>
    <row r="1548" spans="1:4" ht="15.75" x14ac:dyDescent="0.3">
      <c r="A1548" s="111">
        <v>1547</v>
      </c>
      <c r="B1548" s="152" t="s">
        <v>2028</v>
      </c>
      <c r="C1548" s="138" t="s">
        <v>1796</v>
      </c>
      <c r="D1548" s="136">
        <v>20600</v>
      </c>
    </row>
    <row r="1549" spans="1:4" ht="15.75" x14ac:dyDescent="0.3">
      <c r="A1549" s="111">
        <v>1548</v>
      </c>
      <c r="B1549" s="152" t="s">
        <v>2029</v>
      </c>
      <c r="C1549" s="138" t="s">
        <v>1796</v>
      </c>
      <c r="D1549" s="136">
        <v>20600</v>
      </c>
    </row>
    <row r="1550" spans="1:4" ht="15.75" x14ac:dyDescent="0.3">
      <c r="A1550" s="111">
        <v>1549</v>
      </c>
      <c r="B1550" s="152" t="s">
        <v>2030</v>
      </c>
      <c r="C1550" s="138" t="s">
        <v>1796</v>
      </c>
      <c r="D1550" s="136">
        <v>55100</v>
      </c>
    </row>
    <row r="1551" spans="1:4" ht="15.75" x14ac:dyDescent="0.3">
      <c r="A1551" s="111">
        <v>1550</v>
      </c>
      <c r="B1551" s="152" t="s">
        <v>1986</v>
      </c>
      <c r="C1551" s="138" t="s">
        <v>1796</v>
      </c>
      <c r="D1551" s="136">
        <v>20600</v>
      </c>
    </row>
    <row r="1552" spans="1:4" ht="15.75" x14ac:dyDescent="0.3">
      <c r="A1552" s="111">
        <v>1551</v>
      </c>
      <c r="B1552" s="152" t="s">
        <v>2031</v>
      </c>
      <c r="C1552" s="138" t="s">
        <v>1796</v>
      </c>
      <c r="D1552" s="136">
        <v>10500</v>
      </c>
    </row>
    <row r="1553" spans="1:4" ht="15.75" x14ac:dyDescent="0.3">
      <c r="A1553" s="111">
        <v>1552</v>
      </c>
      <c r="B1553" s="152" t="s">
        <v>2032</v>
      </c>
      <c r="C1553" s="138" t="s">
        <v>1796</v>
      </c>
      <c r="D1553" s="136">
        <v>13900</v>
      </c>
    </row>
    <row r="1554" spans="1:4" ht="15.75" x14ac:dyDescent="0.3">
      <c r="A1554" s="111">
        <v>1553</v>
      </c>
      <c r="B1554" s="152" t="s">
        <v>2033</v>
      </c>
      <c r="C1554" s="138" t="s">
        <v>1796</v>
      </c>
      <c r="D1554" s="136">
        <v>24200</v>
      </c>
    </row>
    <row r="1555" spans="1:4" ht="15.75" x14ac:dyDescent="0.3">
      <c r="A1555" s="111">
        <v>1554</v>
      </c>
      <c r="B1555" s="152" t="s">
        <v>2034</v>
      </c>
      <c r="C1555" s="138" t="s">
        <v>1796</v>
      </c>
      <c r="D1555" s="136">
        <v>27600</v>
      </c>
    </row>
    <row r="1556" spans="1:4" ht="15.75" x14ac:dyDescent="0.3">
      <c r="A1556" s="111">
        <v>1555</v>
      </c>
      <c r="B1556" s="152" t="s">
        <v>2035</v>
      </c>
      <c r="C1556" s="138" t="s">
        <v>1796</v>
      </c>
      <c r="D1556" s="136">
        <v>41200</v>
      </c>
    </row>
    <row r="1557" spans="1:4" ht="15.75" x14ac:dyDescent="0.3">
      <c r="A1557" s="111">
        <v>1556</v>
      </c>
      <c r="B1557" s="152" t="s">
        <v>2036</v>
      </c>
      <c r="C1557" s="138" t="s">
        <v>1796</v>
      </c>
      <c r="D1557" s="136">
        <v>13900</v>
      </c>
    </row>
    <row r="1558" spans="1:4" ht="15.75" x14ac:dyDescent="0.3">
      <c r="A1558" s="111">
        <v>1557</v>
      </c>
      <c r="B1558" s="152" t="s">
        <v>2037</v>
      </c>
      <c r="C1558" s="138" t="s">
        <v>1796</v>
      </c>
      <c r="D1558" s="136">
        <v>13900</v>
      </c>
    </row>
    <row r="1559" spans="1:4" ht="15.75" x14ac:dyDescent="0.3">
      <c r="A1559" s="111">
        <v>1558</v>
      </c>
      <c r="B1559" s="152" t="s">
        <v>2038</v>
      </c>
      <c r="C1559" s="138" t="s">
        <v>1796</v>
      </c>
      <c r="D1559" s="136">
        <v>13900</v>
      </c>
    </row>
    <row r="1560" spans="1:4" ht="15.75" x14ac:dyDescent="0.3">
      <c r="A1560" s="111">
        <v>1559</v>
      </c>
      <c r="B1560" s="152" t="s">
        <v>2039</v>
      </c>
      <c r="C1560" s="138" t="s">
        <v>1796</v>
      </c>
      <c r="D1560" s="136">
        <v>41200</v>
      </c>
    </row>
    <row r="1561" spans="1:4" ht="15.75" x14ac:dyDescent="0.3">
      <c r="A1561" s="111">
        <v>1560</v>
      </c>
      <c r="B1561" s="152" t="s">
        <v>2040</v>
      </c>
      <c r="C1561" s="138" t="s">
        <v>1796</v>
      </c>
      <c r="D1561" s="136">
        <v>34500</v>
      </c>
    </row>
    <row r="1562" spans="1:4" ht="15.75" x14ac:dyDescent="0.3">
      <c r="A1562" s="111">
        <v>1561</v>
      </c>
      <c r="B1562" s="152" t="s">
        <v>2041</v>
      </c>
      <c r="C1562" s="138" t="s">
        <v>1796</v>
      </c>
      <c r="D1562" s="136">
        <v>68700</v>
      </c>
    </row>
    <row r="1563" spans="1:4" ht="15.75" x14ac:dyDescent="0.3">
      <c r="A1563" s="111">
        <v>1562</v>
      </c>
      <c r="B1563" s="152" t="s">
        <v>2042</v>
      </c>
      <c r="C1563" s="138" t="s">
        <v>1796</v>
      </c>
      <c r="D1563" s="136">
        <v>68700</v>
      </c>
    </row>
    <row r="1564" spans="1:4" ht="15.75" x14ac:dyDescent="0.3">
      <c r="A1564" s="111">
        <v>1563</v>
      </c>
      <c r="B1564" s="152" t="s">
        <v>2043</v>
      </c>
      <c r="C1564" s="138" t="s">
        <v>1796</v>
      </c>
      <c r="D1564" s="136">
        <v>82400</v>
      </c>
    </row>
    <row r="1565" spans="1:4" ht="15.75" x14ac:dyDescent="0.3">
      <c r="A1565" s="111">
        <v>1564</v>
      </c>
      <c r="B1565" s="152" t="s">
        <v>2044</v>
      </c>
      <c r="C1565" s="138" t="s">
        <v>1796</v>
      </c>
      <c r="D1565" s="136">
        <v>103000</v>
      </c>
    </row>
    <row r="1566" spans="1:4" ht="15.75" x14ac:dyDescent="0.3">
      <c r="A1566" s="111">
        <v>1565</v>
      </c>
      <c r="B1566" s="152" t="s">
        <v>2045</v>
      </c>
      <c r="C1566" s="138" t="s">
        <v>2046</v>
      </c>
      <c r="D1566" s="136">
        <v>164700</v>
      </c>
    </row>
    <row r="1567" spans="1:4" ht="15.75" x14ac:dyDescent="0.3">
      <c r="A1567" s="111">
        <v>1566</v>
      </c>
      <c r="B1567" s="152" t="s">
        <v>2047</v>
      </c>
      <c r="C1567" s="138" t="s">
        <v>2046</v>
      </c>
      <c r="D1567" s="136">
        <v>164700</v>
      </c>
    </row>
    <row r="1568" spans="1:4" ht="15.75" x14ac:dyDescent="0.3">
      <c r="A1568" s="111">
        <v>1567</v>
      </c>
      <c r="B1568" s="152" t="s">
        <v>2048</v>
      </c>
      <c r="C1568" s="138" t="s">
        <v>2046</v>
      </c>
      <c r="D1568" s="136">
        <v>20600</v>
      </c>
    </row>
    <row r="1569" spans="1:4" ht="15.75" x14ac:dyDescent="0.3">
      <c r="A1569" s="111">
        <v>1568</v>
      </c>
      <c r="B1569" s="152" t="s">
        <v>2049</v>
      </c>
      <c r="C1569" s="138" t="s">
        <v>2046</v>
      </c>
      <c r="D1569" s="136">
        <v>27600</v>
      </c>
    </row>
    <row r="1570" spans="1:4" ht="15.75" x14ac:dyDescent="0.3">
      <c r="A1570" s="111">
        <v>1569</v>
      </c>
      <c r="B1570" s="152" t="s">
        <v>2050</v>
      </c>
      <c r="C1570" s="138" t="s">
        <v>2046</v>
      </c>
      <c r="D1570" s="136">
        <v>82400</v>
      </c>
    </row>
    <row r="1571" spans="1:4" ht="15.75" x14ac:dyDescent="0.3">
      <c r="A1571" s="111">
        <v>1570</v>
      </c>
      <c r="B1571" s="152" t="s">
        <v>2051</v>
      </c>
      <c r="C1571" s="138" t="s">
        <v>2046</v>
      </c>
      <c r="D1571" s="136">
        <v>8400</v>
      </c>
    </row>
    <row r="1572" spans="1:4" ht="15.75" x14ac:dyDescent="0.3">
      <c r="A1572" s="111">
        <v>1571</v>
      </c>
      <c r="B1572" s="152" t="s">
        <v>2052</v>
      </c>
      <c r="C1572" s="138" t="s">
        <v>2046</v>
      </c>
      <c r="D1572" s="136">
        <v>116800</v>
      </c>
    </row>
    <row r="1573" spans="1:4" ht="15.75" x14ac:dyDescent="0.3">
      <c r="A1573" s="111">
        <v>1572</v>
      </c>
      <c r="B1573" s="152" t="s">
        <v>2053</v>
      </c>
      <c r="C1573" s="138" t="s">
        <v>2046</v>
      </c>
      <c r="D1573" s="136">
        <v>10500</v>
      </c>
    </row>
    <row r="1574" spans="1:4" ht="15.75" x14ac:dyDescent="0.3">
      <c r="A1574" s="111">
        <v>1573</v>
      </c>
      <c r="B1574" s="152" t="s">
        <v>2054</v>
      </c>
      <c r="C1574" s="138" t="s">
        <v>2046</v>
      </c>
      <c r="D1574" s="136">
        <v>8000</v>
      </c>
    </row>
    <row r="1575" spans="1:4" ht="15.75" x14ac:dyDescent="0.3">
      <c r="A1575" s="111">
        <v>1574</v>
      </c>
      <c r="B1575" s="152" t="s">
        <v>2055</v>
      </c>
      <c r="C1575" s="138" t="s">
        <v>621</v>
      </c>
      <c r="D1575" s="136">
        <v>9800</v>
      </c>
    </row>
    <row r="1576" spans="1:4" ht="15.75" x14ac:dyDescent="0.3">
      <c r="A1576" s="111">
        <v>1575</v>
      </c>
      <c r="B1576" s="152" t="s">
        <v>2056</v>
      </c>
      <c r="C1576" s="138" t="s">
        <v>621</v>
      </c>
      <c r="D1576" s="136">
        <v>15700</v>
      </c>
    </row>
    <row r="1577" spans="1:4" ht="15.75" x14ac:dyDescent="0.3">
      <c r="A1577" s="111">
        <v>1576</v>
      </c>
      <c r="B1577" s="152" t="s">
        <v>2057</v>
      </c>
      <c r="C1577" s="138" t="s">
        <v>621</v>
      </c>
      <c r="D1577" s="136">
        <v>11100</v>
      </c>
    </row>
    <row r="1578" spans="1:4" ht="15.75" x14ac:dyDescent="0.3">
      <c r="A1578" s="111">
        <v>1577</v>
      </c>
      <c r="B1578" s="152" t="s">
        <v>2058</v>
      </c>
      <c r="C1578" s="138" t="s">
        <v>621</v>
      </c>
      <c r="D1578" s="136">
        <v>61800</v>
      </c>
    </row>
    <row r="1579" spans="1:4" ht="15.75" x14ac:dyDescent="0.3">
      <c r="A1579" s="111">
        <v>1578</v>
      </c>
      <c r="B1579" s="152" t="s">
        <v>2059</v>
      </c>
      <c r="C1579" s="138" t="s">
        <v>621</v>
      </c>
      <c r="D1579" s="136">
        <v>41200</v>
      </c>
    </row>
    <row r="1580" spans="1:4" ht="15.75" x14ac:dyDescent="0.3">
      <c r="A1580" s="111">
        <v>1579</v>
      </c>
      <c r="B1580" s="152" t="s">
        <v>2060</v>
      </c>
      <c r="C1580" s="138" t="s">
        <v>2061</v>
      </c>
      <c r="D1580" s="136">
        <v>48200</v>
      </c>
    </row>
    <row r="1581" spans="1:4" ht="15.75" x14ac:dyDescent="0.3">
      <c r="A1581" s="111">
        <v>1580</v>
      </c>
      <c r="B1581" s="152" t="s">
        <v>1946</v>
      </c>
      <c r="C1581" s="138" t="s">
        <v>621</v>
      </c>
      <c r="D1581" s="136">
        <v>103000</v>
      </c>
    </row>
    <row r="1582" spans="1:4" ht="15.75" x14ac:dyDescent="0.3">
      <c r="A1582" s="111">
        <v>1581</v>
      </c>
      <c r="B1582" s="152" t="s">
        <v>2062</v>
      </c>
      <c r="C1582" s="138" t="s">
        <v>486</v>
      </c>
      <c r="D1582" s="136">
        <v>7000</v>
      </c>
    </row>
    <row r="1583" spans="1:4" ht="15.75" x14ac:dyDescent="0.3">
      <c r="A1583" s="111">
        <v>1582</v>
      </c>
      <c r="B1583" s="152" t="s">
        <v>2063</v>
      </c>
      <c r="C1583" s="138" t="s">
        <v>621</v>
      </c>
      <c r="D1583" s="136">
        <v>5600</v>
      </c>
    </row>
    <row r="1584" spans="1:4" ht="15.75" x14ac:dyDescent="0.3">
      <c r="A1584" s="111">
        <v>1583</v>
      </c>
      <c r="B1584" s="152" t="s">
        <v>2064</v>
      </c>
      <c r="C1584" s="138" t="s">
        <v>621</v>
      </c>
      <c r="D1584" s="136">
        <v>49000</v>
      </c>
    </row>
    <row r="1585" spans="1:4" ht="15.75" x14ac:dyDescent="0.3">
      <c r="A1585" s="111">
        <v>1584</v>
      </c>
      <c r="B1585" s="152" t="s">
        <v>2065</v>
      </c>
      <c r="C1585" s="138" t="s">
        <v>621</v>
      </c>
      <c r="D1585" s="136">
        <v>27600</v>
      </c>
    </row>
    <row r="1586" spans="1:4" ht="15.75" x14ac:dyDescent="0.3">
      <c r="A1586" s="111">
        <v>1585</v>
      </c>
      <c r="B1586" s="152" t="s">
        <v>2066</v>
      </c>
      <c r="C1586" s="138" t="s">
        <v>621</v>
      </c>
      <c r="D1586" s="136">
        <v>8400</v>
      </c>
    </row>
    <row r="1587" spans="1:4" ht="15.75" x14ac:dyDescent="0.3">
      <c r="A1587" s="111">
        <v>1586</v>
      </c>
      <c r="B1587" s="152" t="s">
        <v>2067</v>
      </c>
      <c r="C1587" s="138" t="s">
        <v>621</v>
      </c>
      <c r="D1587" s="136">
        <v>60500</v>
      </c>
    </row>
    <row r="1588" spans="1:4" ht="15.75" x14ac:dyDescent="0.3">
      <c r="A1588" s="111">
        <v>1587</v>
      </c>
      <c r="B1588" s="152" t="s">
        <v>2068</v>
      </c>
      <c r="C1588" s="138" t="s">
        <v>621</v>
      </c>
      <c r="D1588" s="136">
        <v>343100</v>
      </c>
    </row>
    <row r="1589" spans="1:4" ht="15.75" x14ac:dyDescent="0.3">
      <c r="A1589" s="111">
        <v>1588</v>
      </c>
      <c r="B1589" s="152" t="s">
        <v>2069</v>
      </c>
      <c r="C1589" s="138" t="s">
        <v>2046</v>
      </c>
      <c r="D1589" s="136">
        <v>50900</v>
      </c>
    </row>
    <row r="1590" spans="1:4" ht="15.75" x14ac:dyDescent="0.3">
      <c r="A1590" s="111">
        <v>1589</v>
      </c>
      <c r="B1590" s="152" t="s">
        <v>2070</v>
      </c>
      <c r="C1590" s="138" t="s">
        <v>2046</v>
      </c>
      <c r="D1590" s="136">
        <v>50900</v>
      </c>
    </row>
    <row r="1591" spans="1:4" ht="15.75" x14ac:dyDescent="0.3">
      <c r="A1591" s="111">
        <v>1590</v>
      </c>
      <c r="B1591" s="152" t="s">
        <v>2071</v>
      </c>
      <c r="C1591" s="138" t="s">
        <v>2046</v>
      </c>
      <c r="D1591" s="136">
        <v>583200</v>
      </c>
    </row>
    <row r="1592" spans="1:4" ht="15.75" x14ac:dyDescent="0.3">
      <c r="A1592" s="111">
        <v>1591</v>
      </c>
      <c r="B1592" s="152" t="s">
        <v>2072</v>
      </c>
      <c r="C1592" s="138" t="s">
        <v>2046</v>
      </c>
      <c r="D1592" s="136">
        <v>617400</v>
      </c>
    </row>
    <row r="1593" spans="1:4" ht="15.75" x14ac:dyDescent="0.3">
      <c r="A1593" s="111">
        <v>1592</v>
      </c>
      <c r="B1593" s="152" t="s">
        <v>2073</v>
      </c>
      <c r="C1593" s="138" t="s">
        <v>2046</v>
      </c>
      <c r="D1593" s="136">
        <v>905400</v>
      </c>
    </row>
    <row r="1594" spans="1:4" ht="15.75" x14ac:dyDescent="0.3">
      <c r="A1594" s="111">
        <v>1593</v>
      </c>
      <c r="B1594" s="152" t="s">
        <v>2074</v>
      </c>
      <c r="C1594" s="138" t="s">
        <v>2046</v>
      </c>
      <c r="D1594" s="136">
        <v>905400</v>
      </c>
    </row>
    <row r="1595" spans="1:4" ht="15.75" x14ac:dyDescent="0.3">
      <c r="A1595" s="111">
        <v>1594</v>
      </c>
      <c r="B1595" s="152" t="s">
        <v>2075</v>
      </c>
      <c r="C1595" s="138" t="s">
        <v>1858</v>
      </c>
      <c r="D1595" s="136">
        <v>11800</v>
      </c>
    </row>
    <row r="1596" spans="1:4" ht="15.75" x14ac:dyDescent="0.3">
      <c r="A1596" s="111">
        <v>1595</v>
      </c>
      <c r="B1596" s="152" t="s">
        <v>2076</v>
      </c>
      <c r="C1596" s="138" t="s">
        <v>1858</v>
      </c>
      <c r="D1596" s="136">
        <v>7700</v>
      </c>
    </row>
    <row r="1597" spans="1:4" ht="15.75" x14ac:dyDescent="0.3">
      <c r="A1597" s="111">
        <v>1596</v>
      </c>
      <c r="B1597" s="152" t="s">
        <v>2077</v>
      </c>
      <c r="C1597" s="138" t="s">
        <v>1858</v>
      </c>
      <c r="D1597" s="136">
        <v>343100</v>
      </c>
    </row>
    <row r="1598" spans="1:4" ht="15.75" x14ac:dyDescent="0.3">
      <c r="A1598" s="111">
        <v>1597</v>
      </c>
      <c r="B1598" s="152" t="s">
        <v>2078</v>
      </c>
      <c r="C1598" s="138" t="s">
        <v>1858</v>
      </c>
      <c r="D1598" s="136">
        <v>493900</v>
      </c>
    </row>
    <row r="1599" spans="1:4" ht="15.75" x14ac:dyDescent="0.3">
      <c r="A1599" s="111">
        <v>1598</v>
      </c>
      <c r="B1599" s="152" t="s">
        <v>2079</v>
      </c>
      <c r="C1599" s="138" t="s">
        <v>1858</v>
      </c>
      <c r="D1599" s="136">
        <v>164700</v>
      </c>
    </row>
    <row r="1600" spans="1:4" ht="15.75" x14ac:dyDescent="0.3">
      <c r="A1600" s="111">
        <v>1599</v>
      </c>
      <c r="B1600" s="152" t="s">
        <v>2080</v>
      </c>
      <c r="C1600" s="138" t="s">
        <v>1858</v>
      </c>
      <c r="D1600" s="136">
        <v>20000</v>
      </c>
    </row>
    <row r="1601" spans="1:4" ht="15.75" x14ac:dyDescent="0.3">
      <c r="A1601" s="111">
        <v>1600</v>
      </c>
      <c r="B1601" s="152" t="s">
        <v>2081</v>
      </c>
      <c r="C1601" s="138" t="s">
        <v>1858</v>
      </c>
      <c r="D1601" s="136">
        <v>20000</v>
      </c>
    </row>
    <row r="1602" spans="1:4" ht="15.75" x14ac:dyDescent="0.3">
      <c r="A1602" s="111">
        <v>1601</v>
      </c>
      <c r="B1602" s="152" t="s">
        <v>2082</v>
      </c>
      <c r="C1602" s="138" t="s">
        <v>1055</v>
      </c>
      <c r="D1602" s="136">
        <v>61800</v>
      </c>
    </row>
    <row r="1603" spans="1:4" ht="15.75" x14ac:dyDescent="0.3">
      <c r="A1603" s="111">
        <v>1602</v>
      </c>
      <c r="B1603" s="152" t="s">
        <v>2083</v>
      </c>
      <c r="C1603" s="138" t="s">
        <v>1055</v>
      </c>
      <c r="D1603" s="136">
        <v>68700</v>
      </c>
    </row>
    <row r="1604" spans="1:4" ht="15.75" x14ac:dyDescent="0.3">
      <c r="A1604" s="111">
        <v>1603</v>
      </c>
      <c r="B1604" s="157" t="s">
        <v>2084</v>
      </c>
      <c r="C1604" s="158" t="s">
        <v>272</v>
      </c>
      <c r="D1604" s="136">
        <v>9000</v>
      </c>
    </row>
    <row r="1605" spans="1:4" ht="15.75" x14ac:dyDescent="0.3">
      <c r="A1605" s="111">
        <v>1604</v>
      </c>
      <c r="B1605" s="157" t="s">
        <v>2085</v>
      </c>
      <c r="C1605" s="158" t="s">
        <v>272</v>
      </c>
      <c r="D1605" s="136">
        <v>11100</v>
      </c>
    </row>
    <row r="1606" spans="1:4" ht="15.75" x14ac:dyDescent="0.3">
      <c r="A1606" s="111">
        <v>1605</v>
      </c>
      <c r="B1606" s="157" t="s">
        <v>2086</v>
      </c>
      <c r="C1606" s="158" t="s">
        <v>272</v>
      </c>
      <c r="D1606" s="136">
        <v>41200</v>
      </c>
    </row>
    <row r="1607" spans="1:4" ht="15.75" x14ac:dyDescent="0.3">
      <c r="A1607" s="111">
        <v>1606</v>
      </c>
      <c r="B1607" s="157" t="s">
        <v>2087</v>
      </c>
      <c r="C1607" s="158" t="s">
        <v>272</v>
      </c>
      <c r="D1607" s="136">
        <v>4300</v>
      </c>
    </row>
    <row r="1608" spans="1:4" ht="15.75" x14ac:dyDescent="0.3">
      <c r="A1608" s="111">
        <v>1607</v>
      </c>
      <c r="B1608" s="152" t="s">
        <v>2088</v>
      </c>
      <c r="C1608" s="154" t="s">
        <v>272</v>
      </c>
      <c r="D1608" s="136">
        <v>36900</v>
      </c>
    </row>
    <row r="1609" spans="1:4" ht="15.75" x14ac:dyDescent="0.3">
      <c r="A1609" s="111">
        <v>1608</v>
      </c>
      <c r="B1609" s="159" t="s">
        <v>2089</v>
      </c>
      <c r="C1609" s="141" t="s">
        <v>1516</v>
      </c>
      <c r="D1609" s="136">
        <v>36300</v>
      </c>
    </row>
    <row r="1610" spans="1:4" ht="15.75" x14ac:dyDescent="0.3">
      <c r="A1610" s="111">
        <v>1609</v>
      </c>
      <c r="B1610" s="159" t="s">
        <v>2090</v>
      </c>
      <c r="C1610" s="141" t="s">
        <v>2091</v>
      </c>
      <c r="D1610" s="136">
        <v>25300</v>
      </c>
    </row>
    <row r="1611" spans="1:4" ht="15.75" x14ac:dyDescent="0.3">
      <c r="A1611" s="111">
        <v>1610</v>
      </c>
      <c r="B1611" s="159" t="s">
        <v>2092</v>
      </c>
      <c r="C1611" s="141" t="s">
        <v>2091</v>
      </c>
      <c r="D1611" s="136">
        <v>25100</v>
      </c>
    </row>
    <row r="1612" spans="1:4" ht="15.75" x14ac:dyDescent="0.3">
      <c r="A1612" s="111">
        <v>1611</v>
      </c>
      <c r="B1612" s="159" t="s">
        <v>2093</v>
      </c>
      <c r="C1612" s="141" t="s">
        <v>2091</v>
      </c>
      <c r="D1612" s="136">
        <v>39100</v>
      </c>
    </row>
    <row r="1613" spans="1:4" ht="15.75" x14ac:dyDescent="0.3">
      <c r="A1613" s="114">
        <v>1612</v>
      </c>
      <c r="B1613" s="122" t="s">
        <v>2094</v>
      </c>
      <c r="C1613" s="123" t="s">
        <v>2091</v>
      </c>
      <c r="D1613" s="117">
        <v>24200</v>
      </c>
    </row>
    <row r="1614" spans="1:4" ht="15.75" x14ac:dyDescent="0.3">
      <c r="A1614" s="114">
        <v>1613</v>
      </c>
      <c r="B1614" s="115" t="s">
        <v>2095</v>
      </c>
      <c r="C1614" s="160" t="s">
        <v>272</v>
      </c>
      <c r="D1614" s="117">
        <v>146000</v>
      </c>
    </row>
    <row r="1615" spans="1:4" ht="15.75" x14ac:dyDescent="0.3">
      <c r="A1615" s="111">
        <v>1614</v>
      </c>
      <c r="B1615" s="152" t="s">
        <v>2096</v>
      </c>
      <c r="C1615" s="138" t="s">
        <v>272</v>
      </c>
      <c r="D1615" s="136">
        <v>48200</v>
      </c>
    </row>
    <row r="1616" spans="1:4" ht="15.75" x14ac:dyDescent="0.3">
      <c r="A1616" s="111">
        <v>1615</v>
      </c>
      <c r="B1616" s="152" t="s">
        <v>2097</v>
      </c>
      <c r="C1616" s="138" t="s">
        <v>272</v>
      </c>
      <c r="D1616" s="136">
        <v>107100</v>
      </c>
    </row>
    <row r="1617" spans="1:4" ht="15.75" x14ac:dyDescent="0.3">
      <c r="A1617" s="111">
        <v>1616</v>
      </c>
      <c r="B1617" s="152" t="s">
        <v>2098</v>
      </c>
      <c r="C1617" s="138" t="s">
        <v>272</v>
      </c>
      <c r="D1617" s="161">
        <v>3700</v>
      </c>
    </row>
    <row r="1618" spans="1:4" ht="15.75" x14ac:dyDescent="0.3">
      <c r="A1618" s="111">
        <v>1617</v>
      </c>
      <c r="B1618" s="152" t="s">
        <v>2098</v>
      </c>
      <c r="C1618" s="138" t="s">
        <v>272</v>
      </c>
      <c r="D1618" s="161">
        <v>13800</v>
      </c>
    </row>
    <row r="1619" spans="1:4" ht="15.75" x14ac:dyDescent="0.3">
      <c r="A1619" s="114">
        <v>1618</v>
      </c>
      <c r="B1619" s="115" t="s">
        <v>2099</v>
      </c>
      <c r="C1619" s="116" t="s">
        <v>272</v>
      </c>
      <c r="D1619" s="117">
        <v>35000</v>
      </c>
    </row>
    <row r="1620" spans="1:4" ht="15.75" x14ac:dyDescent="0.3">
      <c r="A1620" s="111">
        <v>1619</v>
      </c>
      <c r="B1620" s="152" t="s">
        <v>2100</v>
      </c>
      <c r="C1620" s="138" t="s">
        <v>272</v>
      </c>
      <c r="D1620" s="136">
        <v>57500</v>
      </c>
    </row>
    <row r="1621" spans="1:4" ht="15.75" x14ac:dyDescent="0.3">
      <c r="A1621" s="111">
        <v>1620</v>
      </c>
      <c r="B1621" s="152" t="s">
        <v>2101</v>
      </c>
      <c r="C1621" s="138" t="s">
        <v>272</v>
      </c>
      <c r="D1621" s="161">
        <v>6400</v>
      </c>
    </row>
    <row r="1622" spans="1:4" ht="15.75" x14ac:dyDescent="0.3">
      <c r="A1622" s="111">
        <v>1621</v>
      </c>
      <c r="B1622" s="152" t="s">
        <v>2102</v>
      </c>
      <c r="C1622" s="162" t="s">
        <v>272</v>
      </c>
      <c r="D1622" s="161">
        <v>68400</v>
      </c>
    </row>
    <row r="1623" spans="1:4" ht="15.75" x14ac:dyDescent="0.3">
      <c r="A1623" s="114">
        <v>1622</v>
      </c>
      <c r="B1623" s="115" t="s">
        <v>2103</v>
      </c>
      <c r="C1623" s="116" t="s">
        <v>272</v>
      </c>
      <c r="D1623" s="163">
        <v>15600</v>
      </c>
    </row>
    <row r="1624" spans="1:4" ht="15.75" x14ac:dyDescent="0.3">
      <c r="A1624" s="111">
        <v>1623</v>
      </c>
      <c r="B1624" s="152" t="s">
        <v>2104</v>
      </c>
      <c r="C1624" s="138" t="s">
        <v>272</v>
      </c>
      <c r="D1624" s="136">
        <v>15600</v>
      </c>
    </row>
    <row r="1625" spans="1:4" ht="15.75" x14ac:dyDescent="0.3">
      <c r="A1625" s="111">
        <v>1624</v>
      </c>
      <c r="B1625" s="152" t="s">
        <v>2105</v>
      </c>
      <c r="C1625" s="138" t="s">
        <v>272</v>
      </c>
      <c r="D1625" s="136">
        <v>15600</v>
      </c>
    </row>
    <row r="1626" spans="1:4" ht="15.75" x14ac:dyDescent="0.3">
      <c r="A1626" s="114">
        <v>1625</v>
      </c>
      <c r="B1626" s="115" t="s">
        <v>2106</v>
      </c>
      <c r="C1626" s="160" t="s">
        <v>272</v>
      </c>
      <c r="D1626" s="117">
        <v>69000</v>
      </c>
    </row>
    <row r="1627" spans="1:4" ht="15.75" x14ac:dyDescent="0.3">
      <c r="A1627" s="114">
        <v>1626</v>
      </c>
      <c r="B1627" s="115" t="s">
        <v>2107</v>
      </c>
      <c r="C1627" s="160" t="s">
        <v>272</v>
      </c>
      <c r="D1627" s="117">
        <v>165000</v>
      </c>
    </row>
    <row r="1628" spans="1:4" ht="15.75" x14ac:dyDescent="0.3">
      <c r="A1628" s="111">
        <v>1627</v>
      </c>
      <c r="B1628" s="152" t="s">
        <v>2108</v>
      </c>
      <c r="C1628" s="162" t="s">
        <v>272</v>
      </c>
      <c r="D1628" s="136">
        <v>116700</v>
      </c>
    </row>
    <row r="1629" spans="1:4" ht="15.75" x14ac:dyDescent="0.3">
      <c r="A1629" s="111">
        <v>1628</v>
      </c>
      <c r="B1629" s="159" t="s">
        <v>2109</v>
      </c>
      <c r="C1629" s="141" t="s">
        <v>2091</v>
      </c>
      <c r="D1629" s="136">
        <v>58700</v>
      </c>
    </row>
    <row r="1630" spans="1:4" ht="15.75" x14ac:dyDescent="0.3">
      <c r="A1630" s="111">
        <v>1629</v>
      </c>
      <c r="B1630" s="152" t="s">
        <v>2110</v>
      </c>
      <c r="C1630" s="162" t="s">
        <v>272</v>
      </c>
      <c r="D1630" s="136">
        <v>87400</v>
      </c>
    </row>
    <row r="1631" spans="1:4" ht="15.75" x14ac:dyDescent="0.3">
      <c r="A1631" s="114">
        <v>1630</v>
      </c>
      <c r="B1631" s="122" t="s">
        <v>2111</v>
      </c>
      <c r="C1631" s="123" t="s">
        <v>2112</v>
      </c>
      <c r="D1631" s="117">
        <v>20900</v>
      </c>
    </row>
    <row r="1632" spans="1:4" ht="15.75" x14ac:dyDescent="0.3">
      <c r="A1632" s="111">
        <v>1631</v>
      </c>
      <c r="B1632" s="152" t="s">
        <v>2113</v>
      </c>
      <c r="C1632" s="162" t="s">
        <v>272</v>
      </c>
      <c r="D1632" s="136">
        <v>165300</v>
      </c>
    </row>
    <row r="1633" spans="1:4" ht="15.75" x14ac:dyDescent="0.3">
      <c r="A1633" s="111">
        <v>1632</v>
      </c>
      <c r="B1633" s="164" t="s">
        <v>2114</v>
      </c>
      <c r="C1633" s="162" t="s">
        <v>272</v>
      </c>
      <c r="D1633" s="136">
        <v>19600</v>
      </c>
    </row>
    <row r="1634" spans="1:4" ht="15.75" x14ac:dyDescent="0.3">
      <c r="A1634" s="111">
        <v>1633</v>
      </c>
      <c r="B1634" s="164" t="s">
        <v>2115</v>
      </c>
      <c r="C1634" s="162" t="s">
        <v>272</v>
      </c>
      <c r="D1634" s="161">
        <v>19600</v>
      </c>
    </row>
    <row r="1635" spans="1:4" ht="15.75" x14ac:dyDescent="0.3">
      <c r="A1635" s="111">
        <v>1634</v>
      </c>
      <c r="B1635" s="164" t="s">
        <v>2116</v>
      </c>
      <c r="C1635" s="162" t="s">
        <v>272</v>
      </c>
      <c r="D1635" s="136">
        <v>13800</v>
      </c>
    </row>
    <row r="1636" spans="1:4" ht="15.75" x14ac:dyDescent="0.3">
      <c r="A1636" s="111">
        <v>1635</v>
      </c>
      <c r="B1636" s="164" t="s">
        <v>2117</v>
      </c>
      <c r="C1636" s="162" t="s">
        <v>272</v>
      </c>
      <c r="D1636" s="136">
        <v>13300</v>
      </c>
    </row>
    <row r="1637" spans="1:4" ht="15.75" x14ac:dyDescent="0.3">
      <c r="A1637" s="111">
        <v>1636</v>
      </c>
      <c r="B1637" s="164" t="s">
        <v>2118</v>
      </c>
      <c r="C1637" s="162" t="s">
        <v>272</v>
      </c>
      <c r="D1637" s="136">
        <v>36000</v>
      </c>
    </row>
    <row r="1638" spans="1:4" ht="15.75" x14ac:dyDescent="0.3">
      <c r="A1638" s="111">
        <v>1637</v>
      </c>
      <c r="B1638" s="164" t="s">
        <v>2119</v>
      </c>
      <c r="C1638" s="162" t="s">
        <v>272</v>
      </c>
      <c r="D1638" s="136">
        <v>34000</v>
      </c>
    </row>
    <row r="1639" spans="1:4" ht="15.75" x14ac:dyDescent="0.3">
      <c r="A1639" s="111">
        <v>1638</v>
      </c>
      <c r="B1639" s="164" t="s">
        <v>2120</v>
      </c>
      <c r="C1639" s="162" t="s">
        <v>272</v>
      </c>
      <c r="D1639" s="136">
        <v>77600</v>
      </c>
    </row>
    <row r="1640" spans="1:4" ht="15.75" x14ac:dyDescent="0.3">
      <c r="A1640" s="111">
        <v>1639</v>
      </c>
      <c r="B1640" s="164" t="s">
        <v>2121</v>
      </c>
      <c r="C1640" s="162" t="s">
        <v>272</v>
      </c>
      <c r="D1640" s="136">
        <v>6100</v>
      </c>
    </row>
    <row r="1641" spans="1:4" ht="15.75" x14ac:dyDescent="0.3">
      <c r="A1641" s="111">
        <v>1640</v>
      </c>
      <c r="B1641" s="164" t="s">
        <v>2122</v>
      </c>
      <c r="C1641" s="162" t="s">
        <v>272</v>
      </c>
      <c r="D1641" s="136">
        <v>58700</v>
      </c>
    </row>
    <row r="1642" spans="1:4" ht="15.75" x14ac:dyDescent="0.3">
      <c r="A1642" s="111">
        <v>1641</v>
      </c>
      <c r="B1642" s="164" t="s">
        <v>2123</v>
      </c>
      <c r="C1642" s="162" t="s">
        <v>272</v>
      </c>
      <c r="D1642" s="136">
        <v>3700</v>
      </c>
    </row>
    <row r="1643" spans="1:4" ht="15.75" x14ac:dyDescent="0.3">
      <c r="A1643" s="111">
        <v>1642</v>
      </c>
      <c r="B1643" s="164" t="s">
        <v>2124</v>
      </c>
      <c r="C1643" s="162" t="s">
        <v>272</v>
      </c>
      <c r="D1643" s="136">
        <v>15900</v>
      </c>
    </row>
    <row r="1644" spans="1:4" ht="15.75" x14ac:dyDescent="0.3">
      <c r="A1644" s="111">
        <v>1643</v>
      </c>
      <c r="B1644" s="164" t="s">
        <v>2125</v>
      </c>
      <c r="C1644" s="162" t="s">
        <v>272</v>
      </c>
      <c r="D1644" s="136">
        <v>46600</v>
      </c>
    </row>
    <row r="1645" spans="1:4" ht="15.75" x14ac:dyDescent="0.3">
      <c r="A1645" s="111">
        <v>1644</v>
      </c>
      <c r="B1645" s="164" t="s">
        <v>2126</v>
      </c>
      <c r="C1645" s="162" t="s">
        <v>272</v>
      </c>
      <c r="D1645" s="136">
        <v>46600</v>
      </c>
    </row>
    <row r="1646" spans="1:4" ht="15.75" x14ac:dyDescent="0.3">
      <c r="A1646" s="111">
        <v>1645</v>
      </c>
      <c r="B1646" s="152" t="s">
        <v>2127</v>
      </c>
      <c r="C1646" s="138" t="s">
        <v>272</v>
      </c>
      <c r="D1646" s="136">
        <v>46600</v>
      </c>
    </row>
    <row r="1647" spans="1:4" ht="15.75" x14ac:dyDescent="0.3">
      <c r="A1647" s="111">
        <v>1646</v>
      </c>
      <c r="B1647" s="164" t="s">
        <v>2128</v>
      </c>
      <c r="C1647" s="162" t="s">
        <v>272</v>
      </c>
      <c r="D1647" s="136">
        <v>146600</v>
      </c>
    </row>
    <row r="1648" spans="1:4" ht="15.75" x14ac:dyDescent="0.3">
      <c r="A1648" s="111">
        <v>1647</v>
      </c>
      <c r="B1648" s="164" t="s">
        <v>2129</v>
      </c>
      <c r="C1648" s="162" t="s">
        <v>272</v>
      </c>
      <c r="D1648" s="136">
        <v>19600</v>
      </c>
    </row>
    <row r="1649" spans="1:4" ht="15.75" x14ac:dyDescent="0.3">
      <c r="A1649" s="111">
        <v>1648</v>
      </c>
      <c r="B1649" s="164" t="s">
        <v>2130</v>
      </c>
      <c r="C1649" s="162" t="s">
        <v>272</v>
      </c>
      <c r="D1649" s="136">
        <v>27600</v>
      </c>
    </row>
    <row r="1650" spans="1:4" ht="15.75" x14ac:dyDescent="0.3">
      <c r="A1650" s="114">
        <v>1649</v>
      </c>
      <c r="B1650" s="165" t="s">
        <v>2131</v>
      </c>
      <c r="C1650" s="160" t="s">
        <v>272</v>
      </c>
      <c r="D1650" s="117">
        <v>97200</v>
      </c>
    </row>
    <row r="1651" spans="1:4" ht="15.75" x14ac:dyDescent="0.3">
      <c r="A1651" s="111">
        <v>1650</v>
      </c>
      <c r="B1651" s="164" t="s">
        <v>2132</v>
      </c>
      <c r="C1651" s="162" t="s">
        <v>272</v>
      </c>
      <c r="D1651" s="136">
        <v>6400</v>
      </c>
    </row>
    <row r="1652" spans="1:4" ht="15.75" x14ac:dyDescent="0.3">
      <c r="A1652" s="111">
        <v>1651</v>
      </c>
      <c r="B1652" s="164" t="s">
        <v>2133</v>
      </c>
      <c r="C1652" s="162" t="s">
        <v>272</v>
      </c>
      <c r="D1652" s="136">
        <v>39100</v>
      </c>
    </row>
    <row r="1653" spans="1:4" ht="15.75" x14ac:dyDescent="0.3">
      <c r="A1653" s="111">
        <v>1652</v>
      </c>
      <c r="B1653" s="164" t="s">
        <v>2134</v>
      </c>
      <c r="C1653" s="162" t="s">
        <v>272</v>
      </c>
      <c r="D1653" s="136">
        <v>15600</v>
      </c>
    </row>
    <row r="1654" spans="1:4" ht="15.75" x14ac:dyDescent="0.3">
      <c r="A1654" s="111">
        <v>1653</v>
      </c>
      <c r="B1654" s="166" t="s">
        <v>2135</v>
      </c>
      <c r="C1654" s="148" t="s">
        <v>272</v>
      </c>
      <c r="D1654" s="136">
        <v>19600</v>
      </c>
    </row>
    <row r="1655" spans="1:4" ht="15.75" x14ac:dyDescent="0.3">
      <c r="A1655" s="111">
        <v>1654</v>
      </c>
      <c r="B1655" s="164" t="s">
        <v>2136</v>
      </c>
      <c r="C1655" s="162" t="s">
        <v>272</v>
      </c>
      <c r="D1655" s="136">
        <v>101200</v>
      </c>
    </row>
    <row r="1656" spans="1:4" ht="15.75" x14ac:dyDescent="0.3">
      <c r="A1656" s="111">
        <v>1655</v>
      </c>
      <c r="B1656" s="164" t="s">
        <v>2137</v>
      </c>
      <c r="C1656" s="162" t="s">
        <v>272</v>
      </c>
      <c r="D1656" s="136">
        <v>15600</v>
      </c>
    </row>
    <row r="1657" spans="1:4" ht="15.75" x14ac:dyDescent="0.3">
      <c r="A1657" s="111">
        <v>1656</v>
      </c>
      <c r="B1657" s="164" t="s">
        <v>2138</v>
      </c>
      <c r="C1657" s="162" t="s">
        <v>272</v>
      </c>
      <c r="D1657" s="136">
        <v>8100</v>
      </c>
    </row>
    <row r="1658" spans="1:4" ht="15.75" x14ac:dyDescent="0.3">
      <c r="A1658" s="111">
        <v>1657</v>
      </c>
      <c r="B1658" s="164" t="s">
        <v>2139</v>
      </c>
      <c r="C1658" s="162" t="s">
        <v>272</v>
      </c>
      <c r="D1658" s="136">
        <v>12100</v>
      </c>
    </row>
    <row r="1659" spans="1:4" ht="15.75" x14ac:dyDescent="0.3">
      <c r="A1659" s="111">
        <v>1658</v>
      </c>
      <c r="B1659" s="164" t="s">
        <v>2140</v>
      </c>
      <c r="C1659" s="162" t="s">
        <v>272</v>
      </c>
      <c r="D1659" s="136">
        <v>7500</v>
      </c>
    </row>
    <row r="1660" spans="1:4" ht="15.75" x14ac:dyDescent="0.3">
      <c r="A1660" s="111">
        <v>1659</v>
      </c>
      <c r="B1660" s="164" t="s">
        <v>2141</v>
      </c>
      <c r="C1660" s="162" t="s">
        <v>274</v>
      </c>
      <c r="D1660" s="136">
        <v>29900</v>
      </c>
    </row>
    <row r="1661" spans="1:4" ht="15.75" x14ac:dyDescent="0.3">
      <c r="A1661" s="111">
        <v>1660</v>
      </c>
      <c r="B1661" s="166" t="s">
        <v>2142</v>
      </c>
      <c r="C1661" s="167" t="s">
        <v>272</v>
      </c>
      <c r="D1661" s="136">
        <v>126500</v>
      </c>
    </row>
    <row r="1662" spans="1:4" ht="15.75" x14ac:dyDescent="0.3">
      <c r="A1662" s="111">
        <v>1661</v>
      </c>
      <c r="B1662" s="164" t="s">
        <v>2143</v>
      </c>
      <c r="C1662" s="162" t="s">
        <v>272</v>
      </c>
      <c r="D1662" s="136">
        <v>13300</v>
      </c>
    </row>
    <row r="1663" spans="1:4" ht="15.75" x14ac:dyDescent="0.3">
      <c r="A1663" s="111">
        <v>1662</v>
      </c>
      <c r="B1663" s="164" t="s">
        <v>2144</v>
      </c>
      <c r="C1663" s="162" t="s">
        <v>272</v>
      </c>
      <c r="D1663" s="136">
        <v>13300</v>
      </c>
    </row>
    <row r="1664" spans="1:4" ht="15.75" x14ac:dyDescent="0.3">
      <c r="A1664" s="114">
        <v>1663</v>
      </c>
      <c r="B1664" s="122" t="s">
        <v>2145</v>
      </c>
      <c r="C1664" s="123" t="s">
        <v>2091</v>
      </c>
      <c r="D1664" s="117">
        <v>31100</v>
      </c>
    </row>
    <row r="1665" spans="1:4" ht="15.75" x14ac:dyDescent="0.3">
      <c r="A1665" s="111">
        <v>1664</v>
      </c>
      <c r="B1665" s="159" t="s">
        <v>2146</v>
      </c>
      <c r="C1665" s="141" t="s">
        <v>2091</v>
      </c>
      <c r="D1665" s="136">
        <v>43700</v>
      </c>
    </row>
    <row r="1666" spans="1:4" ht="15.75" x14ac:dyDescent="0.3">
      <c r="A1666" s="111">
        <v>1665</v>
      </c>
      <c r="B1666" s="159" t="s">
        <v>2147</v>
      </c>
      <c r="C1666" s="141" t="s">
        <v>2091</v>
      </c>
      <c r="D1666" s="136">
        <v>65600</v>
      </c>
    </row>
    <row r="1667" spans="1:4" ht="15.75" x14ac:dyDescent="0.3">
      <c r="A1667" s="111">
        <v>1666</v>
      </c>
      <c r="B1667" s="168" t="s">
        <v>2148</v>
      </c>
      <c r="C1667" s="169" t="s">
        <v>703</v>
      </c>
      <c r="D1667" s="136">
        <v>66100</v>
      </c>
    </row>
    <row r="1668" spans="1:4" ht="15.75" x14ac:dyDescent="0.3">
      <c r="A1668" s="111">
        <v>1667</v>
      </c>
      <c r="B1668" s="166" t="s">
        <v>2149</v>
      </c>
      <c r="C1668" s="167" t="s">
        <v>272</v>
      </c>
      <c r="D1668" s="136">
        <v>43200</v>
      </c>
    </row>
    <row r="1669" spans="1:4" ht="15.75" x14ac:dyDescent="0.3">
      <c r="A1669" s="114">
        <v>1668</v>
      </c>
      <c r="B1669" s="170" t="s">
        <v>2150</v>
      </c>
      <c r="C1669" s="171" t="s">
        <v>703</v>
      </c>
      <c r="D1669" s="117">
        <v>19600</v>
      </c>
    </row>
    <row r="1670" spans="1:4" ht="15.75" x14ac:dyDescent="0.3">
      <c r="A1670" s="111">
        <v>1669</v>
      </c>
      <c r="B1670" s="168" t="s">
        <v>2151</v>
      </c>
      <c r="C1670" s="169" t="s">
        <v>703</v>
      </c>
      <c r="D1670" s="161">
        <v>27600</v>
      </c>
    </row>
    <row r="1671" spans="1:4" ht="15.75" x14ac:dyDescent="0.3">
      <c r="A1671" s="111">
        <v>1670</v>
      </c>
      <c r="B1671" s="168" t="s">
        <v>2151</v>
      </c>
      <c r="C1671" s="169" t="s">
        <v>703</v>
      </c>
      <c r="D1671" s="161">
        <v>31100</v>
      </c>
    </row>
    <row r="1672" spans="1:4" ht="15.75" x14ac:dyDescent="0.3">
      <c r="A1672" s="114">
        <v>1671</v>
      </c>
      <c r="B1672" s="170" t="s">
        <v>2152</v>
      </c>
      <c r="C1672" s="171" t="s">
        <v>703</v>
      </c>
      <c r="D1672" s="117">
        <v>19600</v>
      </c>
    </row>
    <row r="1673" spans="1:4" ht="15.75" x14ac:dyDescent="0.3">
      <c r="A1673" s="111">
        <v>1672</v>
      </c>
      <c r="B1673" s="152" t="s">
        <v>2153</v>
      </c>
      <c r="C1673" s="169" t="s">
        <v>703</v>
      </c>
      <c r="D1673" s="161">
        <v>4300</v>
      </c>
    </row>
    <row r="1674" spans="1:4" ht="15.75" x14ac:dyDescent="0.3">
      <c r="A1674" s="111">
        <v>1673</v>
      </c>
      <c r="B1674" s="152" t="s">
        <v>2153</v>
      </c>
      <c r="C1674" s="169" t="s">
        <v>703</v>
      </c>
      <c r="D1674" s="136">
        <v>6100</v>
      </c>
    </row>
    <row r="1675" spans="1:4" ht="15.75" x14ac:dyDescent="0.3">
      <c r="A1675" s="111">
        <v>1674</v>
      </c>
      <c r="B1675" s="152" t="s">
        <v>2153</v>
      </c>
      <c r="C1675" s="169" t="s">
        <v>703</v>
      </c>
      <c r="D1675" s="136">
        <v>10600</v>
      </c>
    </row>
    <row r="1676" spans="1:4" ht="15.75" x14ac:dyDescent="0.3">
      <c r="A1676" s="114">
        <v>1675</v>
      </c>
      <c r="B1676" s="115" t="s">
        <v>2154</v>
      </c>
      <c r="C1676" s="116" t="s">
        <v>272</v>
      </c>
      <c r="D1676" s="163">
        <v>62100</v>
      </c>
    </row>
    <row r="1677" spans="1:4" ht="15.75" x14ac:dyDescent="0.3">
      <c r="A1677" s="111">
        <v>1676</v>
      </c>
      <c r="B1677" s="159" t="s">
        <v>2155</v>
      </c>
      <c r="C1677" s="138" t="s">
        <v>272</v>
      </c>
      <c r="D1677" s="136">
        <v>58700</v>
      </c>
    </row>
    <row r="1678" spans="1:4" ht="15.75" x14ac:dyDescent="0.3">
      <c r="A1678" s="111">
        <v>1677</v>
      </c>
      <c r="B1678" s="166" t="s">
        <v>2156</v>
      </c>
      <c r="C1678" s="138" t="s">
        <v>272</v>
      </c>
      <c r="D1678" s="136">
        <v>59800</v>
      </c>
    </row>
    <row r="1679" spans="1:4" ht="15.75" x14ac:dyDescent="0.3">
      <c r="A1679" s="111">
        <v>1678</v>
      </c>
      <c r="B1679" s="172" t="s">
        <v>2157</v>
      </c>
      <c r="C1679" s="138" t="s">
        <v>272</v>
      </c>
      <c r="D1679" s="136">
        <v>24800</v>
      </c>
    </row>
    <row r="1680" spans="1:4" ht="15.75" x14ac:dyDescent="0.3">
      <c r="A1680" s="111">
        <v>1679</v>
      </c>
      <c r="B1680" s="159" t="s">
        <v>2158</v>
      </c>
      <c r="C1680" s="141" t="s">
        <v>2091</v>
      </c>
      <c r="D1680" s="136">
        <v>36300</v>
      </c>
    </row>
    <row r="1681" spans="1:4" ht="15.75" x14ac:dyDescent="0.3">
      <c r="A1681" s="111">
        <v>1680</v>
      </c>
      <c r="B1681" s="159" t="s">
        <v>2159</v>
      </c>
      <c r="C1681" s="141" t="s">
        <v>621</v>
      </c>
      <c r="D1681" s="136">
        <v>15000</v>
      </c>
    </row>
    <row r="1682" spans="1:4" ht="15.75" x14ac:dyDescent="0.3">
      <c r="A1682" s="111">
        <v>1681</v>
      </c>
      <c r="B1682" s="164" t="s">
        <v>2160</v>
      </c>
      <c r="C1682" s="162" t="s">
        <v>803</v>
      </c>
      <c r="D1682" s="136">
        <v>27600</v>
      </c>
    </row>
    <row r="1683" spans="1:4" ht="15.75" x14ac:dyDescent="0.3">
      <c r="A1683" s="111">
        <v>1682</v>
      </c>
      <c r="B1683" s="152" t="s">
        <v>2161</v>
      </c>
      <c r="C1683" s="138" t="s">
        <v>2162</v>
      </c>
      <c r="D1683" s="136">
        <v>291400</v>
      </c>
    </row>
    <row r="1684" spans="1:4" ht="15.75" x14ac:dyDescent="0.3">
      <c r="A1684" s="111">
        <v>1683</v>
      </c>
      <c r="B1684" s="159" t="s">
        <v>2163</v>
      </c>
      <c r="C1684" s="141" t="s">
        <v>2091</v>
      </c>
      <c r="D1684" s="136">
        <v>31100</v>
      </c>
    </row>
    <row r="1685" spans="1:4" ht="15.75" x14ac:dyDescent="0.3">
      <c r="A1685" s="111">
        <v>1684</v>
      </c>
      <c r="B1685" s="159" t="s">
        <v>2164</v>
      </c>
      <c r="C1685" s="141" t="s">
        <v>2091</v>
      </c>
      <c r="D1685" s="136">
        <v>25300</v>
      </c>
    </row>
    <row r="1686" spans="1:4" ht="15.75" x14ac:dyDescent="0.3">
      <c r="A1686" s="111">
        <v>1685</v>
      </c>
      <c r="B1686" s="168" t="s">
        <v>2165</v>
      </c>
      <c r="C1686" s="169" t="s">
        <v>697</v>
      </c>
      <c r="D1686" s="136">
        <v>19600</v>
      </c>
    </row>
    <row r="1687" spans="1:4" ht="15.75" x14ac:dyDescent="0.3">
      <c r="A1687" s="111">
        <v>1686</v>
      </c>
      <c r="B1687" s="152" t="s">
        <v>2166</v>
      </c>
      <c r="C1687" s="162" t="s">
        <v>272</v>
      </c>
      <c r="D1687" s="161">
        <v>68400</v>
      </c>
    </row>
    <row r="1688" spans="1:4" ht="15.75" x14ac:dyDescent="0.3">
      <c r="A1688" s="111">
        <v>1687</v>
      </c>
      <c r="B1688" s="159" t="s">
        <v>2167</v>
      </c>
      <c r="C1688" s="141" t="s">
        <v>621</v>
      </c>
      <c r="D1688" s="136">
        <v>7500</v>
      </c>
    </row>
    <row r="1689" spans="1:4" ht="15.75" x14ac:dyDescent="0.3">
      <c r="A1689" s="111">
        <v>1688</v>
      </c>
      <c r="B1689" s="159" t="s">
        <v>2168</v>
      </c>
      <c r="C1689" s="141" t="s">
        <v>621</v>
      </c>
      <c r="D1689" s="136">
        <v>5800</v>
      </c>
    </row>
    <row r="1690" spans="1:4" ht="15.75" x14ac:dyDescent="0.3">
      <c r="A1690" s="111">
        <v>1689</v>
      </c>
      <c r="B1690" s="159" t="s">
        <v>2169</v>
      </c>
      <c r="C1690" s="141" t="s">
        <v>2091</v>
      </c>
      <c r="D1690" s="136">
        <v>77100</v>
      </c>
    </row>
    <row r="1691" spans="1:4" ht="15.75" x14ac:dyDescent="0.3">
      <c r="A1691" s="111">
        <v>1690</v>
      </c>
      <c r="B1691" s="159" t="s">
        <v>2170</v>
      </c>
      <c r="C1691" s="141" t="s">
        <v>2091</v>
      </c>
      <c r="D1691" s="136">
        <v>54700</v>
      </c>
    </row>
    <row r="1692" spans="1:4" ht="15.75" x14ac:dyDescent="0.3">
      <c r="A1692" s="111">
        <v>1691</v>
      </c>
      <c r="B1692" s="159" t="s">
        <v>2171</v>
      </c>
      <c r="C1692" s="141" t="s">
        <v>2091</v>
      </c>
      <c r="D1692" s="136">
        <v>40300</v>
      </c>
    </row>
    <row r="1693" spans="1:4" ht="15.75" x14ac:dyDescent="0.3">
      <c r="A1693" s="111">
        <v>1692</v>
      </c>
      <c r="B1693" s="159" t="s">
        <v>2172</v>
      </c>
      <c r="C1693" s="141" t="s">
        <v>2091</v>
      </c>
      <c r="D1693" s="136">
        <v>40300</v>
      </c>
    </row>
    <row r="1694" spans="1:4" ht="15.75" x14ac:dyDescent="0.3">
      <c r="A1694" s="111">
        <v>1693</v>
      </c>
      <c r="B1694" s="166" t="s">
        <v>2173</v>
      </c>
      <c r="C1694" s="138" t="s">
        <v>272</v>
      </c>
      <c r="D1694" s="136">
        <v>27600</v>
      </c>
    </row>
    <row r="1695" spans="1:4" ht="15.75" x14ac:dyDescent="0.3">
      <c r="A1695" s="111">
        <v>1694</v>
      </c>
      <c r="B1695" s="166" t="s">
        <v>2173</v>
      </c>
      <c r="C1695" s="138" t="s">
        <v>272</v>
      </c>
      <c r="D1695" s="136">
        <v>19600</v>
      </c>
    </row>
    <row r="1696" spans="1:4" ht="15.75" x14ac:dyDescent="0.3">
      <c r="A1696" s="114">
        <v>1695</v>
      </c>
      <c r="B1696" s="115" t="s">
        <v>2174</v>
      </c>
      <c r="C1696" s="116" t="s">
        <v>272</v>
      </c>
      <c r="D1696" s="117">
        <v>27600</v>
      </c>
    </row>
    <row r="1697" spans="1:4" ht="15.75" x14ac:dyDescent="0.3">
      <c r="A1697" s="111">
        <v>1696</v>
      </c>
      <c r="B1697" s="152" t="s">
        <v>2175</v>
      </c>
      <c r="C1697" s="138" t="s">
        <v>272</v>
      </c>
      <c r="D1697" s="136">
        <v>35100</v>
      </c>
    </row>
    <row r="1698" spans="1:4" ht="15.75" x14ac:dyDescent="0.3">
      <c r="A1698" s="111">
        <v>1697</v>
      </c>
      <c r="B1698" s="164" t="s">
        <v>2176</v>
      </c>
      <c r="C1698" s="162" t="s">
        <v>272</v>
      </c>
      <c r="D1698" s="136">
        <v>21900</v>
      </c>
    </row>
    <row r="1699" spans="1:4" ht="15.75" x14ac:dyDescent="0.3">
      <c r="A1699" s="111">
        <v>1698</v>
      </c>
      <c r="B1699" s="152" t="s">
        <v>2177</v>
      </c>
      <c r="C1699" s="138" t="s">
        <v>272</v>
      </c>
      <c r="D1699" s="161">
        <v>19600</v>
      </c>
    </row>
    <row r="1700" spans="1:4" ht="15.75" x14ac:dyDescent="0.3">
      <c r="A1700" s="111">
        <v>1699</v>
      </c>
      <c r="B1700" s="152" t="s">
        <v>2178</v>
      </c>
      <c r="C1700" s="138" t="s">
        <v>272</v>
      </c>
      <c r="D1700" s="136">
        <v>4600</v>
      </c>
    </row>
    <row r="1701" spans="1:4" ht="15.75" x14ac:dyDescent="0.3">
      <c r="A1701" s="111">
        <v>1700</v>
      </c>
      <c r="B1701" s="152" t="s">
        <v>2179</v>
      </c>
      <c r="C1701" s="138" t="s">
        <v>272</v>
      </c>
      <c r="D1701" s="136">
        <v>4600</v>
      </c>
    </row>
    <row r="1702" spans="1:4" ht="15.75" x14ac:dyDescent="0.3">
      <c r="A1702" s="111">
        <v>1701</v>
      </c>
      <c r="B1702" s="164" t="s">
        <v>2180</v>
      </c>
      <c r="C1702" s="162" t="s">
        <v>272</v>
      </c>
      <c r="D1702" s="136">
        <v>13800</v>
      </c>
    </row>
    <row r="1703" spans="1:4" ht="15.75" x14ac:dyDescent="0.3">
      <c r="A1703" s="114">
        <v>1702</v>
      </c>
      <c r="B1703" s="115" t="s">
        <v>2181</v>
      </c>
      <c r="C1703" s="116" t="s">
        <v>272</v>
      </c>
      <c r="D1703" s="117">
        <v>54700</v>
      </c>
    </row>
    <row r="1704" spans="1:4" ht="15.75" x14ac:dyDescent="0.3">
      <c r="A1704" s="111">
        <v>1703</v>
      </c>
      <c r="B1704" s="152" t="s">
        <v>2182</v>
      </c>
      <c r="C1704" s="138" t="s">
        <v>272</v>
      </c>
      <c r="D1704" s="136">
        <v>5800</v>
      </c>
    </row>
    <row r="1705" spans="1:4" ht="15.75" x14ac:dyDescent="0.3">
      <c r="A1705" s="111">
        <v>1704</v>
      </c>
      <c r="B1705" s="152" t="s">
        <v>2183</v>
      </c>
      <c r="C1705" s="138" t="s">
        <v>272</v>
      </c>
      <c r="D1705" s="136">
        <v>8100</v>
      </c>
    </row>
    <row r="1706" spans="1:4" ht="15.75" x14ac:dyDescent="0.3">
      <c r="A1706" s="111">
        <v>1705</v>
      </c>
      <c r="B1706" s="164" t="s">
        <v>2184</v>
      </c>
      <c r="C1706" s="162" t="s">
        <v>272</v>
      </c>
      <c r="D1706" s="136">
        <v>10400</v>
      </c>
    </row>
    <row r="1707" spans="1:4" ht="15.75" x14ac:dyDescent="0.3">
      <c r="A1707" s="111">
        <v>1706</v>
      </c>
      <c r="B1707" s="164" t="s">
        <v>2185</v>
      </c>
      <c r="C1707" s="162" t="s">
        <v>272</v>
      </c>
      <c r="D1707" s="136">
        <v>8100</v>
      </c>
    </row>
    <row r="1708" spans="1:4" ht="15.75" x14ac:dyDescent="0.3">
      <c r="A1708" s="111">
        <v>1707</v>
      </c>
      <c r="B1708" s="152" t="s">
        <v>2186</v>
      </c>
      <c r="C1708" s="162" t="s">
        <v>272</v>
      </c>
      <c r="D1708" s="136">
        <v>27600</v>
      </c>
    </row>
    <row r="1709" spans="1:4" ht="15.75" x14ac:dyDescent="0.3">
      <c r="A1709" s="111">
        <v>1708</v>
      </c>
      <c r="B1709" s="152" t="s">
        <v>2187</v>
      </c>
      <c r="C1709" s="162" t="s">
        <v>272</v>
      </c>
      <c r="D1709" s="161">
        <v>146000</v>
      </c>
    </row>
    <row r="1710" spans="1:4" ht="15.75" x14ac:dyDescent="0.3">
      <c r="A1710" s="111">
        <v>1709</v>
      </c>
      <c r="B1710" s="152" t="s">
        <v>2188</v>
      </c>
      <c r="C1710" s="162" t="s">
        <v>272</v>
      </c>
      <c r="D1710" s="136">
        <v>172500</v>
      </c>
    </row>
    <row r="1711" spans="1:4" ht="15.75" x14ac:dyDescent="0.3">
      <c r="A1711" s="111">
        <v>1710</v>
      </c>
      <c r="B1711" s="166" t="s">
        <v>2189</v>
      </c>
      <c r="C1711" s="162" t="s">
        <v>272</v>
      </c>
      <c r="D1711" s="136">
        <v>69000</v>
      </c>
    </row>
    <row r="1712" spans="1:4" ht="15.75" x14ac:dyDescent="0.3">
      <c r="A1712" s="114">
        <v>1711</v>
      </c>
      <c r="B1712" s="165" t="s">
        <v>2190</v>
      </c>
      <c r="C1712" s="160" t="s">
        <v>272</v>
      </c>
      <c r="D1712" s="117">
        <v>58700</v>
      </c>
    </row>
    <row r="1713" spans="1:4" ht="15.75" x14ac:dyDescent="0.3">
      <c r="A1713" s="111">
        <v>1712</v>
      </c>
      <c r="B1713" s="152" t="s">
        <v>2191</v>
      </c>
      <c r="C1713" s="162" t="s">
        <v>272</v>
      </c>
      <c r="D1713" s="136">
        <v>19600</v>
      </c>
    </row>
    <row r="1714" spans="1:4" ht="15.75" x14ac:dyDescent="0.3">
      <c r="A1714" s="111">
        <v>1713</v>
      </c>
      <c r="B1714" s="152" t="s">
        <v>2192</v>
      </c>
      <c r="C1714" s="162" t="s">
        <v>272</v>
      </c>
      <c r="D1714" s="136">
        <v>48900</v>
      </c>
    </row>
    <row r="1715" spans="1:4" ht="15.75" x14ac:dyDescent="0.3">
      <c r="A1715" s="111">
        <v>1714</v>
      </c>
      <c r="B1715" s="166" t="s">
        <v>2193</v>
      </c>
      <c r="C1715" s="162" t="s">
        <v>272</v>
      </c>
      <c r="D1715" s="136">
        <v>39100</v>
      </c>
    </row>
    <row r="1716" spans="1:4" ht="15.75" x14ac:dyDescent="0.3">
      <c r="A1716" s="111">
        <v>1715</v>
      </c>
      <c r="B1716" s="152" t="s">
        <v>2194</v>
      </c>
      <c r="C1716" s="162" t="s">
        <v>272</v>
      </c>
      <c r="D1716" s="161">
        <v>4100</v>
      </c>
    </row>
    <row r="1717" spans="1:4" ht="15.75" x14ac:dyDescent="0.3">
      <c r="A1717" s="111">
        <v>1716</v>
      </c>
      <c r="B1717" s="152" t="s">
        <v>2195</v>
      </c>
      <c r="C1717" s="162" t="s">
        <v>272</v>
      </c>
      <c r="D1717" s="136">
        <v>58700</v>
      </c>
    </row>
    <row r="1718" spans="1:4" ht="15.75" x14ac:dyDescent="0.3">
      <c r="A1718" s="111">
        <v>1717</v>
      </c>
      <c r="B1718" s="164" t="s">
        <v>2196</v>
      </c>
      <c r="C1718" s="162" t="s">
        <v>272</v>
      </c>
      <c r="D1718" s="136">
        <v>63300</v>
      </c>
    </row>
    <row r="1719" spans="1:4" ht="15.75" x14ac:dyDescent="0.3">
      <c r="A1719" s="111">
        <v>1718</v>
      </c>
      <c r="B1719" s="152" t="s">
        <v>2197</v>
      </c>
      <c r="C1719" s="138" t="s">
        <v>272</v>
      </c>
      <c r="D1719" s="136">
        <v>19600</v>
      </c>
    </row>
    <row r="1720" spans="1:4" ht="15.75" x14ac:dyDescent="0.3">
      <c r="A1720" s="111">
        <v>1719</v>
      </c>
      <c r="B1720" s="164" t="s">
        <v>2198</v>
      </c>
      <c r="C1720" s="162" t="s">
        <v>272</v>
      </c>
      <c r="D1720" s="136">
        <v>24800</v>
      </c>
    </row>
    <row r="1721" spans="1:4" ht="15.75" x14ac:dyDescent="0.3">
      <c r="A1721" s="114">
        <v>1720</v>
      </c>
      <c r="B1721" s="165" t="s">
        <v>2199</v>
      </c>
      <c r="C1721" s="116" t="s">
        <v>272</v>
      </c>
      <c r="D1721" s="117">
        <v>19600</v>
      </c>
    </row>
    <row r="1722" spans="1:4" ht="15.75" x14ac:dyDescent="0.3">
      <c r="A1722" s="111">
        <v>1721</v>
      </c>
      <c r="B1722" s="152" t="s">
        <v>2200</v>
      </c>
      <c r="C1722" s="138" t="s">
        <v>272</v>
      </c>
      <c r="D1722" s="136">
        <v>62100</v>
      </c>
    </row>
    <row r="1723" spans="1:4" ht="15.75" x14ac:dyDescent="0.3">
      <c r="A1723" s="111">
        <v>1722</v>
      </c>
      <c r="B1723" s="159" t="s">
        <v>2201</v>
      </c>
      <c r="C1723" s="141" t="s">
        <v>2091</v>
      </c>
      <c r="D1723" s="136">
        <v>19600</v>
      </c>
    </row>
    <row r="1724" spans="1:4" ht="15.75" x14ac:dyDescent="0.3">
      <c r="A1724" s="111">
        <v>1723</v>
      </c>
      <c r="B1724" s="159" t="s">
        <v>2202</v>
      </c>
      <c r="C1724" s="141" t="s">
        <v>2091</v>
      </c>
      <c r="D1724" s="136">
        <v>18400</v>
      </c>
    </row>
    <row r="1725" spans="1:4" ht="15.75" x14ac:dyDescent="0.3">
      <c r="A1725" s="111">
        <v>1724</v>
      </c>
      <c r="B1725" s="152" t="s">
        <v>2203</v>
      </c>
      <c r="C1725" s="138" t="s">
        <v>697</v>
      </c>
      <c r="D1725" s="136">
        <v>19600</v>
      </c>
    </row>
    <row r="1726" spans="1:4" ht="15.75" x14ac:dyDescent="0.3">
      <c r="A1726" s="111">
        <v>1725</v>
      </c>
      <c r="B1726" s="152" t="s">
        <v>2204</v>
      </c>
      <c r="C1726" s="138" t="s">
        <v>697</v>
      </c>
      <c r="D1726" s="136">
        <v>39100</v>
      </c>
    </row>
    <row r="1727" spans="1:4" ht="15.75" x14ac:dyDescent="0.3">
      <c r="A1727" s="111">
        <v>1726</v>
      </c>
      <c r="B1727" s="152" t="s">
        <v>2205</v>
      </c>
      <c r="C1727" s="138" t="s">
        <v>697</v>
      </c>
      <c r="D1727" s="136">
        <v>48900</v>
      </c>
    </row>
    <row r="1728" spans="1:4" ht="15.75" x14ac:dyDescent="0.3">
      <c r="A1728" s="111">
        <v>1727</v>
      </c>
      <c r="B1728" s="164" t="s">
        <v>2206</v>
      </c>
      <c r="C1728" s="138" t="s">
        <v>272</v>
      </c>
      <c r="D1728" s="136">
        <v>68400</v>
      </c>
    </row>
    <row r="1729" spans="1:4" ht="15.75" x14ac:dyDescent="0.3">
      <c r="A1729" s="111">
        <v>1728</v>
      </c>
      <c r="B1729" s="164" t="s">
        <v>2207</v>
      </c>
      <c r="C1729" s="138" t="s">
        <v>272</v>
      </c>
      <c r="D1729" s="136">
        <v>116700</v>
      </c>
    </row>
    <row r="1730" spans="1:4" ht="15.75" x14ac:dyDescent="0.3">
      <c r="A1730" s="111">
        <v>1729</v>
      </c>
      <c r="B1730" s="164" t="s">
        <v>2208</v>
      </c>
      <c r="C1730" s="138" t="s">
        <v>272</v>
      </c>
      <c r="D1730" s="136">
        <v>147800</v>
      </c>
    </row>
    <row r="1731" spans="1:4" ht="15.75" x14ac:dyDescent="0.3">
      <c r="A1731" s="111">
        <v>1730</v>
      </c>
      <c r="B1731" s="152" t="s">
        <v>2209</v>
      </c>
      <c r="C1731" s="138" t="s">
        <v>272</v>
      </c>
      <c r="D1731" s="136">
        <v>57500</v>
      </c>
    </row>
    <row r="1732" spans="1:4" ht="15.75" x14ac:dyDescent="0.3">
      <c r="A1732" s="111">
        <v>1731</v>
      </c>
      <c r="B1732" s="152" t="s">
        <v>2210</v>
      </c>
      <c r="C1732" s="138" t="s">
        <v>272</v>
      </c>
      <c r="D1732" s="136">
        <v>13300</v>
      </c>
    </row>
    <row r="1733" spans="1:4" ht="15.75" x14ac:dyDescent="0.3">
      <c r="A1733" s="114">
        <v>1732</v>
      </c>
      <c r="B1733" s="122" t="s">
        <v>2211</v>
      </c>
      <c r="C1733" s="123" t="s">
        <v>2212</v>
      </c>
      <c r="D1733" s="117">
        <v>5800</v>
      </c>
    </row>
    <row r="1734" spans="1:4" ht="15.75" x14ac:dyDescent="0.3">
      <c r="A1734" s="114">
        <v>1733</v>
      </c>
      <c r="B1734" s="122" t="s">
        <v>2213</v>
      </c>
      <c r="C1734" s="123" t="s">
        <v>879</v>
      </c>
      <c r="D1734" s="117">
        <v>15600</v>
      </c>
    </row>
    <row r="1735" spans="1:4" ht="15.75" x14ac:dyDescent="0.3">
      <c r="A1735" s="111">
        <v>1734</v>
      </c>
      <c r="B1735" s="152" t="s">
        <v>2214</v>
      </c>
      <c r="C1735" s="138" t="s">
        <v>273</v>
      </c>
      <c r="D1735" s="136">
        <v>14400</v>
      </c>
    </row>
    <row r="1736" spans="1:4" ht="15.75" x14ac:dyDescent="0.3">
      <c r="A1736" s="111">
        <v>1735</v>
      </c>
      <c r="B1736" s="152" t="s">
        <v>2215</v>
      </c>
      <c r="C1736" s="138" t="s">
        <v>273</v>
      </c>
      <c r="D1736" s="136">
        <v>13300</v>
      </c>
    </row>
    <row r="1737" spans="1:4" ht="15.75" x14ac:dyDescent="0.3">
      <c r="A1737" s="111">
        <v>1736</v>
      </c>
      <c r="B1737" s="152" t="s">
        <v>2216</v>
      </c>
      <c r="C1737" s="138" t="s">
        <v>273</v>
      </c>
      <c r="D1737" s="136">
        <v>10400</v>
      </c>
    </row>
    <row r="1738" spans="1:4" ht="15.75" x14ac:dyDescent="0.3">
      <c r="A1738" s="114">
        <v>1737</v>
      </c>
      <c r="B1738" s="115" t="s">
        <v>2217</v>
      </c>
      <c r="C1738" s="116" t="s">
        <v>273</v>
      </c>
      <c r="D1738" s="117">
        <v>4100</v>
      </c>
    </row>
    <row r="1739" spans="1:4" ht="15.75" x14ac:dyDescent="0.3">
      <c r="A1739" s="111">
        <v>1738</v>
      </c>
      <c r="B1739" s="112" t="s">
        <v>2218</v>
      </c>
      <c r="C1739" s="173" t="s">
        <v>272</v>
      </c>
      <c r="D1739" s="113">
        <v>23000</v>
      </c>
    </row>
    <row r="1740" spans="1:4" ht="15.75" x14ac:dyDescent="0.3">
      <c r="A1740" s="111">
        <v>1739</v>
      </c>
      <c r="B1740" s="112" t="s">
        <v>2219</v>
      </c>
      <c r="C1740" s="173" t="s">
        <v>272</v>
      </c>
      <c r="D1740" s="174">
        <v>17300</v>
      </c>
    </row>
    <row r="1741" spans="1:4" ht="15.75" x14ac:dyDescent="0.3">
      <c r="A1741" s="111">
        <v>1740</v>
      </c>
      <c r="B1741" s="112" t="s">
        <v>2220</v>
      </c>
      <c r="C1741" s="173" t="s">
        <v>272</v>
      </c>
      <c r="D1741" s="113">
        <v>10400</v>
      </c>
    </row>
    <row r="1742" spans="1:4" ht="15.75" x14ac:dyDescent="0.3">
      <c r="A1742" s="114">
        <v>1741</v>
      </c>
      <c r="B1742" s="115" t="s">
        <v>2221</v>
      </c>
      <c r="C1742" s="116" t="s">
        <v>617</v>
      </c>
      <c r="D1742" s="117">
        <v>13300</v>
      </c>
    </row>
    <row r="1743" spans="1:4" ht="15.75" x14ac:dyDescent="0.3">
      <c r="A1743" s="111">
        <v>1742</v>
      </c>
      <c r="B1743" s="112" t="s">
        <v>2222</v>
      </c>
      <c r="C1743" s="109" t="s">
        <v>273</v>
      </c>
      <c r="D1743" s="113">
        <v>23600</v>
      </c>
    </row>
    <row r="1744" spans="1:4" ht="15.75" x14ac:dyDescent="0.3">
      <c r="A1744" s="111">
        <v>1743</v>
      </c>
      <c r="B1744" s="159" t="s">
        <v>2223</v>
      </c>
      <c r="C1744" s="141" t="s">
        <v>1516</v>
      </c>
      <c r="D1744" s="136">
        <v>19600</v>
      </c>
    </row>
    <row r="1745" spans="1:4" ht="15.75" x14ac:dyDescent="0.3">
      <c r="A1745" s="114">
        <v>1744</v>
      </c>
      <c r="B1745" s="115" t="s">
        <v>2224</v>
      </c>
      <c r="C1745" s="175" t="s">
        <v>275</v>
      </c>
      <c r="D1745" s="176">
        <v>50000</v>
      </c>
    </row>
    <row r="1746" spans="1:4" ht="15.75" x14ac:dyDescent="0.3">
      <c r="A1746" s="114">
        <v>1745</v>
      </c>
      <c r="B1746" s="115" t="s">
        <v>2225</v>
      </c>
      <c r="C1746" s="175" t="s">
        <v>275</v>
      </c>
      <c r="D1746" s="176">
        <v>75000</v>
      </c>
    </row>
    <row r="1747" spans="1:4" ht="15.75" x14ac:dyDescent="0.3">
      <c r="A1747" s="114">
        <v>1746</v>
      </c>
      <c r="B1747" s="115" t="s">
        <v>2226</v>
      </c>
      <c r="C1747" s="175" t="s">
        <v>275</v>
      </c>
      <c r="D1747" s="176">
        <v>150000</v>
      </c>
    </row>
    <row r="1748" spans="1:4" ht="15.75" x14ac:dyDescent="0.3">
      <c r="A1748" s="114">
        <v>1747</v>
      </c>
      <c r="B1748" s="115" t="s">
        <v>2227</v>
      </c>
      <c r="C1748" s="175" t="s">
        <v>275</v>
      </c>
      <c r="D1748" s="176">
        <v>200000</v>
      </c>
    </row>
    <row r="1749" spans="1:4" ht="15.75" x14ac:dyDescent="0.3">
      <c r="A1749" s="114">
        <v>1748</v>
      </c>
      <c r="B1749" s="115" t="s">
        <v>2228</v>
      </c>
      <c r="C1749" s="175" t="s">
        <v>275</v>
      </c>
      <c r="D1749" s="176">
        <v>200000</v>
      </c>
    </row>
    <row r="1750" spans="1:4" ht="15.75" x14ac:dyDescent="0.3">
      <c r="A1750" s="114">
        <v>1749</v>
      </c>
      <c r="B1750" s="115" t="s">
        <v>2229</v>
      </c>
      <c r="C1750" s="175" t="s">
        <v>289</v>
      </c>
      <c r="D1750" s="176">
        <v>200000</v>
      </c>
    </row>
    <row r="1751" spans="1:4" ht="15.75" x14ac:dyDescent="0.3">
      <c r="A1751" s="114">
        <v>1750</v>
      </c>
      <c r="B1751" s="115" t="s">
        <v>2230</v>
      </c>
      <c r="C1751" s="175" t="s">
        <v>289</v>
      </c>
      <c r="D1751" s="176">
        <v>600000</v>
      </c>
    </row>
    <row r="1752" spans="1:4" ht="15.75" x14ac:dyDescent="0.3">
      <c r="A1752" s="114">
        <v>1751</v>
      </c>
      <c r="B1752" s="115" t="s">
        <v>2231</v>
      </c>
      <c r="C1752" s="175" t="s">
        <v>2232</v>
      </c>
      <c r="D1752" s="176">
        <v>5000</v>
      </c>
    </row>
    <row r="1753" spans="1:4" ht="15.75" x14ac:dyDescent="0.3">
      <c r="A1753" s="114">
        <v>1752</v>
      </c>
      <c r="B1753" s="177" t="s">
        <v>2233</v>
      </c>
      <c r="C1753" s="178" t="s">
        <v>1015</v>
      </c>
      <c r="D1753" s="179">
        <v>35000</v>
      </c>
    </row>
    <row r="1754" spans="1:4" ht="15.75" x14ac:dyDescent="0.3">
      <c r="A1754" s="114">
        <v>1753</v>
      </c>
      <c r="B1754" s="177" t="s">
        <v>2234</v>
      </c>
      <c r="C1754" s="178" t="s">
        <v>1015</v>
      </c>
      <c r="D1754" s="179">
        <v>25000</v>
      </c>
    </row>
    <row r="1755" spans="1:4" ht="15.75" x14ac:dyDescent="0.3">
      <c r="A1755" s="114">
        <v>1754</v>
      </c>
      <c r="B1755" s="177" t="s">
        <v>2235</v>
      </c>
      <c r="C1755" s="178" t="s">
        <v>1015</v>
      </c>
      <c r="D1755" s="179">
        <v>20000</v>
      </c>
    </row>
    <row r="1756" spans="1:4" ht="15.75" x14ac:dyDescent="0.3">
      <c r="A1756" s="114">
        <v>1755</v>
      </c>
      <c r="B1756" s="177" t="s">
        <v>2236</v>
      </c>
      <c r="C1756" s="178" t="s">
        <v>2237</v>
      </c>
      <c r="D1756" s="179">
        <v>21000</v>
      </c>
    </row>
    <row r="1757" spans="1:4" ht="15.75" x14ac:dyDescent="0.3">
      <c r="A1757" s="114">
        <v>1756</v>
      </c>
      <c r="B1757" s="177" t="s">
        <v>2238</v>
      </c>
      <c r="C1757" s="178" t="s">
        <v>697</v>
      </c>
      <c r="D1757" s="179">
        <v>1500</v>
      </c>
    </row>
    <row r="1758" spans="1:4" ht="15.75" x14ac:dyDescent="0.3">
      <c r="A1758" s="114">
        <v>1757</v>
      </c>
      <c r="B1758" s="177" t="s">
        <v>2239</v>
      </c>
      <c r="C1758" s="178" t="s">
        <v>273</v>
      </c>
      <c r="D1758" s="179">
        <v>5000</v>
      </c>
    </row>
    <row r="1759" spans="1:4" ht="15.75" x14ac:dyDescent="0.3">
      <c r="A1759" s="114">
        <v>1758</v>
      </c>
      <c r="B1759" s="177" t="s">
        <v>2240</v>
      </c>
      <c r="C1759" s="178" t="s">
        <v>697</v>
      </c>
      <c r="D1759" s="179">
        <v>15000</v>
      </c>
    </row>
    <row r="1760" spans="1:4" ht="15.75" x14ac:dyDescent="0.3">
      <c r="A1760" s="114">
        <v>1759</v>
      </c>
      <c r="B1760" s="177" t="s">
        <v>439</v>
      </c>
      <c r="C1760" s="178" t="s">
        <v>273</v>
      </c>
      <c r="D1760" s="179">
        <v>20000</v>
      </c>
    </row>
    <row r="1761" spans="1:4" ht="15.75" x14ac:dyDescent="0.3">
      <c r="A1761" s="114">
        <v>1760</v>
      </c>
      <c r="B1761" s="180" t="s">
        <v>2241</v>
      </c>
      <c r="C1761" s="181" t="s">
        <v>1292</v>
      </c>
      <c r="D1761" s="182">
        <v>20000</v>
      </c>
    </row>
    <row r="1762" spans="1:4" ht="15.75" x14ac:dyDescent="0.3">
      <c r="A1762" s="114">
        <v>1761</v>
      </c>
      <c r="B1762" s="183" t="s">
        <v>2242</v>
      </c>
      <c r="C1762" s="183" t="s">
        <v>2243</v>
      </c>
      <c r="D1762" s="184"/>
    </row>
    <row r="1763" spans="1:4" ht="15.75" x14ac:dyDescent="0.3">
      <c r="A1763" s="114">
        <v>1762</v>
      </c>
      <c r="B1763" s="183" t="s">
        <v>2244</v>
      </c>
      <c r="C1763" s="183" t="s">
        <v>2245</v>
      </c>
      <c r="D1763" s="184"/>
    </row>
    <row r="1764" spans="1:4" ht="15.75" x14ac:dyDescent="0.3">
      <c r="A1764" s="114">
        <v>1763</v>
      </c>
      <c r="B1764" s="183" t="s">
        <v>2246</v>
      </c>
      <c r="C1764" s="183" t="s">
        <v>697</v>
      </c>
      <c r="D1764" s="184"/>
    </row>
    <row r="1765" spans="1:4" ht="15.75" x14ac:dyDescent="0.3">
      <c r="A1765" s="114">
        <v>1764</v>
      </c>
      <c r="B1765" s="183" t="s">
        <v>2247</v>
      </c>
      <c r="C1765" s="183" t="s">
        <v>697</v>
      </c>
      <c r="D1765" s="184"/>
    </row>
    <row r="1766" spans="1:4" ht="15.75" x14ac:dyDescent="0.3">
      <c r="A1766" s="114">
        <v>1765</v>
      </c>
      <c r="B1766" s="185" t="s">
        <v>2248</v>
      </c>
      <c r="C1766" s="183" t="s">
        <v>273</v>
      </c>
      <c r="D1766" s="184"/>
    </row>
    <row r="1767" spans="1:4" ht="15.75" x14ac:dyDescent="0.3">
      <c r="A1767" s="114">
        <v>1766</v>
      </c>
      <c r="B1767" s="183" t="s">
        <v>439</v>
      </c>
      <c r="C1767" s="183" t="s">
        <v>273</v>
      </c>
      <c r="D1767" s="184">
        <v>15000</v>
      </c>
    </row>
    <row r="1768" spans="1:4" ht="15.75" x14ac:dyDescent="0.3">
      <c r="A1768" s="114">
        <v>1767</v>
      </c>
      <c r="B1768" s="183" t="s">
        <v>438</v>
      </c>
      <c r="C1768" s="183" t="s">
        <v>273</v>
      </c>
      <c r="D1768" s="184">
        <v>5000</v>
      </c>
    </row>
    <row r="1769" spans="1:4" ht="15.75" x14ac:dyDescent="0.3">
      <c r="A1769" s="295">
        <v>1768</v>
      </c>
      <c r="B1769" s="183" t="s">
        <v>437</v>
      </c>
      <c r="C1769" s="183" t="s">
        <v>274</v>
      </c>
      <c r="D1769">
        <v>250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0"/>
  <sheetViews>
    <sheetView topLeftCell="A31" workbookViewId="0">
      <selection activeCell="H52" sqref="H52"/>
    </sheetView>
  </sheetViews>
  <sheetFormatPr defaultRowHeight="12.75" x14ac:dyDescent="0.2"/>
  <cols>
    <col min="1" max="1" width="3" style="19" customWidth="1"/>
    <col min="2" max="2" width="2.42578125" style="19" customWidth="1"/>
    <col min="3" max="3" width="2.140625" style="19" customWidth="1"/>
    <col min="4" max="4" width="4.7109375" style="19" hidden="1" customWidth="1"/>
    <col min="5" max="5" width="4" style="19" customWidth="1"/>
    <col min="6" max="6" width="2.7109375" style="19" customWidth="1"/>
    <col min="7" max="7" width="4" style="19" hidden="1" customWidth="1"/>
    <col min="8" max="9" width="1.85546875" style="19" customWidth="1"/>
    <col min="10" max="10" width="4.85546875" style="19" customWidth="1"/>
    <col min="11" max="11" width="4.7109375" style="19" customWidth="1"/>
    <col min="12" max="12" width="19.42578125" style="19" customWidth="1"/>
    <col min="13" max="13" width="11.28515625" style="19" customWidth="1"/>
    <col min="14" max="14" width="6.42578125" style="70" customWidth="1"/>
    <col min="15" max="15" width="6.85546875" style="70" customWidth="1"/>
    <col min="16" max="16" width="12.5703125" style="237" customWidth="1"/>
    <col min="17" max="17" width="18.140625" style="71" customWidth="1"/>
    <col min="18" max="257" width="9.140625" style="19"/>
    <col min="258" max="258" width="3" style="19" customWidth="1"/>
    <col min="259" max="259" width="2.42578125" style="19" customWidth="1"/>
    <col min="260" max="260" width="2.140625" style="19" customWidth="1"/>
    <col min="261" max="261" width="0" style="19" hidden="1" customWidth="1"/>
    <col min="262" max="262" width="2.85546875" style="19" customWidth="1"/>
    <col min="263" max="263" width="2.7109375" style="19" customWidth="1"/>
    <col min="264" max="264" width="2.85546875" style="19" customWidth="1"/>
    <col min="265" max="265" width="1.85546875" style="19" customWidth="1"/>
    <col min="266" max="266" width="15.7109375" style="19" customWidth="1"/>
    <col min="267" max="267" width="4.7109375" style="19" customWidth="1"/>
    <col min="268" max="268" width="19.42578125" style="19" customWidth="1"/>
    <col min="269" max="269" width="13.85546875" style="19" customWidth="1"/>
    <col min="270" max="271" width="6.85546875" style="19" customWidth="1"/>
    <col min="272" max="272" width="12.5703125" style="19" customWidth="1"/>
    <col min="273" max="273" width="18.7109375" style="19" customWidth="1"/>
    <col min="274" max="513" width="9.140625" style="19"/>
    <col min="514" max="514" width="3" style="19" customWidth="1"/>
    <col min="515" max="515" width="2.42578125" style="19" customWidth="1"/>
    <col min="516" max="516" width="2.140625" style="19" customWidth="1"/>
    <col min="517" max="517" width="0" style="19" hidden="1" customWidth="1"/>
    <col min="518" max="518" width="2.85546875" style="19" customWidth="1"/>
    <col min="519" max="519" width="2.7109375" style="19" customWidth="1"/>
    <col min="520" max="520" width="2.85546875" style="19" customWidth="1"/>
    <col min="521" max="521" width="1.85546875" style="19" customWidth="1"/>
    <col min="522" max="522" width="15.7109375" style="19" customWidth="1"/>
    <col min="523" max="523" width="4.7109375" style="19" customWidth="1"/>
    <col min="524" max="524" width="19.42578125" style="19" customWidth="1"/>
    <col min="525" max="525" width="13.85546875" style="19" customWidth="1"/>
    <col min="526" max="527" width="6.85546875" style="19" customWidth="1"/>
    <col min="528" max="528" width="12.5703125" style="19" customWidth="1"/>
    <col min="529" max="529" width="18.7109375" style="19" customWidth="1"/>
    <col min="530" max="769" width="9.140625" style="19"/>
    <col min="770" max="770" width="3" style="19" customWidth="1"/>
    <col min="771" max="771" width="2.42578125" style="19" customWidth="1"/>
    <col min="772" max="772" width="2.140625" style="19" customWidth="1"/>
    <col min="773" max="773" width="0" style="19" hidden="1" customWidth="1"/>
    <col min="774" max="774" width="2.85546875" style="19" customWidth="1"/>
    <col min="775" max="775" width="2.7109375" style="19" customWidth="1"/>
    <col min="776" max="776" width="2.85546875" style="19" customWidth="1"/>
    <col min="777" max="777" width="1.85546875" style="19" customWidth="1"/>
    <col min="778" max="778" width="15.7109375" style="19" customWidth="1"/>
    <col min="779" max="779" width="4.7109375" style="19" customWidth="1"/>
    <col min="780" max="780" width="19.42578125" style="19" customWidth="1"/>
    <col min="781" max="781" width="13.85546875" style="19" customWidth="1"/>
    <col min="782" max="783" width="6.85546875" style="19" customWidth="1"/>
    <col min="784" max="784" width="12.5703125" style="19" customWidth="1"/>
    <col min="785" max="785" width="18.7109375" style="19" customWidth="1"/>
    <col min="786" max="1025" width="9.140625" style="19"/>
    <col min="1026" max="1026" width="3" style="19" customWidth="1"/>
    <col min="1027" max="1027" width="2.42578125" style="19" customWidth="1"/>
    <col min="1028" max="1028" width="2.140625" style="19" customWidth="1"/>
    <col min="1029" max="1029" width="0" style="19" hidden="1" customWidth="1"/>
    <col min="1030" max="1030" width="2.85546875" style="19" customWidth="1"/>
    <col min="1031" max="1031" width="2.7109375" style="19" customWidth="1"/>
    <col min="1032" max="1032" width="2.85546875" style="19" customWidth="1"/>
    <col min="1033" max="1033" width="1.85546875" style="19" customWidth="1"/>
    <col min="1034" max="1034" width="15.7109375" style="19" customWidth="1"/>
    <col min="1035" max="1035" width="4.7109375" style="19" customWidth="1"/>
    <col min="1036" max="1036" width="19.42578125" style="19" customWidth="1"/>
    <col min="1037" max="1037" width="13.85546875" style="19" customWidth="1"/>
    <col min="1038" max="1039" width="6.85546875" style="19" customWidth="1"/>
    <col min="1040" max="1040" width="12.5703125" style="19" customWidth="1"/>
    <col min="1041" max="1041" width="18.7109375" style="19" customWidth="1"/>
    <col min="1042" max="1281" width="9.140625" style="19"/>
    <col min="1282" max="1282" width="3" style="19" customWidth="1"/>
    <col min="1283" max="1283" width="2.42578125" style="19" customWidth="1"/>
    <col min="1284" max="1284" width="2.140625" style="19" customWidth="1"/>
    <col min="1285" max="1285" width="0" style="19" hidden="1" customWidth="1"/>
    <col min="1286" max="1286" width="2.85546875" style="19" customWidth="1"/>
    <col min="1287" max="1287" width="2.7109375" style="19" customWidth="1"/>
    <col min="1288" max="1288" width="2.85546875" style="19" customWidth="1"/>
    <col min="1289" max="1289" width="1.85546875" style="19" customWidth="1"/>
    <col min="1290" max="1290" width="15.7109375" style="19" customWidth="1"/>
    <col min="1291" max="1291" width="4.7109375" style="19" customWidth="1"/>
    <col min="1292" max="1292" width="19.42578125" style="19" customWidth="1"/>
    <col min="1293" max="1293" width="13.85546875" style="19" customWidth="1"/>
    <col min="1294" max="1295" width="6.85546875" style="19" customWidth="1"/>
    <col min="1296" max="1296" width="12.5703125" style="19" customWidth="1"/>
    <col min="1297" max="1297" width="18.7109375" style="19" customWidth="1"/>
    <col min="1298" max="1537" width="9.140625" style="19"/>
    <col min="1538" max="1538" width="3" style="19" customWidth="1"/>
    <col min="1539" max="1539" width="2.42578125" style="19" customWidth="1"/>
    <col min="1540" max="1540" width="2.140625" style="19" customWidth="1"/>
    <col min="1541" max="1541" width="0" style="19" hidden="1" customWidth="1"/>
    <col min="1542" max="1542" width="2.85546875" style="19" customWidth="1"/>
    <col min="1543" max="1543" width="2.7109375" style="19" customWidth="1"/>
    <col min="1544" max="1544" width="2.85546875" style="19" customWidth="1"/>
    <col min="1545" max="1545" width="1.85546875" style="19" customWidth="1"/>
    <col min="1546" max="1546" width="15.7109375" style="19" customWidth="1"/>
    <col min="1547" max="1547" width="4.7109375" style="19" customWidth="1"/>
    <col min="1548" max="1548" width="19.42578125" style="19" customWidth="1"/>
    <col min="1549" max="1549" width="13.85546875" style="19" customWidth="1"/>
    <col min="1550" max="1551" width="6.85546875" style="19" customWidth="1"/>
    <col min="1552" max="1552" width="12.5703125" style="19" customWidth="1"/>
    <col min="1553" max="1553" width="18.7109375" style="19" customWidth="1"/>
    <col min="1554" max="1793" width="9.140625" style="19"/>
    <col min="1794" max="1794" width="3" style="19" customWidth="1"/>
    <col min="1795" max="1795" width="2.42578125" style="19" customWidth="1"/>
    <col min="1796" max="1796" width="2.140625" style="19" customWidth="1"/>
    <col min="1797" max="1797" width="0" style="19" hidden="1" customWidth="1"/>
    <col min="1798" max="1798" width="2.85546875" style="19" customWidth="1"/>
    <col min="1799" max="1799" width="2.7109375" style="19" customWidth="1"/>
    <col min="1800" max="1800" width="2.85546875" style="19" customWidth="1"/>
    <col min="1801" max="1801" width="1.85546875" style="19" customWidth="1"/>
    <col min="1802" max="1802" width="15.7109375" style="19" customWidth="1"/>
    <col min="1803" max="1803" width="4.7109375" style="19" customWidth="1"/>
    <col min="1804" max="1804" width="19.42578125" style="19" customWidth="1"/>
    <col min="1805" max="1805" width="13.85546875" style="19" customWidth="1"/>
    <col min="1806" max="1807" width="6.85546875" style="19" customWidth="1"/>
    <col min="1808" max="1808" width="12.5703125" style="19" customWidth="1"/>
    <col min="1809" max="1809" width="18.7109375" style="19" customWidth="1"/>
    <col min="1810" max="2049" width="9.140625" style="19"/>
    <col min="2050" max="2050" width="3" style="19" customWidth="1"/>
    <col min="2051" max="2051" width="2.42578125" style="19" customWidth="1"/>
    <col min="2052" max="2052" width="2.140625" style="19" customWidth="1"/>
    <col min="2053" max="2053" width="0" style="19" hidden="1" customWidth="1"/>
    <col min="2054" max="2054" width="2.85546875" style="19" customWidth="1"/>
    <col min="2055" max="2055" width="2.7109375" style="19" customWidth="1"/>
    <col min="2056" max="2056" width="2.85546875" style="19" customWidth="1"/>
    <col min="2057" max="2057" width="1.85546875" style="19" customWidth="1"/>
    <col min="2058" max="2058" width="15.7109375" style="19" customWidth="1"/>
    <col min="2059" max="2059" width="4.7109375" style="19" customWidth="1"/>
    <col min="2060" max="2060" width="19.42578125" style="19" customWidth="1"/>
    <col min="2061" max="2061" width="13.85546875" style="19" customWidth="1"/>
    <col min="2062" max="2063" width="6.85546875" style="19" customWidth="1"/>
    <col min="2064" max="2064" width="12.5703125" style="19" customWidth="1"/>
    <col min="2065" max="2065" width="18.7109375" style="19" customWidth="1"/>
    <col min="2066" max="2305" width="9.140625" style="19"/>
    <col min="2306" max="2306" width="3" style="19" customWidth="1"/>
    <col min="2307" max="2307" width="2.42578125" style="19" customWidth="1"/>
    <col min="2308" max="2308" width="2.140625" style="19" customWidth="1"/>
    <col min="2309" max="2309" width="0" style="19" hidden="1" customWidth="1"/>
    <col min="2310" max="2310" width="2.85546875" style="19" customWidth="1"/>
    <col min="2311" max="2311" width="2.7109375" style="19" customWidth="1"/>
    <col min="2312" max="2312" width="2.85546875" style="19" customWidth="1"/>
    <col min="2313" max="2313" width="1.85546875" style="19" customWidth="1"/>
    <col min="2314" max="2314" width="15.7109375" style="19" customWidth="1"/>
    <col min="2315" max="2315" width="4.7109375" style="19" customWidth="1"/>
    <col min="2316" max="2316" width="19.42578125" style="19" customWidth="1"/>
    <col min="2317" max="2317" width="13.85546875" style="19" customWidth="1"/>
    <col min="2318" max="2319" width="6.85546875" style="19" customWidth="1"/>
    <col min="2320" max="2320" width="12.5703125" style="19" customWidth="1"/>
    <col min="2321" max="2321" width="18.7109375" style="19" customWidth="1"/>
    <col min="2322" max="2561" width="9.140625" style="19"/>
    <col min="2562" max="2562" width="3" style="19" customWidth="1"/>
    <col min="2563" max="2563" width="2.42578125" style="19" customWidth="1"/>
    <col min="2564" max="2564" width="2.140625" style="19" customWidth="1"/>
    <col min="2565" max="2565" width="0" style="19" hidden="1" customWidth="1"/>
    <col min="2566" max="2566" width="2.85546875" style="19" customWidth="1"/>
    <col min="2567" max="2567" width="2.7109375" style="19" customWidth="1"/>
    <col min="2568" max="2568" width="2.85546875" style="19" customWidth="1"/>
    <col min="2569" max="2569" width="1.85546875" style="19" customWidth="1"/>
    <col min="2570" max="2570" width="15.7109375" style="19" customWidth="1"/>
    <col min="2571" max="2571" width="4.7109375" style="19" customWidth="1"/>
    <col min="2572" max="2572" width="19.42578125" style="19" customWidth="1"/>
    <col min="2573" max="2573" width="13.85546875" style="19" customWidth="1"/>
    <col min="2574" max="2575" width="6.85546875" style="19" customWidth="1"/>
    <col min="2576" max="2576" width="12.5703125" style="19" customWidth="1"/>
    <col min="2577" max="2577" width="18.7109375" style="19" customWidth="1"/>
    <col min="2578" max="2817" width="9.140625" style="19"/>
    <col min="2818" max="2818" width="3" style="19" customWidth="1"/>
    <col min="2819" max="2819" width="2.42578125" style="19" customWidth="1"/>
    <col min="2820" max="2820" width="2.140625" style="19" customWidth="1"/>
    <col min="2821" max="2821" width="0" style="19" hidden="1" customWidth="1"/>
    <col min="2822" max="2822" width="2.85546875" style="19" customWidth="1"/>
    <col min="2823" max="2823" width="2.7109375" style="19" customWidth="1"/>
    <col min="2824" max="2824" width="2.85546875" style="19" customWidth="1"/>
    <col min="2825" max="2825" width="1.85546875" style="19" customWidth="1"/>
    <col min="2826" max="2826" width="15.7109375" style="19" customWidth="1"/>
    <col min="2827" max="2827" width="4.7109375" style="19" customWidth="1"/>
    <col min="2828" max="2828" width="19.42578125" style="19" customWidth="1"/>
    <col min="2829" max="2829" width="13.85546875" style="19" customWidth="1"/>
    <col min="2830" max="2831" width="6.85546875" style="19" customWidth="1"/>
    <col min="2832" max="2832" width="12.5703125" style="19" customWidth="1"/>
    <col min="2833" max="2833" width="18.7109375" style="19" customWidth="1"/>
    <col min="2834" max="3073" width="9.140625" style="19"/>
    <col min="3074" max="3074" width="3" style="19" customWidth="1"/>
    <col min="3075" max="3075" width="2.42578125" style="19" customWidth="1"/>
    <col min="3076" max="3076" width="2.140625" style="19" customWidth="1"/>
    <col min="3077" max="3077" width="0" style="19" hidden="1" customWidth="1"/>
    <col min="3078" max="3078" width="2.85546875" style="19" customWidth="1"/>
    <col min="3079" max="3079" width="2.7109375" style="19" customWidth="1"/>
    <col min="3080" max="3080" width="2.85546875" style="19" customWidth="1"/>
    <col min="3081" max="3081" width="1.85546875" style="19" customWidth="1"/>
    <col min="3082" max="3082" width="15.7109375" style="19" customWidth="1"/>
    <col min="3083" max="3083" width="4.7109375" style="19" customWidth="1"/>
    <col min="3084" max="3084" width="19.42578125" style="19" customWidth="1"/>
    <col min="3085" max="3085" width="13.85546875" style="19" customWidth="1"/>
    <col min="3086" max="3087" width="6.85546875" style="19" customWidth="1"/>
    <col min="3088" max="3088" width="12.5703125" style="19" customWidth="1"/>
    <col min="3089" max="3089" width="18.7109375" style="19" customWidth="1"/>
    <col min="3090" max="3329" width="9.140625" style="19"/>
    <col min="3330" max="3330" width="3" style="19" customWidth="1"/>
    <col min="3331" max="3331" width="2.42578125" style="19" customWidth="1"/>
    <col min="3332" max="3332" width="2.140625" style="19" customWidth="1"/>
    <col min="3333" max="3333" width="0" style="19" hidden="1" customWidth="1"/>
    <col min="3334" max="3334" width="2.85546875" style="19" customWidth="1"/>
    <col min="3335" max="3335" width="2.7109375" style="19" customWidth="1"/>
    <col min="3336" max="3336" width="2.85546875" style="19" customWidth="1"/>
    <col min="3337" max="3337" width="1.85546875" style="19" customWidth="1"/>
    <col min="3338" max="3338" width="15.7109375" style="19" customWidth="1"/>
    <col min="3339" max="3339" width="4.7109375" style="19" customWidth="1"/>
    <col min="3340" max="3340" width="19.42578125" style="19" customWidth="1"/>
    <col min="3341" max="3341" width="13.85546875" style="19" customWidth="1"/>
    <col min="3342" max="3343" width="6.85546875" style="19" customWidth="1"/>
    <col min="3344" max="3344" width="12.5703125" style="19" customWidth="1"/>
    <col min="3345" max="3345" width="18.7109375" style="19" customWidth="1"/>
    <col min="3346" max="3585" width="9.140625" style="19"/>
    <col min="3586" max="3586" width="3" style="19" customWidth="1"/>
    <col min="3587" max="3587" width="2.42578125" style="19" customWidth="1"/>
    <col min="3588" max="3588" width="2.140625" style="19" customWidth="1"/>
    <col min="3589" max="3589" width="0" style="19" hidden="1" customWidth="1"/>
    <col min="3590" max="3590" width="2.85546875" style="19" customWidth="1"/>
    <col min="3591" max="3591" width="2.7109375" style="19" customWidth="1"/>
    <col min="3592" max="3592" width="2.85546875" style="19" customWidth="1"/>
    <col min="3593" max="3593" width="1.85546875" style="19" customWidth="1"/>
    <col min="3594" max="3594" width="15.7109375" style="19" customWidth="1"/>
    <col min="3595" max="3595" width="4.7109375" style="19" customWidth="1"/>
    <col min="3596" max="3596" width="19.42578125" style="19" customWidth="1"/>
    <col min="3597" max="3597" width="13.85546875" style="19" customWidth="1"/>
    <col min="3598" max="3599" width="6.85546875" style="19" customWidth="1"/>
    <col min="3600" max="3600" width="12.5703125" style="19" customWidth="1"/>
    <col min="3601" max="3601" width="18.7109375" style="19" customWidth="1"/>
    <col min="3602" max="3841" width="9.140625" style="19"/>
    <col min="3842" max="3842" width="3" style="19" customWidth="1"/>
    <col min="3843" max="3843" width="2.42578125" style="19" customWidth="1"/>
    <col min="3844" max="3844" width="2.140625" style="19" customWidth="1"/>
    <col min="3845" max="3845" width="0" style="19" hidden="1" customWidth="1"/>
    <col min="3846" max="3846" width="2.85546875" style="19" customWidth="1"/>
    <col min="3847" max="3847" width="2.7109375" style="19" customWidth="1"/>
    <col min="3848" max="3848" width="2.85546875" style="19" customWidth="1"/>
    <col min="3849" max="3849" width="1.85546875" style="19" customWidth="1"/>
    <col min="3850" max="3850" width="15.7109375" style="19" customWidth="1"/>
    <col min="3851" max="3851" width="4.7109375" style="19" customWidth="1"/>
    <col min="3852" max="3852" width="19.42578125" style="19" customWidth="1"/>
    <col min="3853" max="3853" width="13.85546875" style="19" customWidth="1"/>
    <col min="3854" max="3855" width="6.85546875" style="19" customWidth="1"/>
    <col min="3856" max="3856" width="12.5703125" style="19" customWidth="1"/>
    <col min="3857" max="3857" width="18.7109375" style="19" customWidth="1"/>
    <col min="3858" max="4097" width="9.140625" style="19"/>
    <col min="4098" max="4098" width="3" style="19" customWidth="1"/>
    <col min="4099" max="4099" width="2.42578125" style="19" customWidth="1"/>
    <col min="4100" max="4100" width="2.140625" style="19" customWidth="1"/>
    <col min="4101" max="4101" width="0" style="19" hidden="1" customWidth="1"/>
    <col min="4102" max="4102" width="2.85546875" style="19" customWidth="1"/>
    <col min="4103" max="4103" width="2.7109375" style="19" customWidth="1"/>
    <col min="4104" max="4104" width="2.85546875" style="19" customWidth="1"/>
    <col min="4105" max="4105" width="1.85546875" style="19" customWidth="1"/>
    <col min="4106" max="4106" width="15.7109375" style="19" customWidth="1"/>
    <col min="4107" max="4107" width="4.7109375" style="19" customWidth="1"/>
    <col min="4108" max="4108" width="19.42578125" style="19" customWidth="1"/>
    <col min="4109" max="4109" width="13.85546875" style="19" customWidth="1"/>
    <col min="4110" max="4111" width="6.85546875" style="19" customWidth="1"/>
    <col min="4112" max="4112" width="12.5703125" style="19" customWidth="1"/>
    <col min="4113" max="4113" width="18.7109375" style="19" customWidth="1"/>
    <col min="4114" max="4353" width="9.140625" style="19"/>
    <col min="4354" max="4354" width="3" style="19" customWidth="1"/>
    <col min="4355" max="4355" width="2.42578125" style="19" customWidth="1"/>
    <col min="4356" max="4356" width="2.140625" style="19" customWidth="1"/>
    <col min="4357" max="4357" width="0" style="19" hidden="1" customWidth="1"/>
    <col min="4358" max="4358" width="2.85546875" style="19" customWidth="1"/>
    <col min="4359" max="4359" width="2.7109375" style="19" customWidth="1"/>
    <col min="4360" max="4360" width="2.85546875" style="19" customWidth="1"/>
    <col min="4361" max="4361" width="1.85546875" style="19" customWidth="1"/>
    <col min="4362" max="4362" width="15.7109375" style="19" customWidth="1"/>
    <col min="4363" max="4363" width="4.7109375" style="19" customWidth="1"/>
    <col min="4364" max="4364" width="19.42578125" style="19" customWidth="1"/>
    <col min="4365" max="4365" width="13.85546875" style="19" customWidth="1"/>
    <col min="4366" max="4367" width="6.85546875" style="19" customWidth="1"/>
    <col min="4368" max="4368" width="12.5703125" style="19" customWidth="1"/>
    <col min="4369" max="4369" width="18.7109375" style="19" customWidth="1"/>
    <col min="4370" max="4609" width="9.140625" style="19"/>
    <col min="4610" max="4610" width="3" style="19" customWidth="1"/>
    <col min="4611" max="4611" width="2.42578125" style="19" customWidth="1"/>
    <col min="4612" max="4612" width="2.140625" style="19" customWidth="1"/>
    <col min="4613" max="4613" width="0" style="19" hidden="1" customWidth="1"/>
    <col min="4614" max="4614" width="2.85546875" style="19" customWidth="1"/>
    <col min="4615" max="4615" width="2.7109375" style="19" customWidth="1"/>
    <col min="4616" max="4616" width="2.85546875" style="19" customWidth="1"/>
    <col min="4617" max="4617" width="1.85546875" style="19" customWidth="1"/>
    <col min="4618" max="4618" width="15.7109375" style="19" customWidth="1"/>
    <col min="4619" max="4619" width="4.7109375" style="19" customWidth="1"/>
    <col min="4620" max="4620" width="19.42578125" style="19" customWidth="1"/>
    <col min="4621" max="4621" width="13.85546875" style="19" customWidth="1"/>
    <col min="4622" max="4623" width="6.85546875" style="19" customWidth="1"/>
    <col min="4624" max="4624" width="12.5703125" style="19" customWidth="1"/>
    <col min="4625" max="4625" width="18.7109375" style="19" customWidth="1"/>
    <col min="4626" max="4865" width="9.140625" style="19"/>
    <col min="4866" max="4866" width="3" style="19" customWidth="1"/>
    <col min="4867" max="4867" width="2.42578125" style="19" customWidth="1"/>
    <col min="4868" max="4868" width="2.140625" style="19" customWidth="1"/>
    <col min="4869" max="4869" width="0" style="19" hidden="1" customWidth="1"/>
    <col min="4870" max="4870" width="2.85546875" style="19" customWidth="1"/>
    <col min="4871" max="4871" width="2.7109375" style="19" customWidth="1"/>
    <col min="4872" max="4872" width="2.85546875" style="19" customWidth="1"/>
    <col min="4873" max="4873" width="1.85546875" style="19" customWidth="1"/>
    <col min="4874" max="4874" width="15.7109375" style="19" customWidth="1"/>
    <col min="4875" max="4875" width="4.7109375" style="19" customWidth="1"/>
    <col min="4876" max="4876" width="19.42578125" style="19" customWidth="1"/>
    <col min="4877" max="4877" width="13.85546875" style="19" customWidth="1"/>
    <col min="4878" max="4879" width="6.85546875" style="19" customWidth="1"/>
    <col min="4880" max="4880" width="12.5703125" style="19" customWidth="1"/>
    <col min="4881" max="4881" width="18.7109375" style="19" customWidth="1"/>
    <col min="4882" max="5121" width="9.140625" style="19"/>
    <col min="5122" max="5122" width="3" style="19" customWidth="1"/>
    <col min="5123" max="5123" width="2.42578125" style="19" customWidth="1"/>
    <col min="5124" max="5124" width="2.140625" style="19" customWidth="1"/>
    <col min="5125" max="5125" width="0" style="19" hidden="1" customWidth="1"/>
    <col min="5126" max="5126" width="2.85546875" style="19" customWidth="1"/>
    <col min="5127" max="5127" width="2.7109375" style="19" customWidth="1"/>
    <col min="5128" max="5128" width="2.85546875" style="19" customWidth="1"/>
    <col min="5129" max="5129" width="1.85546875" style="19" customWidth="1"/>
    <col min="5130" max="5130" width="15.7109375" style="19" customWidth="1"/>
    <col min="5131" max="5131" width="4.7109375" style="19" customWidth="1"/>
    <col min="5132" max="5132" width="19.42578125" style="19" customWidth="1"/>
    <col min="5133" max="5133" width="13.85546875" style="19" customWidth="1"/>
    <col min="5134" max="5135" width="6.85546875" style="19" customWidth="1"/>
    <col min="5136" max="5136" width="12.5703125" style="19" customWidth="1"/>
    <col min="5137" max="5137" width="18.7109375" style="19" customWidth="1"/>
    <col min="5138" max="5377" width="9.140625" style="19"/>
    <col min="5378" max="5378" width="3" style="19" customWidth="1"/>
    <col min="5379" max="5379" width="2.42578125" style="19" customWidth="1"/>
    <col min="5380" max="5380" width="2.140625" style="19" customWidth="1"/>
    <col min="5381" max="5381" width="0" style="19" hidden="1" customWidth="1"/>
    <col min="5382" max="5382" width="2.85546875" style="19" customWidth="1"/>
    <col min="5383" max="5383" width="2.7109375" style="19" customWidth="1"/>
    <col min="5384" max="5384" width="2.85546875" style="19" customWidth="1"/>
    <col min="5385" max="5385" width="1.85546875" style="19" customWidth="1"/>
    <col min="5386" max="5386" width="15.7109375" style="19" customWidth="1"/>
    <col min="5387" max="5387" width="4.7109375" style="19" customWidth="1"/>
    <col min="5388" max="5388" width="19.42578125" style="19" customWidth="1"/>
    <col min="5389" max="5389" width="13.85546875" style="19" customWidth="1"/>
    <col min="5390" max="5391" width="6.85546875" style="19" customWidth="1"/>
    <col min="5392" max="5392" width="12.5703125" style="19" customWidth="1"/>
    <col min="5393" max="5393" width="18.7109375" style="19" customWidth="1"/>
    <col min="5394" max="5633" width="9.140625" style="19"/>
    <col min="5634" max="5634" width="3" style="19" customWidth="1"/>
    <col min="5635" max="5635" width="2.42578125" style="19" customWidth="1"/>
    <col min="5636" max="5636" width="2.140625" style="19" customWidth="1"/>
    <col min="5637" max="5637" width="0" style="19" hidden="1" customWidth="1"/>
    <col min="5638" max="5638" width="2.85546875" style="19" customWidth="1"/>
    <col min="5639" max="5639" width="2.7109375" style="19" customWidth="1"/>
    <col min="5640" max="5640" width="2.85546875" style="19" customWidth="1"/>
    <col min="5641" max="5641" width="1.85546875" style="19" customWidth="1"/>
    <col min="5642" max="5642" width="15.7109375" style="19" customWidth="1"/>
    <col min="5643" max="5643" width="4.7109375" style="19" customWidth="1"/>
    <col min="5644" max="5644" width="19.42578125" style="19" customWidth="1"/>
    <col min="5645" max="5645" width="13.85546875" style="19" customWidth="1"/>
    <col min="5646" max="5647" width="6.85546875" style="19" customWidth="1"/>
    <col min="5648" max="5648" width="12.5703125" style="19" customWidth="1"/>
    <col min="5649" max="5649" width="18.7109375" style="19" customWidth="1"/>
    <col min="5650" max="5889" width="9.140625" style="19"/>
    <col min="5890" max="5890" width="3" style="19" customWidth="1"/>
    <col min="5891" max="5891" width="2.42578125" style="19" customWidth="1"/>
    <col min="5892" max="5892" width="2.140625" style="19" customWidth="1"/>
    <col min="5893" max="5893" width="0" style="19" hidden="1" customWidth="1"/>
    <col min="5894" max="5894" width="2.85546875" style="19" customWidth="1"/>
    <col min="5895" max="5895" width="2.7109375" style="19" customWidth="1"/>
    <col min="5896" max="5896" width="2.85546875" style="19" customWidth="1"/>
    <col min="5897" max="5897" width="1.85546875" style="19" customWidth="1"/>
    <col min="5898" max="5898" width="15.7109375" style="19" customWidth="1"/>
    <col min="5899" max="5899" width="4.7109375" style="19" customWidth="1"/>
    <col min="5900" max="5900" width="19.42578125" style="19" customWidth="1"/>
    <col min="5901" max="5901" width="13.85546875" style="19" customWidth="1"/>
    <col min="5902" max="5903" width="6.85546875" style="19" customWidth="1"/>
    <col min="5904" max="5904" width="12.5703125" style="19" customWidth="1"/>
    <col min="5905" max="5905" width="18.7109375" style="19" customWidth="1"/>
    <col min="5906" max="6145" width="9.140625" style="19"/>
    <col min="6146" max="6146" width="3" style="19" customWidth="1"/>
    <col min="6147" max="6147" width="2.42578125" style="19" customWidth="1"/>
    <col min="6148" max="6148" width="2.140625" style="19" customWidth="1"/>
    <col min="6149" max="6149" width="0" style="19" hidden="1" customWidth="1"/>
    <col min="6150" max="6150" width="2.85546875" style="19" customWidth="1"/>
    <col min="6151" max="6151" width="2.7109375" style="19" customWidth="1"/>
    <col min="6152" max="6152" width="2.85546875" style="19" customWidth="1"/>
    <col min="6153" max="6153" width="1.85546875" style="19" customWidth="1"/>
    <col min="6154" max="6154" width="15.7109375" style="19" customWidth="1"/>
    <col min="6155" max="6155" width="4.7109375" style="19" customWidth="1"/>
    <col min="6156" max="6156" width="19.42578125" style="19" customWidth="1"/>
    <col min="6157" max="6157" width="13.85546875" style="19" customWidth="1"/>
    <col min="6158" max="6159" width="6.85546875" style="19" customWidth="1"/>
    <col min="6160" max="6160" width="12.5703125" style="19" customWidth="1"/>
    <col min="6161" max="6161" width="18.7109375" style="19" customWidth="1"/>
    <col min="6162" max="6401" width="9.140625" style="19"/>
    <col min="6402" max="6402" width="3" style="19" customWidth="1"/>
    <col min="6403" max="6403" width="2.42578125" style="19" customWidth="1"/>
    <col min="6404" max="6404" width="2.140625" style="19" customWidth="1"/>
    <col min="6405" max="6405" width="0" style="19" hidden="1" customWidth="1"/>
    <col min="6406" max="6406" width="2.85546875" style="19" customWidth="1"/>
    <col min="6407" max="6407" width="2.7109375" style="19" customWidth="1"/>
    <col min="6408" max="6408" width="2.85546875" style="19" customWidth="1"/>
    <col min="6409" max="6409" width="1.85546875" style="19" customWidth="1"/>
    <col min="6410" max="6410" width="15.7109375" style="19" customWidth="1"/>
    <col min="6411" max="6411" width="4.7109375" style="19" customWidth="1"/>
    <col min="6412" max="6412" width="19.42578125" style="19" customWidth="1"/>
    <col min="6413" max="6413" width="13.85546875" style="19" customWidth="1"/>
    <col min="6414" max="6415" width="6.85546875" style="19" customWidth="1"/>
    <col min="6416" max="6416" width="12.5703125" style="19" customWidth="1"/>
    <col min="6417" max="6417" width="18.7109375" style="19" customWidth="1"/>
    <col min="6418" max="6657" width="9.140625" style="19"/>
    <col min="6658" max="6658" width="3" style="19" customWidth="1"/>
    <col min="6659" max="6659" width="2.42578125" style="19" customWidth="1"/>
    <col min="6660" max="6660" width="2.140625" style="19" customWidth="1"/>
    <col min="6661" max="6661" width="0" style="19" hidden="1" customWidth="1"/>
    <col min="6662" max="6662" width="2.85546875" style="19" customWidth="1"/>
    <col min="6663" max="6663" width="2.7109375" style="19" customWidth="1"/>
    <col min="6664" max="6664" width="2.85546875" style="19" customWidth="1"/>
    <col min="6665" max="6665" width="1.85546875" style="19" customWidth="1"/>
    <col min="6666" max="6666" width="15.7109375" style="19" customWidth="1"/>
    <col min="6667" max="6667" width="4.7109375" style="19" customWidth="1"/>
    <col min="6668" max="6668" width="19.42578125" style="19" customWidth="1"/>
    <col min="6669" max="6669" width="13.85546875" style="19" customWidth="1"/>
    <col min="6670" max="6671" width="6.85546875" style="19" customWidth="1"/>
    <col min="6672" max="6672" width="12.5703125" style="19" customWidth="1"/>
    <col min="6673" max="6673" width="18.7109375" style="19" customWidth="1"/>
    <col min="6674" max="6913" width="9.140625" style="19"/>
    <col min="6914" max="6914" width="3" style="19" customWidth="1"/>
    <col min="6915" max="6915" width="2.42578125" style="19" customWidth="1"/>
    <col min="6916" max="6916" width="2.140625" style="19" customWidth="1"/>
    <col min="6917" max="6917" width="0" style="19" hidden="1" customWidth="1"/>
    <col min="6918" max="6918" width="2.85546875" style="19" customWidth="1"/>
    <col min="6919" max="6919" width="2.7109375" style="19" customWidth="1"/>
    <col min="6920" max="6920" width="2.85546875" style="19" customWidth="1"/>
    <col min="6921" max="6921" width="1.85546875" style="19" customWidth="1"/>
    <col min="6922" max="6922" width="15.7109375" style="19" customWidth="1"/>
    <col min="6923" max="6923" width="4.7109375" style="19" customWidth="1"/>
    <col min="6924" max="6924" width="19.42578125" style="19" customWidth="1"/>
    <col min="6925" max="6925" width="13.85546875" style="19" customWidth="1"/>
    <col min="6926" max="6927" width="6.85546875" style="19" customWidth="1"/>
    <col min="6928" max="6928" width="12.5703125" style="19" customWidth="1"/>
    <col min="6929" max="6929" width="18.7109375" style="19" customWidth="1"/>
    <col min="6930" max="7169" width="9.140625" style="19"/>
    <col min="7170" max="7170" width="3" style="19" customWidth="1"/>
    <col min="7171" max="7171" width="2.42578125" style="19" customWidth="1"/>
    <col min="7172" max="7172" width="2.140625" style="19" customWidth="1"/>
    <col min="7173" max="7173" width="0" style="19" hidden="1" customWidth="1"/>
    <col min="7174" max="7174" width="2.85546875" style="19" customWidth="1"/>
    <col min="7175" max="7175" width="2.7109375" style="19" customWidth="1"/>
    <col min="7176" max="7176" width="2.85546875" style="19" customWidth="1"/>
    <col min="7177" max="7177" width="1.85546875" style="19" customWidth="1"/>
    <col min="7178" max="7178" width="15.7109375" style="19" customWidth="1"/>
    <col min="7179" max="7179" width="4.7109375" style="19" customWidth="1"/>
    <col min="7180" max="7180" width="19.42578125" style="19" customWidth="1"/>
    <col min="7181" max="7181" width="13.85546875" style="19" customWidth="1"/>
    <col min="7182" max="7183" width="6.85546875" style="19" customWidth="1"/>
    <col min="7184" max="7184" width="12.5703125" style="19" customWidth="1"/>
    <col min="7185" max="7185" width="18.7109375" style="19" customWidth="1"/>
    <col min="7186" max="7425" width="9.140625" style="19"/>
    <col min="7426" max="7426" width="3" style="19" customWidth="1"/>
    <col min="7427" max="7427" width="2.42578125" style="19" customWidth="1"/>
    <col min="7428" max="7428" width="2.140625" style="19" customWidth="1"/>
    <col min="7429" max="7429" width="0" style="19" hidden="1" customWidth="1"/>
    <col min="7430" max="7430" width="2.85546875" style="19" customWidth="1"/>
    <col min="7431" max="7431" width="2.7109375" style="19" customWidth="1"/>
    <col min="7432" max="7432" width="2.85546875" style="19" customWidth="1"/>
    <col min="7433" max="7433" width="1.85546875" style="19" customWidth="1"/>
    <col min="7434" max="7434" width="15.7109375" style="19" customWidth="1"/>
    <col min="7435" max="7435" width="4.7109375" style="19" customWidth="1"/>
    <col min="7436" max="7436" width="19.42578125" style="19" customWidth="1"/>
    <col min="7437" max="7437" width="13.85546875" style="19" customWidth="1"/>
    <col min="7438" max="7439" width="6.85546875" style="19" customWidth="1"/>
    <col min="7440" max="7440" width="12.5703125" style="19" customWidth="1"/>
    <col min="7441" max="7441" width="18.7109375" style="19" customWidth="1"/>
    <col min="7442" max="7681" width="9.140625" style="19"/>
    <col min="7682" max="7682" width="3" style="19" customWidth="1"/>
    <col min="7683" max="7683" width="2.42578125" style="19" customWidth="1"/>
    <col min="7684" max="7684" width="2.140625" style="19" customWidth="1"/>
    <col min="7685" max="7685" width="0" style="19" hidden="1" customWidth="1"/>
    <col min="7686" max="7686" width="2.85546875" style="19" customWidth="1"/>
    <col min="7687" max="7687" width="2.7109375" style="19" customWidth="1"/>
    <col min="7688" max="7688" width="2.85546875" style="19" customWidth="1"/>
    <col min="7689" max="7689" width="1.85546875" style="19" customWidth="1"/>
    <col min="7690" max="7690" width="15.7109375" style="19" customWidth="1"/>
    <col min="7691" max="7691" width="4.7109375" style="19" customWidth="1"/>
    <col min="7692" max="7692" width="19.42578125" style="19" customWidth="1"/>
    <col min="7693" max="7693" width="13.85546875" style="19" customWidth="1"/>
    <col min="7694" max="7695" width="6.85546875" style="19" customWidth="1"/>
    <col min="7696" max="7696" width="12.5703125" style="19" customWidth="1"/>
    <col min="7697" max="7697" width="18.7109375" style="19" customWidth="1"/>
    <col min="7698" max="7937" width="9.140625" style="19"/>
    <col min="7938" max="7938" width="3" style="19" customWidth="1"/>
    <col min="7939" max="7939" width="2.42578125" style="19" customWidth="1"/>
    <col min="7940" max="7940" width="2.140625" style="19" customWidth="1"/>
    <col min="7941" max="7941" width="0" style="19" hidden="1" customWidth="1"/>
    <col min="7942" max="7942" width="2.85546875" style="19" customWidth="1"/>
    <col min="7943" max="7943" width="2.7109375" style="19" customWidth="1"/>
    <col min="7944" max="7944" width="2.85546875" style="19" customWidth="1"/>
    <col min="7945" max="7945" width="1.85546875" style="19" customWidth="1"/>
    <col min="7946" max="7946" width="15.7109375" style="19" customWidth="1"/>
    <col min="7947" max="7947" width="4.7109375" style="19" customWidth="1"/>
    <col min="7948" max="7948" width="19.42578125" style="19" customWidth="1"/>
    <col min="7949" max="7949" width="13.85546875" style="19" customWidth="1"/>
    <col min="7950" max="7951" width="6.85546875" style="19" customWidth="1"/>
    <col min="7952" max="7952" width="12.5703125" style="19" customWidth="1"/>
    <col min="7953" max="7953" width="18.7109375" style="19" customWidth="1"/>
    <col min="7954" max="8193" width="9.140625" style="19"/>
    <col min="8194" max="8194" width="3" style="19" customWidth="1"/>
    <col min="8195" max="8195" width="2.42578125" style="19" customWidth="1"/>
    <col min="8196" max="8196" width="2.140625" style="19" customWidth="1"/>
    <col min="8197" max="8197" width="0" style="19" hidden="1" customWidth="1"/>
    <col min="8198" max="8198" width="2.85546875" style="19" customWidth="1"/>
    <col min="8199" max="8199" width="2.7109375" style="19" customWidth="1"/>
    <col min="8200" max="8200" width="2.85546875" style="19" customWidth="1"/>
    <col min="8201" max="8201" width="1.85546875" style="19" customWidth="1"/>
    <col min="8202" max="8202" width="15.7109375" style="19" customWidth="1"/>
    <col min="8203" max="8203" width="4.7109375" style="19" customWidth="1"/>
    <col min="8204" max="8204" width="19.42578125" style="19" customWidth="1"/>
    <col min="8205" max="8205" width="13.85546875" style="19" customWidth="1"/>
    <col min="8206" max="8207" width="6.85546875" style="19" customWidth="1"/>
    <col min="8208" max="8208" width="12.5703125" style="19" customWidth="1"/>
    <col min="8209" max="8209" width="18.7109375" style="19" customWidth="1"/>
    <col min="8210" max="8449" width="9.140625" style="19"/>
    <col min="8450" max="8450" width="3" style="19" customWidth="1"/>
    <col min="8451" max="8451" width="2.42578125" style="19" customWidth="1"/>
    <col min="8452" max="8452" width="2.140625" style="19" customWidth="1"/>
    <col min="8453" max="8453" width="0" style="19" hidden="1" customWidth="1"/>
    <col min="8454" max="8454" width="2.85546875" style="19" customWidth="1"/>
    <col min="8455" max="8455" width="2.7109375" style="19" customWidth="1"/>
    <col min="8456" max="8456" width="2.85546875" style="19" customWidth="1"/>
    <col min="8457" max="8457" width="1.85546875" style="19" customWidth="1"/>
    <col min="8458" max="8458" width="15.7109375" style="19" customWidth="1"/>
    <col min="8459" max="8459" width="4.7109375" style="19" customWidth="1"/>
    <col min="8460" max="8460" width="19.42578125" style="19" customWidth="1"/>
    <col min="8461" max="8461" width="13.85546875" style="19" customWidth="1"/>
    <col min="8462" max="8463" width="6.85546875" style="19" customWidth="1"/>
    <col min="8464" max="8464" width="12.5703125" style="19" customWidth="1"/>
    <col min="8465" max="8465" width="18.7109375" style="19" customWidth="1"/>
    <col min="8466" max="8705" width="9.140625" style="19"/>
    <col min="8706" max="8706" width="3" style="19" customWidth="1"/>
    <col min="8707" max="8707" width="2.42578125" style="19" customWidth="1"/>
    <col min="8708" max="8708" width="2.140625" style="19" customWidth="1"/>
    <col min="8709" max="8709" width="0" style="19" hidden="1" customWidth="1"/>
    <col min="8710" max="8710" width="2.85546875" style="19" customWidth="1"/>
    <col min="8711" max="8711" width="2.7109375" style="19" customWidth="1"/>
    <col min="8712" max="8712" width="2.85546875" style="19" customWidth="1"/>
    <col min="8713" max="8713" width="1.85546875" style="19" customWidth="1"/>
    <col min="8714" max="8714" width="15.7109375" style="19" customWidth="1"/>
    <col min="8715" max="8715" width="4.7109375" style="19" customWidth="1"/>
    <col min="8716" max="8716" width="19.42578125" style="19" customWidth="1"/>
    <col min="8717" max="8717" width="13.85546875" style="19" customWidth="1"/>
    <col min="8718" max="8719" width="6.85546875" style="19" customWidth="1"/>
    <col min="8720" max="8720" width="12.5703125" style="19" customWidth="1"/>
    <col min="8721" max="8721" width="18.7109375" style="19" customWidth="1"/>
    <col min="8722" max="8961" width="9.140625" style="19"/>
    <col min="8962" max="8962" width="3" style="19" customWidth="1"/>
    <col min="8963" max="8963" width="2.42578125" style="19" customWidth="1"/>
    <col min="8964" max="8964" width="2.140625" style="19" customWidth="1"/>
    <col min="8965" max="8965" width="0" style="19" hidden="1" customWidth="1"/>
    <col min="8966" max="8966" width="2.85546875" style="19" customWidth="1"/>
    <col min="8967" max="8967" width="2.7109375" style="19" customWidth="1"/>
    <col min="8968" max="8968" width="2.85546875" style="19" customWidth="1"/>
    <col min="8969" max="8969" width="1.85546875" style="19" customWidth="1"/>
    <col min="8970" max="8970" width="15.7109375" style="19" customWidth="1"/>
    <col min="8971" max="8971" width="4.7109375" style="19" customWidth="1"/>
    <col min="8972" max="8972" width="19.42578125" style="19" customWidth="1"/>
    <col min="8973" max="8973" width="13.85546875" style="19" customWidth="1"/>
    <col min="8974" max="8975" width="6.85546875" style="19" customWidth="1"/>
    <col min="8976" max="8976" width="12.5703125" style="19" customWidth="1"/>
    <col min="8977" max="8977" width="18.7109375" style="19" customWidth="1"/>
    <col min="8978" max="9217" width="9.140625" style="19"/>
    <col min="9218" max="9218" width="3" style="19" customWidth="1"/>
    <col min="9219" max="9219" width="2.42578125" style="19" customWidth="1"/>
    <col min="9220" max="9220" width="2.140625" style="19" customWidth="1"/>
    <col min="9221" max="9221" width="0" style="19" hidden="1" customWidth="1"/>
    <col min="9222" max="9222" width="2.85546875" style="19" customWidth="1"/>
    <col min="9223" max="9223" width="2.7109375" style="19" customWidth="1"/>
    <col min="9224" max="9224" width="2.85546875" style="19" customWidth="1"/>
    <col min="9225" max="9225" width="1.85546875" style="19" customWidth="1"/>
    <col min="9226" max="9226" width="15.7109375" style="19" customWidth="1"/>
    <col min="9227" max="9227" width="4.7109375" style="19" customWidth="1"/>
    <col min="9228" max="9228" width="19.42578125" style="19" customWidth="1"/>
    <col min="9229" max="9229" width="13.85546875" style="19" customWidth="1"/>
    <col min="9230" max="9231" width="6.85546875" style="19" customWidth="1"/>
    <col min="9232" max="9232" width="12.5703125" style="19" customWidth="1"/>
    <col min="9233" max="9233" width="18.7109375" style="19" customWidth="1"/>
    <col min="9234" max="9473" width="9.140625" style="19"/>
    <col min="9474" max="9474" width="3" style="19" customWidth="1"/>
    <col min="9475" max="9475" width="2.42578125" style="19" customWidth="1"/>
    <col min="9476" max="9476" width="2.140625" style="19" customWidth="1"/>
    <col min="9477" max="9477" width="0" style="19" hidden="1" customWidth="1"/>
    <col min="9478" max="9478" width="2.85546875" style="19" customWidth="1"/>
    <col min="9479" max="9479" width="2.7109375" style="19" customWidth="1"/>
    <col min="9480" max="9480" width="2.85546875" style="19" customWidth="1"/>
    <col min="9481" max="9481" width="1.85546875" style="19" customWidth="1"/>
    <col min="9482" max="9482" width="15.7109375" style="19" customWidth="1"/>
    <col min="9483" max="9483" width="4.7109375" style="19" customWidth="1"/>
    <col min="9484" max="9484" width="19.42578125" style="19" customWidth="1"/>
    <col min="9485" max="9485" width="13.85546875" style="19" customWidth="1"/>
    <col min="9486" max="9487" width="6.85546875" style="19" customWidth="1"/>
    <col min="9488" max="9488" width="12.5703125" style="19" customWidth="1"/>
    <col min="9489" max="9489" width="18.7109375" style="19" customWidth="1"/>
    <col min="9490" max="9729" width="9.140625" style="19"/>
    <col min="9730" max="9730" width="3" style="19" customWidth="1"/>
    <col min="9731" max="9731" width="2.42578125" style="19" customWidth="1"/>
    <col min="9732" max="9732" width="2.140625" style="19" customWidth="1"/>
    <col min="9733" max="9733" width="0" style="19" hidden="1" customWidth="1"/>
    <col min="9734" max="9734" width="2.85546875" style="19" customWidth="1"/>
    <col min="9735" max="9735" width="2.7109375" style="19" customWidth="1"/>
    <col min="9736" max="9736" width="2.85546875" style="19" customWidth="1"/>
    <col min="9737" max="9737" width="1.85546875" style="19" customWidth="1"/>
    <col min="9738" max="9738" width="15.7109375" style="19" customWidth="1"/>
    <col min="9739" max="9739" width="4.7109375" style="19" customWidth="1"/>
    <col min="9740" max="9740" width="19.42578125" style="19" customWidth="1"/>
    <col min="9741" max="9741" width="13.85546875" style="19" customWidth="1"/>
    <col min="9742" max="9743" width="6.85546875" style="19" customWidth="1"/>
    <col min="9744" max="9744" width="12.5703125" style="19" customWidth="1"/>
    <col min="9745" max="9745" width="18.7109375" style="19" customWidth="1"/>
    <col min="9746" max="9985" width="9.140625" style="19"/>
    <col min="9986" max="9986" width="3" style="19" customWidth="1"/>
    <col min="9987" max="9987" width="2.42578125" style="19" customWidth="1"/>
    <col min="9988" max="9988" width="2.140625" style="19" customWidth="1"/>
    <col min="9989" max="9989" width="0" style="19" hidden="1" customWidth="1"/>
    <col min="9990" max="9990" width="2.85546875" style="19" customWidth="1"/>
    <col min="9991" max="9991" width="2.7109375" style="19" customWidth="1"/>
    <col min="9992" max="9992" width="2.85546875" style="19" customWidth="1"/>
    <col min="9993" max="9993" width="1.85546875" style="19" customWidth="1"/>
    <col min="9994" max="9994" width="15.7109375" style="19" customWidth="1"/>
    <col min="9995" max="9995" width="4.7109375" style="19" customWidth="1"/>
    <col min="9996" max="9996" width="19.42578125" style="19" customWidth="1"/>
    <col min="9997" max="9997" width="13.85546875" style="19" customWidth="1"/>
    <col min="9998" max="9999" width="6.85546875" style="19" customWidth="1"/>
    <col min="10000" max="10000" width="12.5703125" style="19" customWidth="1"/>
    <col min="10001" max="10001" width="18.7109375" style="19" customWidth="1"/>
    <col min="10002" max="10241" width="9.140625" style="19"/>
    <col min="10242" max="10242" width="3" style="19" customWidth="1"/>
    <col min="10243" max="10243" width="2.42578125" style="19" customWidth="1"/>
    <col min="10244" max="10244" width="2.140625" style="19" customWidth="1"/>
    <col min="10245" max="10245" width="0" style="19" hidden="1" customWidth="1"/>
    <col min="10246" max="10246" width="2.85546875" style="19" customWidth="1"/>
    <col min="10247" max="10247" width="2.7109375" style="19" customWidth="1"/>
    <col min="10248" max="10248" width="2.85546875" style="19" customWidth="1"/>
    <col min="10249" max="10249" width="1.85546875" style="19" customWidth="1"/>
    <col min="10250" max="10250" width="15.7109375" style="19" customWidth="1"/>
    <col min="10251" max="10251" width="4.7109375" style="19" customWidth="1"/>
    <col min="10252" max="10252" width="19.42578125" style="19" customWidth="1"/>
    <col min="10253" max="10253" width="13.85546875" style="19" customWidth="1"/>
    <col min="10254" max="10255" width="6.85546875" style="19" customWidth="1"/>
    <col min="10256" max="10256" width="12.5703125" style="19" customWidth="1"/>
    <col min="10257" max="10257" width="18.7109375" style="19" customWidth="1"/>
    <col min="10258" max="10497" width="9.140625" style="19"/>
    <col min="10498" max="10498" width="3" style="19" customWidth="1"/>
    <col min="10499" max="10499" width="2.42578125" style="19" customWidth="1"/>
    <col min="10500" max="10500" width="2.140625" style="19" customWidth="1"/>
    <col min="10501" max="10501" width="0" style="19" hidden="1" customWidth="1"/>
    <col min="10502" max="10502" width="2.85546875" style="19" customWidth="1"/>
    <col min="10503" max="10503" width="2.7109375" style="19" customWidth="1"/>
    <col min="10504" max="10504" width="2.85546875" style="19" customWidth="1"/>
    <col min="10505" max="10505" width="1.85546875" style="19" customWidth="1"/>
    <col min="10506" max="10506" width="15.7109375" style="19" customWidth="1"/>
    <col min="10507" max="10507" width="4.7109375" style="19" customWidth="1"/>
    <col min="10508" max="10508" width="19.42578125" style="19" customWidth="1"/>
    <col min="10509" max="10509" width="13.85546875" style="19" customWidth="1"/>
    <col min="10510" max="10511" width="6.85546875" style="19" customWidth="1"/>
    <col min="10512" max="10512" width="12.5703125" style="19" customWidth="1"/>
    <col min="10513" max="10513" width="18.7109375" style="19" customWidth="1"/>
    <col min="10514" max="10753" width="9.140625" style="19"/>
    <col min="10754" max="10754" width="3" style="19" customWidth="1"/>
    <col min="10755" max="10755" width="2.42578125" style="19" customWidth="1"/>
    <col min="10756" max="10756" width="2.140625" style="19" customWidth="1"/>
    <col min="10757" max="10757" width="0" style="19" hidden="1" customWidth="1"/>
    <col min="10758" max="10758" width="2.85546875" style="19" customWidth="1"/>
    <col min="10759" max="10759" width="2.7109375" style="19" customWidth="1"/>
    <col min="10760" max="10760" width="2.85546875" style="19" customWidth="1"/>
    <col min="10761" max="10761" width="1.85546875" style="19" customWidth="1"/>
    <col min="10762" max="10762" width="15.7109375" style="19" customWidth="1"/>
    <col min="10763" max="10763" width="4.7109375" style="19" customWidth="1"/>
    <col min="10764" max="10764" width="19.42578125" style="19" customWidth="1"/>
    <col min="10765" max="10765" width="13.85546875" style="19" customWidth="1"/>
    <col min="10766" max="10767" width="6.85546875" style="19" customWidth="1"/>
    <col min="10768" max="10768" width="12.5703125" style="19" customWidth="1"/>
    <col min="10769" max="10769" width="18.7109375" style="19" customWidth="1"/>
    <col min="10770" max="11009" width="9.140625" style="19"/>
    <col min="11010" max="11010" width="3" style="19" customWidth="1"/>
    <col min="11011" max="11011" width="2.42578125" style="19" customWidth="1"/>
    <col min="11012" max="11012" width="2.140625" style="19" customWidth="1"/>
    <col min="11013" max="11013" width="0" style="19" hidden="1" customWidth="1"/>
    <col min="11014" max="11014" width="2.85546875" style="19" customWidth="1"/>
    <col min="11015" max="11015" width="2.7109375" style="19" customWidth="1"/>
    <col min="11016" max="11016" width="2.85546875" style="19" customWidth="1"/>
    <col min="11017" max="11017" width="1.85546875" style="19" customWidth="1"/>
    <col min="11018" max="11018" width="15.7109375" style="19" customWidth="1"/>
    <col min="11019" max="11019" width="4.7109375" style="19" customWidth="1"/>
    <col min="11020" max="11020" width="19.42578125" style="19" customWidth="1"/>
    <col min="11021" max="11021" width="13.85546875" style="19" customWidth="1"/>
    <col min="11022" max="11023" width="6.85546875" style="19" customWidth="1"/>
    <col min="11024" max="11024" width="12.5703125" style="19" customWidth="1"/>
    <col min="11025" max="11025" width="18.7109375" style="19" customWidth="1"/>
    <col min="11026" max="11265" width="9.140625" style="19"/>
    <col min="11266" max="11266" width="3" style="19" customWidth="1"/>
    <col min="11267" max="11267" width="2.42578125" style="19" customWidth="1"/>
    <col min="11268" max="11268" width="2.140625" style="19" customWidth="1"/>
    <col min="11269" max="11269" width="0" style="19" hidden="1" customWidth="1"/>
    <col min="11270" max="11270" width="2.85546875" style="19" customWidth="1"/>
    <col min="11271" max="11271" width="2.7109375" style="19" customWidth="1"/>
    <col min="11272" max="11272" width="2.85546875" style="19" customWidth="1"/>
    <col min="11273" max="11273" width="1.85546875" style="19" customWidth="1"/>
    <col min="11274" max="11274" width="15.7109375" style="19" customWidth="1"/>
    <col min="11275" max="11275" width="4.7109375" style="19" customWidth="1"/>
    <col min="11276" max="11276" width="19.42578125" style="19" customWidth="1"/>
    <col min="11277" max="11277" width="13.85546875" style="19" customWidth="1"/>
    <col min="11278" max="11279" width="6.85546875" style="19" customWidth="1"/>
    <col min="11280" max="11280" width="12.5703125" style="19" customWidth="1"/>
    <col min="11281" max="11281" width="18.7109375" style="19" customWidth="1"/>
    <col min="11282" max="11521" width="9.140625" style="19"/>
    <col min="11522" max="11522" width="3" style="19" customWidth="1"/>
    <col min="11523" max="11523" width="2.42578125" style="19" customWidth="1"/>
    <col min="11524" max="11524" width="2.140625" style="19" customWidth="1"/>
    <col min="11525" max="11525" width="0" style="19" hidden="1" customWidth="1"/>
    <col min="11526" max="11526" width="2.85546875" style="19" customWidth="1"/>
    <col min="11527" max="11527" width="2.7109375" style="19" customWidth="1"/>
    <col min="11528" max="11528" width="2.85546875" style="19" customWidth="1"/>
    <col min="11529" max="11529" width="1.85546875" style="19" customWidth="1"/>
    <col min="11530" max="11530" width="15.7109375" style="19" customWidth="1"/>
    <col min="11531" max="11531" width="4.7109375" style="19" customWidth="1"/>
    <col min="11532" max="11532" width="19.42578125" style="19" customWidth="1"/>
    <col min="11533" max="11533" width="13.85546875" style="19" customWidth="1"/>
    <col min="11534" max="11535" width="6.85546875" style="19" customWidth="1"/>
    <col min="11536" max="11536" width="12.5703125" style="19" customWidth="1"/>
    <col min="11537" max="11537" width="18.7109375" style="19" customWidth="1"/>
    <col min="11538" max="11777" width="9.140625" style="19"/>
    <col min="11778" max="11778" width="3" style="19" customWidth="1"/>
    <col min="11779" max="11779" width="2.42578125" style="19" customWidth="1"/>
    <col min="11780" max="11780" width="2.140625" style="19" customWidth="1"/>
    <col min="11781" max="11781" width="0" style="19" hidden="1" customWidth="1"/>
    <col min="11782" max="11782" width="2.85546875" style="19" customWidth="1"/>
    <col min="11783" max="11783" width="2.7109375" style="19" customWidth="1"/>
    <col min="11784" max="11784" width="2.85546875" style="19" customWidth="1"/>
    <col min="11785" max="11785" width="1.85546875" style="19" customWidth="1"/>
    <col min="11786" max="11786" width="15.7109375" style="19" customWidth="1"/>
    <col min="11787" max="11787" width="4.7109375" style="19" customWidth="1"/>
    <col min="11788" max="11788" width="19.42578125" style="19" customWidth="1"/>
    <col min="11789" max="11789" width="13.85546875" style="19" customWidth="1"/>
    <col min="11790" max="11791" width="6.85546875" style="19" customWidth="1"/>
    <col min="11792" max="11792" width="12.5703125" style="19" customWidth="1"/>
    <col min="11793" max="11793" width="18.7109375" style="19" customWidth="1"/>
    <col min="11794" max="12033" width="9.140625" style="19"/>
    <col min="12034" max="12034" width="3" style="19" customWidth="1"/>
    <col min="12035" max="12035" width="2.42578125" style="19" customWidth="1"/>
    <col min="12036" max="12036" width="2.140625" style="19" customWidth="1"/>
    <col min="12037" max="12037" width="0" style="19" hidden="1" customWidth="1"/>
    <col min="12038" max="12038" width="2.85546875" style="19" customWidth="1"/>
    <col min="12039" max="12039" width="2.7109375" style="19" customWidth="1"/>
    <col min="12040" max="12040" width="2.85546875" style="19" customWidth="1"/>
    <col min="12041" max="12041" width="1.85546875" style="19" customWidth="1"/>
    <col min="12042" max="12042" width="15.7109375" style="19" customWidth="1"/>
    <col min="12043" max="12043" width="4.7109375" style="19" customWidth="1"/>
    <col min="12044" max="12044" width="19.42578125" style="19" customWidth="1"/>
    <col min="12045" max="12045" width="13.85546875" style="19" customWidth="1"/>
    <col min="12046" max="12047" width="6.85546875" style="19" customWidth="1"/>
    <col min="12048" max="12048" width="12.5703125" style="19" customWidth="1"/>
    <col min="12049" max="12049" width="18.7109375" style="19" customWidth="1"/>
    <col min="12050" max="12289" width="9.140625" style="19"/>
    <col min="12290" max="12290" width="3" style="19" customWidth="1"/>
    <col min="12291" max="12291" width="2.42578125" style="19" customWidth="1"/>
    <col min="12292" max="12292" width="2.140625" style="19" customWidth="1"/>
    <col min="12293" max="12293" width="0" style="19" hidden="1" customWidth="1"/>
    <col min="12294" max="12294" width="2.85546875" style="19" customWidth="1"/>
    <col min="12295" max="12295" width="2.7109375" style="19" customWidth="1"/>
    <col min="12296" max="12296" width="2.85546875" style="19" customWidth="1"/>
    <col min="12297" max="12297" width="1.85546875" style="19" customWidth="1"/>
    <col min="12298" max="12298" width="15.7109375" style="19" customWidth="1"/>
    <col min="12299" max="12299" width="4.7109375" style="19" customWidth="1"/>
    <col min="12300" max="12300" width="19.42578125" style="19" customWidth="1"/>
    <col min="12301" max="12301" width="13.85546875" style="19" customWidth="1"/>
    <col min="12302" max="12303" width="6.85546875" style="19" customWidth="1"/>
    <col min="12304" max="12304" width="12.5703125" style="19" customWidth="1"/>
    <col min="12305" max="12305" width="18.7109375" style="19" customWidth="1"/>
    <col min="12306" max="12545" width="9.140625" style="19"/>
    <col min="12546" max="12546" width="3" style="19" customWidth="1"/>
    <col min="12547" max="12547" width="2.42578125" style="19" customWidth="1"/>
    <col min="12548" max="12548" width="2.140625" style="19" customWidth="1"/>
    <col min="12549" max="12549" width="0" style="19" hidden="1" customWidth="1"/>
    <col min="12550" max="12550" width="2.85546875" style="19" customWidth="1"/>
    <col min="12551" max="12551" width="2.7109375" style="19" customWidth="1"/>
    <col min="12552" max="12552" width="2.85546875" style="19" customWidth="1"/>
    <col min="12553" max="12553" width="1.85546875" style="19" customWidth="1"/>
    <col min="12554" max="12554" width="15.7109375" style="19" customWidth="1"/>
    <col min="12555" max="12555" width="4.7109375" style="19" customWidth="1"/>
    <col min="12556" max="12556" width="19.42578125" style="19" customWidth="1"/>
    <col min="12557" max="12557" width="13.85546875" style="19" customWidth="1"/>
    <col min="12558" max="12559" width="6.85546875" style="19" customWidth="1"/>
    <col min="12560" max="12560" width="12.5703125" style="19" customWidth="1"/>
    <col min="12561" max="12561" width="18.7109375" style="19" customWidth="1"/>
    <col min="12562" max="12801" width="9.140625" style="19"/>
    <col min="12802" max="12802" width="3" style="19" customWidth="1"/>
    <col min="12803" max="12803" width="2.42578125" style="19" customWidth="1"/>
    <col min="12804" max="12804" width="2.140625" style="19" customWidth="1"/>
    <col min="12805" max="12805" width="0" style="19" hidden="1" customWidth="1"/>
    <col min="12806" max="12806" width="2.85546875" style="19" customWidth="1"/>
    <col min="12807" max="12807" width="2.7109375" style="19" customWidth="1"/>
    <col min="12808" max="12808" width="2.85546875" style="19" customWidth="1"/>
    <col min="12809" max="12809" width="1.85546875" style="19" customWidth="1"/>
    <col min="12810" max="12810" width="15.7109375" style="19" customWidth="1"/>
    <col min="12811" max="12811" width="4.7109375" style="19" customWidth="1"/>
    <col min="12812" max="12812" width="19.42578125" style="19" customWidth="1"/>
    <col min="12813" max="12813" width="13.85546875" style="19" customWidth="1"/>
    <col min="12814" max="12815" width="6.85546875" style="19" customWidth="1"/>
    <col min="12816" max="12816" width="12.5703125" style="19" customWidth="1"/>
    <col min="12817" max="12817" width="18.7109375" style="19" customWidth="1"/>
    <col min="12818" max="13057" width="9.140625" style="19"/>
    <col min="13058" max="13058" width="3" style="19" customWidth="1"/>
    <col min="13059" max="13059" width="2.42578125" style="19" customWidth="1"/>
    <col min="13060" max="13060" width="2.140625" style="19" customWidth="1"/>
    <col min="13061" max="13061" width="0" style="19" hidden="1" customWidth="1"/>
    <col min="13062" max="13062" width="2.85546875" style="19" customWidth="1"/>
    <col min="13063" max="13063" width="2.7109375" style="19" customWidth="1"/>
    <col min="13064" max="13064" width="2.85546875" style="19" customWidth="1"/>
    <col min="13065" max="13065" width="1.85546875" style="19" customWidth="1"/>
    <col min="13066" max="13066" width="15.7109375" style="19" customWidth="1"/>
    <col min="13067" max="13067" width="4.7109375" style="19" customWidth="1"/>
    <col min="13068" max="13068" width="19.42578125" style="19" customWidth="1"/>
    <col min="13069" max="13069" width="13.85546875" style="19" customWidth="1"/>
    <col min="13070" max="13071" width="6.85546875" style="19" customWidth="1"/>
    <col min="13072" max="13072" width="12.5703125" style="19" customWidth="1"/>
    <col min="13073" max="13073" width="18.7109375" style="19" customWidth="1"/>
    <col min="13074" max="13313" width="9.140625" style="19"/>
    <col min="13314" max="13314" width="3" style="19" customWidth="1"/>
    <col min="13315" max="13315" width="2.42578125" style="19" customWidth="1"/>
    <col min="13316" max="13316" width="2.140625" style="19" customWidth="1"/>
    <col min="13317" max="13317" width="0" style="19" hidden="1" customWidth="1"/>
    <col min="13318" max="13318" width="2.85546875" style="19" customWidth="1"/>
    <col min="13319" max="13319" width="2.7109375" style="19" customWidth="1"/>
    <col min="13320" max="13320" width="2.85546875" style="19" customWidth="1"/>
    <col min="13321" max="13321" width="1.85546875" style="19" customWidth="1"/>
    <col min="13322" max="13322" width="15.7109375" style="19" customWidth="1"/>
    <col min="13323" max="13323" width="4.7109375" style="19" customWidth="1"/>
    <col min="13324" max="13324" width="19.42578125" style="19" customWidth="1"/>
    <col min="13325" max="13325" width="13.85546875" style="19" customWidth="1"/>
    <col min="13326" max="13327" width="6.85546875" style="19" customWidth="1"/>
    <col min="13328" max="13328" width="12.5703125" style="19" customWidth="1"/>
    <col min="13329" max="13329" width="18.7109375" style="19" customWidth="1"/>
    <col min="13330" max="13569" width="9.140625" style="19"/>
    <col min="13570" max="13570" width="3" style="19" customWidth="1"/>
    <col min="13571" max="13571" width="2.42578125" style="19" customWidth="1"/>
    <col min="13572" max="13572" width="2.140625" style="19" customWidth="1"/>
    <col min="13573" max="13573" width="0" style="19" hidden="1" customWidth="1"/>
    <col min="13574" max="13574" width="2.85546875" style="19" customWidth="1"/>
    <col min="13575" max="13575" width="2.7109375" style="19" customWidth="1"/>
    <col min="13576" max="13576" width="2.85546875" style="19" customWidth="1"/>
    <col min="13577" max="13577" width="1.85546875" style="19" customWidth="1"/>
    <col min="13578" max="13578" width="15.7109375" style="19" customWidth="1"/>
    <col min="13579" max="13579" width="4.7109375" style="19" customWidth="1"/>
    <col min="13580" max="13580" width="19.42578125" style="19" customWidth="1"/>
    <col min="13581" max="13581" width="13.85546875" style="19" customWidth="1"/>
    <col min="13582" max="13583" width="6.85546875" style="19" customWidth="1"/>
    <col min="13584" max="13584" width="12.5703125" style="19" customWidth="1"/>
    <col min="13585" max="13585" width="18.7109375" style="19" customWidth="1"/>
    <col min="13586" max="13825" width="9.140625" style="19"/>
    <col min="13826" max="13826" width="3" style="19" customWidth="1"/>
    <col min="13827" max="13827" width="2.42578125" style="19" customWidth="1"/>
    <col min="13828" max="13828" width="2.140625" style="19" customWidth="1"/>
    <col min="13829" max="13829" width="0" style="19" hidden="1" customWidth="1"/>
    <col min="13830" max="13830" width="2.85546875" style="19" customWidth="1"/>
    <col min="13831" max="13831" width="2.7109375" style="19" customWidth="1"/>
    <col min="13832" max="13832" width="2.85546875" style="19" customWidth="1"/>
    <col min="13833" max="13833" width="1.85546875" style="19" customWidth="1"/>
    <col min="13834" max="13834" width="15.7109375" style="19" customWidth="1"/>
    <col min="13835" max="13835" width="4.7109375" style="19" customWidth="1"/>
    <col min="13836" max="13836" width="19.42578125" style="19" customWidth="1"/>
    <col min="13837" max="13837" width="13.85546875" style="19" customWidth="1"/>
    <col min="13838" max="13839" width="6.85546875" style="19" customWidth="1"/>
    <col min="13840" max="13840" width="12.5703125" style="19" customWidth="1"/>
    <col min="13841" max="13841" width="18.7109375" style="19" customWidth="1"/>
    <col min="13842" max="14081" width="9.140625" style="19"/>
    <col min="14082" max="14082" width="3" style="19" customWidth="1"/>
    <col min="14083" max="14083" width="2.42578125" style="19" customWidth="1"/>
    <col min="14084" max="14084" width="2.140625" style="19" customWidth="1"/>
    <col min="14085" max="14085" width="0" style="19" hidden="1" customWidth="1"/>
    <col min="14086" max="14086" width="2.85546875" style="19" customWidth="1"/>
    <col min="14087" max="14087" width="2.7109375" style="19" customWidth="1"/>
    <col min="14088" max="14088" width="2.85546875" style="19" customWidth="1"/>
    <col min="14089" max="14089" width="1.85546875" style="19" customWidth="1"/>
    <col min="14090" max="14090" width="15.7109375" style="19" customWidth="1"/>
    <col min="14091" max="14091" width="4.7109375" style="19" customWidth="1"/>
    <col min="14092" max="14092" width="19.42578125" style="19" customWidth="1"/>
    <col min="14093" max="14093" width="13.85546875" style="19" customWidth="1"/>
    <col min="14094" max="14095" width="6.85546875" style="19" customWidth="1"/>
    <col min="14096" max="14096" width="12.5703125" style="19" customWidth="1"/>
    <col min="14097" max="14097" width="18.7109375" style="19" customWidth="1"/>
    <col min="14098" max="14337" width="9.140625" style="19"/>
    <col min="14338" max="14338" width="3" style="19" customWidth="1"/>
    <col min="14339" max="14339" width="2.42578125" style="19" customWidth="1"/>
    <col min="14340" max="14340" width="2.140625" style="19" customWidth="1"/>
    <col min="14341" max="14341" width="0" style="19" hidden="1" customWidth="1"/>
    <col min="14342" max="14342" width="2.85546875" style="19" customWidth="1"/>
    <col min="14343" max="14343" width="2.7109375" style="19" customWidth="1"/>
    <col min="14344" max="14344" width="2.85546875" style="19" customWidth="1"/>
    <col min="14345" max="14345" width="1.85546875" style="19" customWidth="1"/>
    <col min="14346" max="14346" width="15.7109375" style="19" customWidth="1"/>
    <col min="14347" max="14347" width="4.7109375" style="19" customWidth="1"/>
    <col min="14348" max="14348" width="19.42578125" style="19" customWidth="1"/>
    <col min="14349" max="14349" width="13.85546875" style="19" customWidth="1"/>
    <col min="14350" max="14351" width="6.85546875" style="19" customWidth="1"/>
    <col min="14352" max="14352" width="12.5703125" style="19" customWidth="1"/>
    <col min="14353" max="14353" width="18.7109375" style="19" customWidth="1"/>
    <col min="14354" max="14593" width="9.140625" style="19"/>
    <col min="14594" max="14594" width="3" style="19" customWidth="1"/>
    <col min="14595" max="14595" width="2.42578125" style="19" customWidth="1"/>
    <col min="14596" max="14596" width="2.140625" style="19" customWidth="1"/>
    <col min="14597" max="14597" width="0" style="19" hidden="1" customWidth="1"/>
    <col min="14598" max="14598" width="2.85546875" style="19" customWidth="1"/>
    <col min="14599" max="14599" width="2.7109375" style="19" customWidth="1"/>
    <col min="14600" max="14600" width="2.85546875" style="19" customWidth="1"/>
    <col min="14601" max="14601" width="1.85546875" style="19" customWidth="1"/>
    <col min="14602" max="14602" width="15.7109375" style="19" customWidth="1"/>
    <col min="14603" max="14603" width="4.7109375" style="19" customWidth="1"/>
    <col min="14604" max="14604" width="19.42578125" style="19" customWidth="1"/>
    <col min="14605" max="14605" width="13.85546875" style="19" customWidth="1"/>
    <col min="14606" max="14607" width="6.85546875" style="19" customWidth="1"/>
    <col min="14608" max="14608" width="12.5703125" style="19" customWidth="1"/>
    <col min="14609" max="14609" width="18.7109375" style="19" customWidth="1"/>
    <col min="14610" max="14849" width="9.140625" style="19"/>
    <col min="14850" max="14850" width="3" style="19" customWidth="1"/>
    <col min="14851" max="14851" width="2.42578125" style="19" customWidth="1"/>
    <col min="14852" max="14852" width="2.140625" style="19" customWidth="1"/>
    <col min="14853" max="14853" width="0" style="19" hidden="1" customWidth="1"/>
    <col min="14854" max="14854" width="2.85546875" style="19" customWidth="1"/>
    <col min="14855" max="14855" width="2.7109375" style="19" customWidth="1"/>
    <col min="14856" max="14856" width="2.85546875" style="19" customWidth="1"/>
    <col min="14857" max="14857" width="1.85546875" style="19" customWidth="1"/>
    <col min="14858" max="14858" width="15.7109375" style="19" customWidth="1"/>
    <col min="14859" max="14859" width="4.7109375" style="19" customWidth="1"/>
    <col min="14860" max="14860" width="19.42578125" style="19" customWidth="1"/>
    <col min="14861" max="14861" width="13.85546875" style="19" customWidth="1"/>
    <col min="14862" max="14863" width="6.85546875" style="19" customWidth="1"/>
    <col min="14864" max="14864" width="12.5703125" style="19" customWidth="1"/>
    <col min="14865" max="14865" width="18.7109375" style="19" customWidth="1"/>
    <col min="14866" max="15105" width="9.140625" style="19"/>
    <col min="15106" max="15106" width="3" style="19" customWidth="1"/>
    <col min="15107" max="15107" width="2.42578125" style="19" customWidth="1"/>
    <col min="15108" max="15108" width="2.140625" style="19" customWidth="1"/>
    <col min="15109" max="15109" width="0" style="19" hidden="1" customWidth="1"/>
    <col min="15110" max="15110" width="2.85546875" style="19" customWidth="1"/>
    <col min="15111" max="15111" width="2.7109375" style="19" customWidth="1"/>
    <col min="15112" max="15112" width="2.85546875" style="19" customWidth="1"/>
    <col min="15113" max="15113" width="1.85546875" style="19" customWidth="1"/>
    <col min="15114" max="15114" width="15.7109375" style="19" customWidth="1"/>
    <col min="15115" max="15115" width="4.7109375" style="19" customWidth="1"/>
    <col min="15116" max="15116" width="19.42578125" style="19" customWidth="1"/>
    <col min="15117" max="15117" width="13.85546875" style="19" customWidth="1"/>
    <col min="15118" max="15119" width="6.85546875" style="19" customWidth="1"/>
    <col min="15120" max="15120" width="12.5703125" style="19" customWidth="1"/>
    <col min="15121" max="15121" width="18.7109375" style="19" customWidth="1"/>
    <col min="15122" max="15361" width="9.140625" style="19"/>
    <col min="15362" max="15362" width="3" style="19" customWidth="1"/>
    <col min="15363" max="15363" width="2.42578125" style="19" customWidth="1"/>
    <col min="15364" max="15364" width="2.140625" style="19" customWidth="1"/>
    <col min="15365" max="15365" width="0" style="19" hidden="1" customWidth="1"/>
    <col min="15366" max="15366" width="2.85546875" style="19" customWidth="1"/>
    <col min="15367" max="15367" width="2.7109375" style="19" customWidth="1"/>
    <col min="15368" max="15368" width="2.85546875" style="19" customWidth="1"/>
    <col min="15369" max="15369" width="1.85546875" style="19" customWidth="1"/>
    <col min="15370" max="15370" width="15.7109375" style="19" customWidth="1"/>
    <col min="15371" max="15371" width="4.7109375" style="19" customWidth="1"/>
    <col min="15372" max="15372" width="19.42578125" style="19" customWidth="1"/>
    <col min="15373" max="15373" width="13.85546875" style="19" customWidth="1"/>
    <col min="15374" max="15375" width="6.85546875" style="19" customWidth="1"/>
    <col min="15376" max="15376" width="12.5703125" style="19" customWidth="1"/>
    <col min="15377" max="15377" width="18.7109375" style="19" customWidth="1"/>
    <col min="15378" max="15617" width="9.140625" style="19"/>
    <col min="15618" max="15618" width="3" style="19" customWidth="1"/>
    <col min="15619" max="15619" width="2.42578125" style="19" customWidth="1"/>
    <col min="15620" max="15620" width="2.140625" style="19" customWidth="1"/>
    <col min="15621" max="15621" width="0" style="19" hidden="1" customWidth="1"/>
    <col min="15622" max="15622" width="2.85546875" style="19" customWidth="1"/>
    <col min="15623" max="15623" width="2.7109375" style="19" customWidth="1"/>
    <col min="15624" max="15624" width="2.85546875" style="19" customWidth="1"/>
    <col min="15625" max="15625" width="1.85546875" style="19" customWidth="1"/>
    <col min="15626" max="15626" width="15.7109375" style="19" customWidth="1"/>
    <col min="15627" max="15627" width="4.7109375" style="19" customWidth="1"/>
    <col min="15628" max="15628" width="19.42578125" style="19" customWidth="1"/>
    <col min="15629" max="15629" width="13.85546875" style="19" customWidth="1"/>
    <col min="15630" max="15631" width="6.85546875" style="19" customWidth="1"/>
    <col min="15632" max="15632" width="12.5703125" style="19" customWidth="1"/>
    <col min="15633" max="15633" width="18.7109375" style="19" customWidth="1"/>
    <col min="15634" max="15873" width="9.140625" style="19"/>
    <col min="15874" max="15874" width="3" style="19" customWidth="1"/>
    <col min="15875" max="15875" width="2.42578125" style="19" customWidth="1"/>
    <col min="15876" max="15876" width="2.140625" style="19" customWidth="1"/>
    <col min="15877" max="15877" width="0" style="19" hidden="1" customWidth="1"/>
    <col min="15878" max="15878" width="2.85546875" style="19" customWidth="1"/>
    <col min="15879" max="15879" width="2.7109375" style="19" customWidth="1"/>
    <col min="15880" max="15880" width="2.85546875" style="19" customWidth="1"/>
    <col min="15881" max="15881" width="1.85546875" style="19" customWidth="1"/>
    <col min="15882" max="15882" width="15.7109375" style="19" customWidth="1"/>
    <col min="15883" max="15883" width="4.7109375" style="19" customWidth="1"/>
    <col min="15884" max="15884" width="19.42578125" style="19" customWidth="1"/>
    <col min="15885" max="15885" width="13.85546875" style="19" customWidth="1"/>
    <col min="15886" max="15887" width="6.85546875" style="19" customWidth="1"/>
    <col min="15888" max="15888" width="12.5703125" style="19" customWidth="1"/>
    <col min="15889" max="15889" width="18.7109375" style="19" customWidth="1"/>
    <col min="15890" max="16129" width="9.140625" style="19"/>
    <col min="16130" max="16130" width="3" style="19" customWidth="1"/>
    <col min="16131" max="16131" width="2.42578125" style="19" customWidth="1"/>
    <col min="16132" max="16132" width="2.140625" style="19" customWidth="1"/>
    <col min="16133" max="16133" width="0" style="19" hidden="1" customWidth="1"/>
    <col min="16134" max="16134" width="2.85546875" style="19" customWidth="1"/>
    <col min="16135" max="16135" width="2.7109375" style="19" customWidth="1"/>
    <col min="16136" max="16136" width="2.85546875" style="19" customWidth="1"/>
    <col min="16137" max="16137" width="1.85546875" style="19" customWidth="1"/>
    <col min="16138" max="16138" width="15.7109375" style="19" customWidth="1"/>
    <col min="16139" max="16139" width="4.7109375" style="19" customWidth="1"/>
    <col min="16140" max="16140" width="19.42578125" style="19" customWidth="1"/>
    <col min="16141" max="16141" width="13.85546875" style="19" customWidth="1"/>
    <col min="16142" max="16143" width="6.85546875" style="19" customWidth="1"/>
    <col min="16144" max="16144" width="12.5703125" style="19" customWidth="1"/>
    <col min="16145" max="16145" width="18.7109375" style="19" customWidth="1"/>
    <col min="16146" max="16384" width="9.140625" style="19"/>
  </cols>
  <sheetData>
    <row r="1" spans="1:17" x14ac:dyDescent="0.2">
      <c r="A1" s="14"/>
      <c r="B1" s="15"/>
      <c r="C1" s="15"/>
      <c r="D1" s="15"/>
      <c r="E1" s="15"/>
      <c r="F1" s="15"/>
      <c r="G1" s="15"/>
      <c r="H1" s="16"/>
      <c r="I1" s="14"/>
      <c r="J1" s="15"/>
      <c r="K1" s="15"/>
      <c r="L1" s="15"/>
      <c r="M1" s="15"/>
      <c r="N1" s="17"/>
      <c r="O1" s="17"/>
      <c r="P1" s="226"/>
      <c r="Q1" s="18"/>
    </row>
    <row r="2" spans="1:17" ht="15" customHeight="1" x14ac:dyDescent="0.2">
      <c r="A2" s="20"/>
      <c r="B2" s="21"/>
      <c r="C2" s="21"/>
      <c r="D2" s="21"/>
      <c r="E2" s="21"/>
      <c r="F2" s="21"/>
      <c r="G2" s="21"/>
      <c r="H2" s="22"/>
      <c r="I2" s="947" t="s">
        <v>2270</v>
      </c>
      <c r="J2" s="948"/>
      <c r="K2" s="948"/>
      <c r="L2" s="948"/>
      <c r="M2" s="948"/>
      <c r="N2" s="948"/>
      <c r="O2" s="949"/>
      <c r="P2" s="227"/>
      <c r="Q2" s="23"/>
    </row>
    <row r="3" spans="1:17" ht="15" customHeight="1" x14ac:dyDescent="0.2">
      <c r="A3" s="20"/>
      <c r="B3" s="21"/>
      <c r="C3" s="21"/>
      <c r="D3" s="21"/>
      <c r="E3" s="21"/>
      <c r="F3" s="21"/>
      <c r="G3" s="21"/>
      <c r="H3" s="22"/>
      <c r="I3" s="947" t="s">
        <v>2271</v>
      </c>
      <c r="J3" s="948"/>
      <c r="K3" s="948"/>
      <c r="L3" s="948"/>
      <c r="M3" s="948"/>
      <c r="N3" s="948"/>
      <c r="O3" s="949"/>
      <c r="P3" s="227"/>
      <c r="Q3" s="23"/>
    </row>
    <row r="4" spans="1:17" ht="13.5" thickBot="1" x14ac:dyDescent="0.25">
      <c r="A4" s="20"/>
      <c r="B4" s="21"/>
      <c r="C4" s="21"/>
      <c r="D4" s="21"/>
      <c r="E4" s="21"/>
      <c r="F4" s="21"/>
      <c r="G4" s="21"/>
      <c r="H4" s="22"/>
      <c r="I4" s="24"/>
      <c r="J4" s="25"/>
      <c r="K4" s="25"/>
      <c r="L4" s="25"/>
      <c r="M4" s="25"/>
      <c r="N4" s="26"/>
      <c r="O4" s="26"/>
      <c r="P4" s="227"/>
      <c r="Q4" s="23"/>
    </row>
    <row r="5" spans="1:17" ht="15" customHeight="1" x14ac:dyDescent="0.2">
      <c r="A5" s="27"/>
      <c r="B5" s="28"/>
      <c r="C5" s="28"/>
      <c r="D5" s="28"/>
      <c r="E5" s="28"/>
      <c r="F5" s="28"/>
      <c r="G5" s="28"/>
      <c r="H5" s="29"/>
      <c r="I5" s="950" t="s">
        <v>217</v>
      </c>
      <c r="J5" s="951"/>
      <c r="K5" s="951"/>
      <c r="L5" s="951"/>
      <c r="M5" s="951"/>
      <c r="N5" s="951"/>
      <c r="O5" s="952"/>
      <c r="P5" s="27"/>
      <c r="Q5" s="29"/>
    </row>
    <row r="6" spans="1:17" ht="15.75" customHeight="1" thickBot="1" x14ac:dyDescent="0.25">
      <c r="A6" s="30"/>
      <c r="B6" s="31"/>
      <c r="C6" s="31"/>
      <c r="D6" s="31"/>
      <c r="E6" s="31"/>
      <c r="F6" s="31"/>
      <c r="G6" s="31"/>
      <c r="H6" s="32"/>
      <c r="I6" s="953" t="s">
        <v>218</v>
      </c>
      <c r="J6" s="954"/>
      <c r="K6" s="954"/>
      <c r="L6" s="954"/>
      <c r="M6" s="954"/>
      <c r="N6" s="954"/>
      <c r="O6" s="955"/>
      <c r="P6" s="30"/>
      <c r="Q6" s="32"/>
    </row>
    <row r="7" spans="1:17" x14ac:dyDescent="0.2">
      <c r="A7" s="956"/>
      <c r="B7" s="957"/>
      <c r="C7" s="957"/>
      <c r="D7" s="957"/>
      <c r="E7" s="957"/>
      <c r="F7" s="957"/>
      <c r="G7" s="957"/>
      <c r="H7" s="957"/>
      <c r="I7" s="240"/>
      <c r="J7" s="241"/>
      <c r="K7" s="242"/>
      <c r="L7" s="241"/>
      <c r="M7" s="241"/>
      <c r="N7" s="243"/>
      <c r="O7" s="244"/>
      <c r="P7" s="245"/>
      <c r="Q7" s="246"/>
    </row>
    <row r="8" spans="1:17" x14ac:dyDescent="0.2">
      <c r="A8" s="945"/>
      <c r="B8" s="946"/>
      <c r="C8" s="946"/>
      <c r="D8" s="946"/>
      <c r="E8" s="946"/>
      <c r="F8" s="946"/>
      <c r="G8" s="946"/>
      <c r="H8" s="946"/>
      <c r="I8" s="53"/>
      <c r="J8" s="247"/>
      <c r="K8" s="248"/>
      <c r="L8" s="247"/>
      <c r="M8" s="247"/>
      <c r="N8" s="249"/>
      <c r="O8" s="250"/>
      <c r="P8" s="224"/>
      <c r="Q8" s="251"/>
    </row>
    <row r="9" spans="1:17" x14ac:dyDescent="0.2">
      <c r="A9" s="945" t="s">
        <v>219</v>
      </c>
      <c r="B9" s="946"/>
      <c r="C9" s="946"/>
      <c r="D9" s="946"/>
      <c r="E9" s="946"/>
      <c r="F9" s="946"/>
      <c r="G9" s="946"/>
      <c r="H9" s="946"/>
      <c r="I9" s="287" t="s">
        <v>220</v>
      </c>
      <c r="J9" s="247">
        <v>1</v>
      </c>
      <c r="K9" s="959" t="s">
        <v>221</v>
      </c>
      <c r="L9" s="959"/>
      <c r="M9" s="959"/>
      <c r="N9" s="252"/>
      <c r="O9" s="250"/>
      <c r="P9" s="224"/>
      <c r="Q9" s="251"/>
    </row>
    <row r="10" spans="1:17" x14ac:dyDescent="0.2">
      <c r="A10" s="960" t="s">
        <v>222</v>
      </c>
      <c r="B10" s="961"/>
      <c r="C10" s="961"/>
      <c r="D10" s="961"/>
      <c r="E10" s="961"/>
      <c r="F10" s="961"/>
      <c r="G10" s="961"/>
      <c r="H10" s="961"/>
      <c r="I10" s="250" t="s">
        <v>220</v>
      </c>
      <c r="J10" s="253" t="s">
        <v>298</v>
      </c>
      <c r="K10" s="959" t="s">
        <v>299</v>
      </c>
      <c r="L10" s="959"/>
      <c r="M10" s="959"/>
      <c r="N10" s="959"/>
      <c r="O10" s="959"/>
      <c r="P10" s="959"/>
      <c r="Q10" s="254"/>
    </row>
    <row r="11" spans="1:17" x14ac:dyDescent="0.2">
      <c r="A11" s="945" t="s">
        <v>224</v>
      </c>
      <c r="B11" s="946"/>
      <c r="C11" s="946"/>
      <c r="D11" s="946"/>
      <c r="E11" s="946"/>
      <c r="F11" s="946"/>
      <c r="G11" s="946"/>
      <c r="H11" s="946"/>
      <c r="I11" s="250" t="s">
        <v>220</v>
      </c>
      <c r="J11" s="255" t="s">
        <v>300</v>
      </c>
      <c r="K11" s="959" t="s">
        <v>13</v>
      </c>
      <c r="L11" s="959"/>
      <c r="M11" s="959"/>
      <c r="N11" s="959"/>
      <c r="O11" s="250"/>
      <c r="P11" s="224"/>
      <c r="Q11" s="251"/>
    </row>
    <row r="12" spans="1:17" x14ac:dyDescent="0.2">
      <c r="A12" s="945" t="s">
        <v>226</v>
      </c>
      <c r="B12" s="946"/>
      <c r="C12" s="946"/>
      <c r="D12" s="946"/>
      <c r="E12" s="946"/>
      <c r="F12" s="946"/>
      <c r="G12" s="946"/>
      <c r="H12" s="946"/>
      <c r="I12" s="250" t="s">
        <v>220</v>
      </c>
      <c r="J12" s="247" t="s">
        <v>227</v>
      </c>
      <c r="K12" s="256"/>
      <c r="L12" s="361"/>
      <c r="M12" s="361"/>
      <c r="N12" s="252"/>
      <c r="O12" s="250"/>
      <c r="P12" s="224"/>
      <c r="Q12" s="251"/>
    </row>
    <row r="13" spans="1:17" x14ac:dyDescent="0.2">
      <c r="A13" s="945" t="s">
        <v>228</v>
      </c>
      <c r="B13" s="946"/>
      <c r="C13" s="946"/>
      <c r="D13" s="946"/>
      <c r="E13" s="946"/>
      <c r="F13" s="946"/>
      <c r="G13" s="946"/>
      <c r="H13" s="946"/>
      <c r="I13" s="250" t="s">
        <v>220</v>
      </c>
      <c r="J13" s="247" t="s">
        <v>229</v>
      </c>
      <c r="K13" s="256"/>
      <c r="L13" s="361"/>
      <c r="M13" s="361"/>
      <c r="N13" s="252"/>
      <c r="O13" s="250"/>
      <c r="P13" s="224"/>
      <c r="Q13" s="251"/>
    </row>
    <row r="14" spans="1:17" x14ac:dyDescent="0.2">
      <c r="A14" s="945" t="s">
        <v>230</v>
      </c>
      <c r="B14" s="946"/>
      <c r="C14" s="946"/>
      <c r="D14" s="946"/>
      <c r="E14" s="946"/>
      <c r="F14" s="946"/>
      <c r="G14" s="946"/>
      <c r="H14" s="946"/>
      <c r="I14" s="250" t="s">
        <v>220</v>
      </c>
      <c r="J14" s="373" t="e">
        <f xml:space="preserve"> Q32</f>
        <v>#REF!</v>
      </c>
      <c r="K14" s="256"/>
      <c r="L14" s="361"/>
      <c r="M14" s="361"/>
      <c r="N14" s="252"/>
      <c r="O14" s="250"/>
      <c r="P14" s="224"/>
      <c r="Q14" s="251"/>
    </row>
    <row r="15" spans="1:17" x14ac:dyDescent="0.2">
      <c r="A15" s="945" t="s">
        <v>231</v>
      </c>
      <c r="B15" s="946"/>
      <c r="C15" s="946"/>
      <c r="D15" s="946"/>
      <c r="E15" s="946"/>
      <c r="F15" s="946"/>
      <c r="G15" s="946"/>
      <c r="H15" s="946"/>
      <c r="I15" s="250" t="s">
        <v>220</v>
      </c>
      <c r="J15" s="247" t="s">
        <v>229</v>
      </c>
      <c r="K15" s="256"/>
      <c r="L15" s="361"/>
      <c r="M15" s="361"/>
      <c r="N15" s="252"/>
      <c r="O15" s="250"/>
      <c r="P15" s="224"/>
      <c r="Q15" s="251"/>
    </row>
    <row r="16" spans="1:17" x14ac:dyDescent="0.2">
      <c r="A16" s="360" t="s">
        <v>232</v>
      </c>
      <c r="B16" s="361"/>
      <c r="C16" s="361"/>
      <c r="D16" s="361"/>
      <c r="E16" s="361"/>
      <c r="F16" s="361"/>
      <c r="G16" s="361"/>
      <c r="H16" s="361"/>
      <c r="I16" s="250" t="s">
        <v>220</v>
      </c>
      <c r="J16" s="247" t="s">
        <v>233</v>
      </c>
      <c r="K16" s="256"/>
      <c r="L16" s="361"/>
      <c r="M16" s="361"/>
      <c r="N16" s="252"/>
      <c r="O16" s="250"/>
      <c r="P16" s="224"/>
      <c r="Q16" s="251"/>
    </row>
    <row r="17" spans="1:17" ht="13.5" thickBot="1" x14ac:dyDescent="0.25">
      <c r="A17" s="962" t="s">
        <v>234</v>
      </c>
      <c r="B17" s="963"/>
      <c r="C17" s="963"/>
      <c r="D17" s="963"/>
      <c r="E17" s="963"/>
      <c r="F17" s="963"/>
      <c r="G17" s="963"/>
      <c r="H17" s="963"/>
      <c r="I17" s="963"/>
      <c r="J17" s="963"/>
      <c r="K17" s="963"/>
      <c r="L17" s="963"/>
      <c r="M17" s="963"/>
      <c r="N17" s="963"/>
      <c r="O17" s="963"/>
      <c r="P17" s="963"/>
      <c r="Q17" s="964"/>
    </row>
    <row r="18" spans="1:17" ht="13.5" thickBot="1" x14ac:dyDescent="0.25">
      <c r="A18" s="958" t="s">
        <v>235</v>
      </c>
      <c r="B18" s="958"/>
      <c r="C18" s="958"/>
      <c r="D18" s="958"/>
      <c r="E18" s="958"/>
      <c r="F18" s="958"/>
      <c r="G18" s="362"/>
      <c r="H18" s="958" t="s">
        <v>236</v>
      </c>
      <c r="I18" s="958"/>
      <c r="J18" s="958"/>
      <c r="K18" s="958"/>
      <c r="L18" s="958"/>
      <c r="M18" s="958"/>
      <c r="N18" s="958" t="s">
        <v>237</v>
      </c>
      <c r="O18" s="958"/>
      <c r="P18" s="958"/>
      <c r="Q18" s="958"/>
    </row>
    <row r="19" spans="1:17" ht="25.5" customHeight="1" x14ac:dyDescent="0.2">
      <c r="A19" s="223" t="s">
        <v>238</v>
      </c>
      <c r="B19" s="33"/>
      <c r="C19" s="33"/>
      <c r="D19" s="33"/>
      <c r="E19" s="33"/>
      <c r="F19" s="34"/>
      <c r="G19" s="34"/>
      <c r="H19" s="965" t="s">
        <v>239</v>
      </c>
      <c r="I19" s="965"/>
      <c r="J19" s="965"/>
      <c r="K19" s="965"/>
      <c r="L19" s="965"/>
      <c r="M19" s="965"/>
      <c r="N19" s="966" t="s">
        <v>240</v>
      </c>
      <c r="O19" s="967"/>
      <c r="P19" s="967"/>
      <c r="Q19" s="968"/>
    </row>
    <row r="20" spans="1:17" x14ac:dyDescent="0.2">
      <c r="A20" s="969" t="s">
        <v>241</v>
      </c>
      <c r="B20" s="970"/>
      <c r="C20" s="970"/>
      <c r="D20" s="970"/>
      <c r="E20" s="970"/>
      <c r="F20" s="971"/>
      <c r="G20" s="363"/>
      <c r="H20" s="972" t="s">
        <v>242</v>
      </c>
      <c r="I20" s="970"/>
      <c r="J20" s="970"/>
      <c r="K20" s="970"/>
      <c r="L20" s="970"/>
      <c r="M20" s="971"/>
      <c r="N20" s="973" t="e">
        <f>Q32</f>
        <v>#REF!</v>
      </c>
      <c r="O20" s="974"/>
      <c r="P20" s="974"/>
      <c r="Q20" s="975"/>
    </row>
    <row r="21" spans="1:17" x14ac:dyDescent="0.2">
      <c r="A21" s="976" t="s">
        <v>243</v>
      </c>
      <c r="B21" s="977"/>
      <c r="C21" s="977"/>
      <c r="D21" s="977"/>
      <c r="E21" s="977"/>
      <c r="F21" s="978"/>
      <c r="G21" s="364"/>
      <c r="H21" s="238" t="s">
        <v>2272</v>
      </c>
      <c r="I21" s="979" t="s">
        <v>2273</v>
      </c>
      <c r="J21" s="979"/>
      <c r="K21" s="979"/>
      <c r="L21" s="979"/>
      <c r="M21" s="980"/>
      <c r="N21" s="981" t="s">
        <v>244</v>
      </c>
      <c r="O21" s="982"/>
      <c r="P21" s="982"/>
      <c r="Q21" s="983"/>
    </row>
    <row r="22" spans="1:17" ht="24" customHeight="1" thickBot="1" x14ac:dyDescent="0.25">
      <c r="A22" s="976" t="s">
        <v>245</v>
      </c>
      <c r="B22" s="977"/>
      <c r="C22" s="977"/>
      <c r="D22" s="977"/>
      <c r="E22" s="977"/>
      <c r="F22" s="978"/>
      <c r="G22" s="364"/>
      <c r="H22" s="239" t="s">
        <v>2272</v>
      </c>
      <c r="I22" s="984" t="str">
        <f>CONCATENATE("Terlaksananya ",$I$21)</f>
        <v>Terlaksananya Kegiatan Pemeliharaan Gedung/Prasarana Kantor Desa</v>
      </c>
      <c r="J22" s="984"/>
      <c r="K22" s="984"/>
      <c r="L22" s="984"/>
      <c r="M22" s="985"/>
      <c r="N22" s="981" t="s">
        <v>244</v>
      </c>
      <c r="O22" s="982"/>
      <c r="P22" s="982"/>
      <c r="Q22" s="983"/>
    </row>
    <row r="23" spans="1:17" x14ac:dyDescent="0.2">
      <c r="A23" s="986" t="s">
        <v>301</v>
      </c>
      <c r="B23" s="987"/>
      <c r="C23" s="987"/>
      <c r="D23" s="987"/>
      <c r="E23" s="987"/>
      <c r="F23" s="987"/>
      <c r="G23" s="987"/>
      <c r="H23" s="987"/>
      <c r="I23" s="987"/>
      <c r="J23" s="987"/>
      <c r="K23" s="987"/>
      <c r="L23" s="987"/>
      <c r="M23" s="987"/>
      <c r="N23" s="987"/>
      <c r="O23" s="987"/>
      <c r="P23" s="987"/>
      <c r="Q23" s="988"/>
    </row>
    <row r="24" spans="1:17" ht="13.5" thickBot="1" x14ac:dyDescent="0.25">
      <c r="A24" s="989"/>
      <c r="B24" s="990"/>
      <c r="C24" s="990"/>
      <c r="D24" s="990"/>
      <c r="E24" s="990"/>
      <c r="F24" s="990"/>
      <c r="G24" s="990"/>
      <c r="H24" s="990"/>
      <c r="I24" s="990"/>
      <c r="J24" s="990"/>
      <c r="K24" s="990"/>
      <c r="L24" s="990"/>
      <c r="M24" s="990"/>
      <c r="N24" s="990"/>
      <c r="O24" s="990"/>
      <c r="P24" s="990"/>
      <c r="Q24" s="991"/>
    </row>
    <row r="25" spans="1:17" customFormat="1" ht="15" x14ac:dyDescent="0.25">
      <c r="A25" s="950" t="s">
        <v>246</v>
      </c>
      <c r="B25" s="951"/>
      <c r="C25" s="951"/>
      <c r="D25" s="951"/>
      <c r="E25" s="951"/>
      <c r="F25" s="951"/>
      <c r="G25" s="951"/>
      <c r="H25" s="951"/>
      <c r="I25" s="951"/>
      <c r="J25" s="951"/>
      <c r="K25" s="951"/>
      <c r="L25" s="951"/>
      <c r="M25" s="951"/>
      <c r="N25" s="951"/>
      <c r="O25" s="951"/>
      <c r="P25" s="951"/>
      <c r="Q25" s="952"/>
    </row>
    <row r="26" spans="1:17" customFormat="1" ht="15.75" thickBot="1" x14ac:dyDescent="0.3">
      <c r="A26" s="953" t="s">
        <v>247</v>
      </c>
      <c r="B26" s="954"/>
      <c r="C26" s="954"/>
      <c r="D26" s="954"/>
      <c r="E26" s="954"/>
      <c r="F26" s="954"/>
      <c r="G26" s="954"/>
      <c r="H26" s="954"/>
      <c r="I26" s="954"/>
      <c r="J26" s="954"/>
      <c r="K26" s="954"/>
      <c r="L26" s="954"/>
      <c r="M26" s="954"/>
      <c r="N26" s="954"/>
      <c r="O26" s="954"/>
      <c r="P26" s="954"/>
      <c r="Q26" s="955"/>
    </row>
    <row r="27" spans="1:17" ht="16.5" customHeight="1" x14ac:dyDescent="0.2">
      <c r="A27" s="35"/>
      <c r="B27" s="36"/>
      <c r="C27" s="36"/>
      <c r="D27" s="36"/>
      <c r="E27" s="36"/>
      <c r="F27" s="992" t="s">
        <v>248</v>
      </c>
      <c r="G27" s="993"/>
      <c r="H27" s="993"/>
      <c r="I27" s="993"/>
      <c r="J27" s="993"/>
      <c r="K27" s="993"/>
      <c r="L27" s="994"/>
      <c r="M27" s="1001" t="s">
        <v>249</v>
      </c>
      <c r="N27" s="1004" t="s">
        <v>250</v>
      </c>
      <c r="O27" s="1005"/>
      <c r="P27" s="1005"/>
      <c r="Q27" s="1006"/>
    </row>
    <row r="28" spans="1:17" ht="15.75" customHeight="1" thickBot="1" x14ac:dyDescent="0.25">
      <c r="A28" s="1010" t="s">
        <v>251</v>
      </c>
      <c r="B28" s="1011"/>
      <c r="C28" s="1011"/>
      <c r="D28" s="1011"/>
      <c r="E28" s="1012"/>
      <c r="F28" s="995"/>
      <c r="G28" s="996"/>
      <c r="H28" s="996"/>
      <c r="I28" s="996"/>
      <c r="J28" s="996"/>
      <c r="K28" s="996"/>
      <c r="L28" s="997"/>
      <c r="M28" s="1002"/>
      <c r="N28" s="1007"/>
      <c r="O28" s="1008"/>
      <c r="P28" s="1008"/>
      <c r="Q28" s="1009"/>
    </row>
    <row r="29" spans="1:17" ht="15" customHeight="1" x14ac:dyDescent="0.2">
      <c r="A29" s="1010" t="s">
        <v>252</v>
      </c>
      <c r="B29" s="1011"/>
      <c r="C29" s="1011"/>
      <c r="D29" s="1011"/>
      <c r="E29" s="1012"/>
      <c r="F29" s="995"/>
      <c r="G29" s="996"/>
      <c r="H29" s="996"/>
      <c r="I29" s="996"/>
      <c r="J29" s="996"/>
      <c r="K29" s="996"/>
      <c r="L29" s="997"/>
      <c r="M29" s="1002"/>
      <c r="N29" s="1013" t="s">
        <v>253</v>
      </c>
      <c r="O29" s="1015" t="s">
        <v>254</v>
      </c>
      <c r="P29" s="37" t="s">
        <v>255</v>
      </c>
      <c r="Q29" s="1017" t="s">
        <v>256</v>
      </c>
    </row>
    <row r="30" spans="1:17" ht="15.75" customHeight="1" thickBot="1" x14ac:dyDescent="0.25">
      <c r="A30" s="38"/>
      <c r="B30" s="39"/>
      <c r="C30" s="39"/>
      <c r="D30" s="39"/>
      <c r="E30" s="40"/>
      <c r="F30" s="998"/>
      <c r="G30" s="999"/>
      <c r="H30" s="999"/>
      <c r="I30" s="999"/>
      <c r="J30" s="999"/>
      <c r="K30" s="999"/>
      <c r="L30" s="1000"/>
      <c r="M30" s="1003"/>
      <c r="N30" s="1014"/>
      <c r="O30" s="1016"/>
      <c r="P30" s="41" t="s">
        <v>257</v>
      </c>
      <c r="Q30" s="1018"/>
    </row>
    <row r="31" spans="1:17" ht="13.5" thickBot="1" x14ac:dyDescent="0.25">
      <c r="A31" s="1019">
        <v>1</v>
      </c>
      <c r="B31" s="1020"/>
      <c r="C31" s="1020"/>
      <c r="D31" s="1020"/>
      <c r="E31" s="1021"/>
      <c r="F31" s="1022">
        <v>2</v>
      </c>
      <c r="G31" s="1020"/>
      <c r="H31" s="1020"/>
      <c r="I31" s="1020"/>
      <c r="J31" s="1020"/>
      <c r="K31" s="1020"/>
      <c r="L31" s="1023"/>
      <c r="M31" s="365">
        <v>3</v>
      </c>
      <c r="N31" s="42">
        <v>4</v>
      </c>
      <c r="O31" s="42">
        <v>5</v>
      </c>
      <c r="P31" s="228">
        <v>6</v>
      </c>
      <c r="Q31" s="43" t="s">
        <v>258</v>
      </c>
    </row>
    <row r="32" spans="1:17" x14ac:dyDescent="0.2">
      <c r="A32" s="259">
        <v>5</v>
      </c>
      <c r="B32" s="44"/>
      <c r="C32" s="44"/>
      <c r="D32" s="44"/>
      <c r="E32" s="44"/>
      <c r="F32" s="1024" t="s">
        <v>259</v>
      </c>
      <c r="G32" s="1025"/>
      <c r="H32" s="1025"/>
      <c r="I32" s="1025"/>
      <c r="J32" s="1025"/>
      <c r="K32" s="1025"/>
      <c r="L32" s="1026"/>
      <c r="M32" s="44"/>
      <c r="N32" s="44"/>
      <c r="O32" s="44"/>
      <c r="P32" s="260"/>
      <c r="Q32" s="261" t="e">
        <f>Q54</f>
        <v>#REF!</v>
      </c>
    </row>
    <row r="33" spans="1:17" x14ac:dyDescent="0.2">
      <c r="A33" s="262">
        <v>5</v>
      </c>
      <c r="B33" s="263">
        <v>2</v>
      </c>
      <c r="C33" s="263"/>
      <c r="D33" s="263"/>
      <c r="E33" s="263"/>
      <c r="F33" s="1027" t="s">
        <v>302</v>
      </c>
      <c r="G33" s="1028"/>
      <c r="H33" s="1028"/>
      <c r="I33" s="1028"/>
      <c r="J33" s="1028"/>
      <c r="K33" s="1028"/>
      <c r="L33" s="1029"/>
      <c r="M33" s="263"/>
      <c r="N33" s="263"/>
      <c r="O33" s="263"/>
      <c r="P33" s="264"/>
      <c r="Q33" s="265" t="e">
        <f>Q32</f>
        <v>#REF!</v>
      </c>
    </row>
    <row r="34" spans="1:17" s="45" customFormat="1" ht="15" x14ac:dyDescent="0.25">
      <c r="A34" s="266">
        <v>5</v>
      </c>
      <c r="B34" s="366">
        <v>2</v>
      </c>
      <c r="C34" s="366">
        <v>1</v>
      </c>
      <c r="D34" s="1030"/>
      <c r="E34" s="1031"/>
      <c r="F34" s="1027" t="s">
        <v>303</v>
      </c>
      <c r="G34" s="1028"/>
      <c r="H34" s="1028"/>
      <c r="I34" s="1028"/>
      <c r="J34" s="1028"/>
      <c r="K34" s="1028"/>
      <c r="L34" s="1029"/>
      <c r="M34" s="55"/>
      <c r="N34" s="366"/>
      <c r="O34" s="366"/>
      <c r="P34" s="229"/>
      <c r="Q34" s="56" t="e">
        <f>Q54</f>
        <v>#REF!</v>
      </c>
    </row>
    <row r="35" spans="1:17" s="47" customFormat="1" ht="38.25" customHeight="1" x14ac:dyDescent="0.2">
      <c r="A35" s="268">
        <v>5</v>
      </c>
      <c r="B35" s="269">
        <v>2</v>
      </c>
      <c r="C35" s="269">
        <v>1</v>
      </c>
      <c r="D35" s="270">
        <v>1</v>
      </c>
      <c r="E35" s="270" t="s">
        <v>271</v>
      </c>
      <c r="F35" s="1033" t="s">
        <v>304</v>
      </c>
      <c r="G35" s="1034"/>
      <c r="H35" s="1034"/>
      <c r="I35" s="1034"/>
      <c r="J35" s="1034"/>
      <c r="K35" s="1034"/>
      <c r="L35" s="1035"/>
      <c r="M35" s="271"/>
      <c r="N35" s="46"/>
      <c r="O35" s="46"/>
      <c r="P35" s="230"/>
      <c r="Q35" s="56"/>
    </row>
    <row r="36" spans="1:17" s="47" customFormat="1" ht="15" customHeight="1" x14ac:dyDescent="0.2">
      <c r="A36" s="288"/>
      <c r="B36" s="289"/>
      <c r="C36" s="289"/>
      <c r="D36" s="290"/>
      <c r="E36" s="290"/>
      <c r="F36" s="83"/>
      <c r="G36" s="374"/>
      <c r="H36" s="54" t="e">
        <f>VLOOKUP(G36,barang,2,0)</f>
        <v>#N/A</v>
      </c>
      <c r="I36" s="374"/>
      <c r="J36" s="374"/>
      <c r="K36" s="374"/>
      <c r="L36" s="375"/>
      <c r="M36" s="271"/>
      <c r="N36" s="46"/>
      <c r="O36" s="272"/>
      <c r="P36" s="291"/>
      <c r="Q36" s="275"/>
    </row>
    <row r="37" spans="1:17" s="47" customFormat="1" x14ac:dyDescent="0.2">
      <c r="A37" s="288"/>
      <c r="B37" s="289"/>
      <c r="C37" s="289"/>
      <c r="D37" s="290"/>
      <c r="E37" s="290"/>
      <c r="F37" s="83"/>
      <c r="G37" s="374"/>
      <c r="H37" s="54" t="e">
        <f>VLOOKUP(G37,barang,2,0)</f>
        <v>#N/A</v>
      </c>
      <c r="I37" s="374"/>
      <c r="J37" s="374"/>
      <c r="K37" s="374"/>
      <c r="L37" s="375"/>
      <c r="M37" s="271"/>
      <c r="N37" s="46"/>
      <c r="O37" s="272"/>
      <c r="P37" s="291"/>
      <c r="Q37" s="275"/>
    </row>
    <row r="38" spans="1:17" s="47" customFormat="1" x14ac:dyDescent="0.2">
      <c r="A38" s="288"/>
      <c r="B38" s="289"/>
      <c r="C38" s="289"/>
      <c r="D38" s="290"/>
      <c r="E38" s="290"/>
      <c r="F38" s="83"/>
      <c r="G38" s="374"/>
      <c r="H38" s="54" t="e">
        <f>VLOOKUP(G38,barang,2,0)</f>
        <v>#N/A</v>
      </c>
      <c r="I38" s="374"/>
      <c r="J38" s="374"/>
      <c r="K38" s="374"/>
      <c r="L38" s="375"/>
      <c r="M38" s="271"/>
      <c r="N38" s="46"/>
      <c r="O38" s="272"/>
      <c r="P38" s="291"/>
      <c r="Q38" s="275"/>
    </row>
    <row r="39" spans="1:17" s="47" customFormat="1" x14ac:dyDescent="0.2">
      <c r="A39" s="288"/>
      <c r="B39" s="289"/>
      <c r="C39" s="289"/>
      <c r="D39" s="290"/>
      <c r="E39" s="290"/>
      <c r="F39" s="83"/>
      <c r="G39" s="374"/>
      <c r="H39" s="54" t="e">
        <f>VLOOKUP(G39,barang,2,0)</f>
        <v>#N/A</v>
      </c>
      <c r="I39" s="374"/>
      <c r="J39" s="374"/>
      <c r="K39" s="374"/>
      <c r="L39" s="375"/>
      <c r="M39" s="271"/>
      <c r="N39" s="46"/>
      <c r="O39" s="272"/>
      <c r="P39" s="291"/>
      <c r="Q39" s="275"/>
    </row>
    <row r="40" spans="1:17" s="47" customFormat="1" x14ac:dyDescent="0.2">
      <c r="A40" s="288"/>
      <c r="B40" s="289"/>
      <c r="C40" s="289"/>
      <c r="D40" s="290"/>
      <c r="E40" s="290"/>
      <c r="F40" s="83"/>
      <c r="G40" s="374"/>
      <c r="H40" s="54" t="e">
        <f>VLOOKUP(G40,barang,2,0)</f>
        <v>#N/A</v>
      </c>
      <c r="I40" s="374"/>
      <c r="J40" s="374"/>
      <c r="K40" s="374"/>
      <c r="L40" s="375"/>
      <c r="M40" s="271"/>
      <c r="N40" s="46"/>
      <c r="O40" s="272"/>
      <c r="P40" s="291"/>
      <c r="Q40" s="275"/>
    </row>
    <row r="41" spans="1:17" s="47" customFormat="1" x14ac:dyDescent="0.2">
      <c r="A41" s="288"/>
      <c r="B41" s="289"/>
      <c r="C41" s="289"/>
      <c r="D41" s="290"/>
      <c r="E41" s="290"/>
      <c r="F41" s="82"/>
      <c r="G41" s="376"/>
      <c r="H41" s="72"/>
      <c r="I41" s="104"/>
      <c r="J41" s="104"/>
      <c r="K41" s="104"/>
      <c r="L41" s="105"/>
      <c r="M41" s="271"/>
      <c r="N41" s="46"/>
      <c r="O41" s="46"/>
      <c r="P41" s="230"/>
      <c r="Q41" s="275"/>
    </row>
    <row r="42" spans="1:17" s="47" customFormat="1" x14ac:dyDescent="0.2">
      <c r="A42" s="288"/>
      <c r="B42" s="289"/>
      <c r="C42" s="289"/>
      <c r="D42" s="290"/>
      <c r="E42" s="290"/>
      <c r="F42" s="82"/>
      <c r="G42" s="376"/>
      <c r="H42" s="54"/>
      <c r="I42" s="374"/>
      <c r="J42" s="374"/>
      <c r="K42" s="374"/>
      <c r="L42" s="375"/>
      <c r="M42" s="271"/>
      <c r="N42" s="46"/>
      <c r="O42" s="46"/>
      <c r="P42" s="230"/>
      <c r="Q42" s="275"/>
    </row>
    <row r="43" spans="1:17" s="47" customFormat="1" x14ac:dyDescent="0.2">
      <c r="A43" s="288"/>
      <c r="B43" s="289"/>
      <c r="C43" s="289"/>
      <c r="D43" s="290"/>
      <c r="E43" s="290"/>
      <c r="F43" s="83"/>
      <c r="G43" s="374"/>
      <c r="H43" s="54"/>
      <c r="I43" s="374"/>
      <c r="J43" s="374"/>
      <c r="K43" s="374"/>
      <c r="L43" s="375"/>
      <c r="M43" s="271"/>
      <c r="N43" s="46"/>
      <c r="O43" s="46"/>
      <c r="P43" s="230"/>
      <c r="Q43" s="275"/>
    </row>
    <row r="44" spans="1:17" s="47" customFormat="1" x14ac:dyDescent="0.2">
      <c r="A44" s="288"/>
      <c r="B44" s="289"/>
      <c r="C44" s="289"/>
      <c r="D44" s="290"/>
      <c r="E44" s="290"/>
      <c r="F44" s="83"/>
      <c r="G44" s="374"/>
      <c r="H44" s="54"/>
      <c r="I44" s="374"/>
      <c r="J44" s="374"/>
      <c r="K44" s="374"/>
      <c r="L44" s="375"/>
      <c r="M44" s="271"/>
      <c r="N44" s="46"/>
      <c r="O44" s="46"/>
      <c r="P44" s="230"/>
      <c r="Q44" s="275"/>
    </row>
    <row r="45" spans="1:17" s="47" customFormat="1" x14ac:dyDescent="0.2">
      <c r="A45" s="288"/>
      <c r="B45" s="289"/>
      <c r="C45" s="289"/>
      <c r="D45" s="290"/>
      <c r="E45" s="290"/>
      <c r="F45" s="83"/>
      <c r="G45" s="374"/>
      <c r="H45" s="54"/>
      <c r="I45" s="374"/>
      <c r="J45" s="374"/>
      <c r="K45" s="374"/>
      <c r="L45" s="375"/>
      <c r="M45" s="271"/>
      <c r="N45" s="46"/>
      <c r="O45" s="46"/>
      <c r="P45" s="230"/>
      <c r="Q45" s="275"/>
    </row>
    <row r="46" spans="1:17" s="47" customFormat="1" x14ac:dyDescent="0.2">
      <c r="A46" s="273"/>
      <c r="B46" s="46"/>
      <c r="C46" s="46"/>
      <c r="D46" s="274"/>
      <c r="E46" s="274"/>
      <c r="F46" s="48"/>
      <c r="G46" s="52"/>
      <c r="H46" s="72"/>
      <c r="I46" s="49"/>
      <c r="J46" s="49"/>
      <c r="K46" s="49"/>
      <c r="L46" s="282"/>
      <c r="M46" s="46" t="s">
        <v>233</v>
      </c>
      <c r="N46" s="46"/>
      <c r="O46" s="46"/>
      <c r="P46" s="231"/>
      <c r="Q46" s="275"/>
    </row>
    <row r="47" spans="1:17" s="47" customFormat="1" x14ac:dyDescent="0.2">
      <c r="A47" s="273"/>
      <c r="B47" s="46"/>
      <c r="C47" s="46"/>
      <c r="D47" s="274"/>
      <c r="E47" s="274"/>
      <c r="F47" s="48"/>
      <c r="G47" s="52"/>
      <c r="H47" s="72"/>
      <c r="I47" s="49"/>
      <c r="J47" s="49"/>
      <c r="K47" s="49"/>
      <c r="L47" s="282"/>
      <c r="M47" s="46" t="s">
        <v>233</v>
      </c>
      <c r="N47" s="46"/>
      <c r="O47" s="46"/>
      <c r="P47" s="231"/>
      <c r="Q47" s="275"/>
    </row>
    <row r="48" spans="1:17" s="47" customFormat="1" x14ac:dyDescent="0.2">
      <c r="A48" s="273"/>
      <c r="B48" s="46"/>
      <c r="C48" s="46"/>
      <c r="D48" s="274"/>
      <c r="E48" s="274"/>
      <c r="F48" s="48"/>
      <c r="G48" s="52"/>
      <c r="H48" s="72"/>
      <c r="I48" s="49"/>
      <c r="J48" s="49"/>
      <c r="K48" s="49"/>
      <c r="L48" s="282"/>
      <c r="M48" s="46" t="s">
        <v>233</v>
      </c>
      <c r="N48" s="46"/>
      <c r="O48" s="46"/>
      <c r="P48" s="231"/>
      <c r="Q48" s="275"/>
    </row>
    <row r="49" spans="1:29" s="47" customFormat="1" x14ac:dyDescent="0.2">
      <c r="A49" s="273"/>
      <c r="B49" s="46"/>
      <c r="C49" s="46"/>
      <c r="D49" s="274"/>
      <c r="E49" s="274"/>
      <c r="F49" s="48"/>
      <c r="G49" s="52"/>
      <c r="H49" s="72"/>
      <c r="I49" s="49"/>
      <c r="J49" s="49"/>
      <c r="K49" s="49"/>
      <c r="L49" s="282"/>
      <c r="M49" s="46" t="s">
        <v>233</v>
      </c>
      <c r="N49" s="46"/>
      <c r="O49" s="46"/>
      <c r="P49" s="231"/>
      <c r="Q49" s="275"/>
    </row>
    <row r="50" spans="1:29" s="47" customFormat="1" x14ac:dyDescent="0.2">
      <c r="A50" s="266">
        <v>5</v>
      </c>
      <c r="B50" s="366">
        <v>2</v>
      </c>
      <c r="C50" s="366">
        <v>2</v>
      </c>
      <c r="D50" s="366"/>
      <c r="E50" s="366"/>
      <c r="F50" s="51" t="s">
        <v>335</v>
      </c>
      <c r="G50" s="225"/>
      <c r="H50" s="49"/>
      <c r="I50" s="49"/>
      <c r="J50" s="49"/>
      <c r="K50" s="49"/>
      <c r="L50" s="282"/>
      <c r="M50" s="46"/>
      <c r="N50" s="46"/>
      <c r="O50" s="46"/>
      <c r="P50" s="231"/>
      <c r="Q50" s="275"/>
    </row>
    <row r="51" spans="1:29" s="47" customFormat="1" x14ac:dyDescent="0.2">
      <c r="A51" s="268">
        <v>5</v>
      </c>
      <c r="B51" s="269">
        <v>2</v>
      </c>
      <c r="C51" s="269">
        <v>2</v>
      </c>
      <c r="D51" s="270">
        <v>1</v>
      </c>
      <c r="E51" s="276" t="s">
        <v>431</v>
      </c>
      <c r="F51" s="106" t="s">
        <v>340</v>
      </c>
      <c r="G51" s="107"/>
      <c r="H51" s="107"/>
      <c r="I51" s="107"/>
      <c r="J51" s="107"/>
      <c r="K51" s="107"/>
      <c r="L51" s="108"/>
      <c r="M51" s="271"/>
      <c r="N51" s="46"/>
      <c r="O51" s="46"/>
      <c r="P51" s="231"/>
      <c r="Q51" s="56" t="e">
        <f>Q52+Q53+#REF!+#REF!</f>
        <v>#REF!</v>
      </c>
    </row>
    <row r="52" spans="1:29" s="47" customFormat="1" x14ac:dyDescent="0.2">
      <c r="A52" s="273"/>
      <c r="B52" s="46"/>
      <c r="C52" s="46"/>
      <c r="D52" s="274"/>
      <c r="E52" s="274"/>
      <c r="F52" s="48" t="s">
        <v>262</v>
      </c>
      <c r="G52" s="52"/>
      <c r="H52" s="49" t="s">
        <v>2322</v>
      </c>
      <c r="I52" s="49"/>
      <c r="J52" s="49"/>
      <c r="K52" s="49"/>
      <c r="L52" s="282"/>
      <c r="M52" s="46" t="s">
        <v>233</v>
      </c>
      <c r="N52" s="46">
        <v>12</v>
      </c>
      <c r="O52" s="46" t="s">
        <v>265</v>
      </c>
      <c r="P52" s="231">
        <v>900000</v>
      </c>
      <c r="Q52" s="275">
        <f>N52*P52</f>
        <v>10800000</v>
      </c>
    </row>
    <row r="53" spans="1:29" s="47" customFormat="1" ht="25.5" customHeight="1" x14ac:dyDescent="0.2">
      <c r="A53" s="277"/>
      <c r="B53" s="278"/>
      <c r="C53" s="278"/>
      <c r="D53" s="279"/>
      <c r="E53" s="279"/>
      <c r="F53" s="283" t="s">
        <v>266</v>
      </c>
      <c r="G53" s="284"/>
      <c r="H53" s="1036" t="s">
        <v>2323</v>
      </c>
      <c r="I53" s="1036"/>
      <c r="J53" s="1036"/>
      <c r="K53" s="1036"/>
      <c r="L53" s="1037"/>
      <c r="M53" s="278" t="s">
        <v>233</v>
      </c>
      <c r="N53" s="278">
        <v>12</v>
      </c>
      <c r="O53" s="278" t="s">
        <v>265</v>
      </c>
      <c r="P53" s="280">
        <v>700000</v>
      </c>
      <c r="Q53" s="281">
        <f>N53*P53</f>
        <v>8400000</v>
      </c>
    </row>
    <row r="54" spans="1:29" s="213" customFormat="1" ht="13.5" thickBot="1" x14ac:dyDescent="0.25">
      <c r="A54" s="1038" t="s">
        <v>215</v>
      </c>
      <c r="B54" s="1039"/>
      <c r="C54" s="1039"/>
      <c r="D54" s="1039"/>
      <c r="E54" s="1039"/>
      <c r="F54" s="1039"/>
      <c r="G54" s="1039"/>
      <c r="H54" s="1039"/>
      <c r="I54" s="1039"/>
      <c r="J54" s="1039"/>
      <c r="K54" s="1039"/>
      <c r="L54" s="1039"/>
      <c r="M54" s="1039"/>
      <c r="N54" s="1039"/>
      <c r="O54" s="1039"/>
      <c r="P54" s="1039"/>
      <c r="Q54" s="58" t="e">
        <f>Q35+Q51</f>
        <v>#REF!</v>
      </c>
    </row>
    <row r="55" spans="1:29" s="213" customFormat="1" x14ac:dyDescent="0.2">
      <c r="A55" s="286"/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21"/>
      <c r="N55" s="221"/>
      <c r="O55" s="221"/>
      <c r="P55" s="232"/>
      <c r="Q55" s="197"/>
    </row>
    <row r="56" spans="1:29" s="214" customFormat="1" ht="15" x14ac:dyDescent="0.25">
      <c r="A56" s="1040" t="s">
        <v>2277</v>
      </c>
      <c r="B56" s="1040"/>
      <c r="C56" s="1040"/>
      <c r="D56" s="1040"/>
      <c r="E56" s="1040"/>
      <c r="F56" s="1040"/>
      <c r="G56" s="1040"/>
      <c r="H56" s="1040"/>
      <c r="I56" s="1040"/>
      <c r="J56" s="1040"/>
      <c r="K56" s="1040"/>
      <c r="L56" s="1040"/>
      <c r="M56" s="1041" t="s">
        <v>2274</v>
      </c>
      <c r="N56" s="1041"/>
      <c r="O56" s="1041"/>
      <c r="P56" s="1041"/>
      <c r="Q56" s="104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</row>
    <row r="57" spans="1:29" s="214" customFormat="1" ht="15" x14ac:dyDescent="0.25">
      <c r="A57" s="1040" t="s">
        <v>2278</v>
      </c>
      <c r="B57" s="1040"/>
      <c r="C57" s="1040"/>
      <c r="D57" s="1040"/>
      <c r="E57" s="1040"/>
      <c r="F57" s="1040"/>
      <c r="G57" s="1040"/>
      <c r="H57" s="1040"/>
      <c r="I57" s="1040"/>
      <c r="J57" s="1040"/>
      <c r="K57" s="1040"/>
      <c r="L57" s="1040"/>
      <c r="M57" s="1041" t="s">
        <v>2275</v>
      </c>
      <c r="N57" s="1041"/>
      <c r="O57" s="1041"/>
      <c r="P57" s="1041"/>
      <c r="Q57" s="104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</row>
    <row r="58" spans="1:29" s="214" customFormat="1" ht="15" x14ac:dyDescent="0.25">
      <c r="A58" s="21"/>
      <c r="B58" s="21"/>
      <c r="C58" s="292"/>
      <c r="D58" s="292"/>
      <c r="E58" s="292"/>
      <c r="F58" s="292"/>
      <c r="G58" s="292"/>
      <c r="H58" s="292"/>
      <c r="I58" s="292"/>
      <c r="J58" s="292"/>
      <c r="K58" s="292"/>
      <c r="L58" s="292"/>
      <c r="M58" s="60"/>
      <c r="N58" s="61"/>
      <c r="O58" s="61"/>
      <c r="P58" s="62"/>
      <c r="Q58" s="63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</row>
    <row r="59" spans="1:29" s="214" customFormat="1" ht="15" x14ac:dyDescent="0.25">
      <c r="A59" s="21"/>
      <c r="B59" s="21"/>
      <c r="C59" s="292"/>
      <c r="D59" s="292"/>
      <c r="E59" s="292"/>
      <c r="F59" s="292"/>
      <c r="G59" s="292"/>
      <c r="H59" s="292"/>
      <c r="I59" s="292"/>
      <c r="J59" s="292"/>
      <c r="K59" s="292"/>
      <c r="L59" s="292"/>
      <c r="M59" s="60"/>
      <c r="N59" s="61"/>
      <c r="O59" s="61"/>
      <c r="P59" s="62"/>
      <c r="Q59" s="63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</row>
    <row r="60" spans="1:29" s="21" customFormat="1" ht="15" x14ac:dyDescent="0.25">
      <c r="C60" s="292"/>
      <c r="D60" s="292"/>
      <c r="E60" s="292"/>
      <c r="F60" s="292"/>
      <c r="G60" s="292"/>
      <c r="H60" s="292"/>
      <c r="I60" s="292"/>
      <c r="J60" s="292"/>
      <c r="K60" s="292"/>
      <c r="L60" s="292"/>
      <c r="M60" s="60"/>
      <c r="N60" s="61"/>
      <c r="O60" s="61"/>
      <c r="P60" s="62"/>
      <c r="Q60" s="63"/>
    </row>
    <row r="61" spans="1:29" s="21" customFormat="1" ht="15" x14ac:dyDescent="0.25">
      <c r="A61" s="1040" t="s">
        <v>2279</v>
      </c>
      <c r="B61" s="1040"/>
      <c r="C61" s="1040"/>
      <c r="D61" s="1040"/>
      <c r="E61" s="1040"/>
      <c r="F61" s="1040"/>
      <c r="G61" s="1040"/>
      <c r="H61" s="1040"/>
      <c r="I61" s="1040"/>
      <c r="J61" s="1040"/>
      <c r="K61" s="1040"/>
      <c r="L61" s="1040"/>
      <c r="M61" s="1042" t="s">
        <v>2276</v>
      </c>
      <c r="N61" s="1042"/>
      <c r="O61" s="1042"/>
      <c r="P61" s="1042"/>
      <c r="Q61" s="1042"/>
    </row>
    <row r="62" spans="1:29" s="21" customFormat="1" ht="15" x14ac:dyDescent="0.25">
      <c r="A62" s="1043"/>
      <c r="B62" s="1043"/>
      <c r="C62" s="1043"/>
      <c r="D62" s="1043"/>
      <c r="E62" s="1043"/>
      <c r="F62" s="1043"/>
      <c r="G62" s="1043"/>
      <c r="H62" s="1043"/>
      <c r="I62" s="1043"/>
      <c r="J62" s="292"/>
      <c r="K62" s="292"/>
      <c r="L62" s="292"/>
      <c r="M62" s="60"/>
      <c r="N62" s="61"/>
      <c r="O62" s="1044"/>
      <c r="P62" s="1044"/>
      <c r="Q62" s="63"/>
    </row>
    <row r="63" spans="1:29" s="21" customFormat="1" ht="15" x14ac:dyDescent="0.25">
      <c r="A63" s="369"/>
      <c r="B63" s="369"/>
      <c r="C63" s="369"/>
      <c r="D63" s="369"/>
      <c r="E63" s="369"/>
      <c r="F63" s="369"/>
      <c r="G63" s="369"/>
      <c r="H63" s="369"/>
      <c r="I63" s="369"/>
      <c r="J63" s="60"/>
      <c r="K63" s="60"/>
      <c r="L63" s="60"/>
      <c r="M63" s="60"/>
      <c r="N63" s="61"/>
      <c r="O63" s="61"/>
      <c r="P63" s="212"/>
      <c r="Q63" s="63"/>
    </row>
    <row r="64" spans="1:29" s="21" customFormat="1" ht="15" x14ac:dyDescent="0.25">
      <c r="A64" s="1032" t="s">
        <v>2280</v>
      </c>
      <c r="B64" s="1032"/>
      <c r="C64" s="1032"/>
      <c r="D64" s="1032"/>
      <c r="E64" s="1032"/>
      <c r="F64" s="1032"/>
      <c r="G64" s="1032"/>
      <c r="H64" s="1032"/>
      <c r="I64" s="1032"/>
      <c r="J64" s="1032"/>
      <c r="K64" s="1032"/>
      <c r="L64" s="62" t="s">
        <v>220</v>
      </c>
      <c r="M64" s="62"/>
      <c r="N64" s="368"/>
      <c r="O64" s="368"/>
      <c r="P64" s="62"/>
      <c r="Q64" s="212"/>
    </row>
    <row r="65" spans="1:29" s="21" customFormat="1" ht="15" x14ac:dyDescent="0.25">
      <c r="A65" s="1032" t="s">
        <v>2281</v>
      </c>
      <c r="B65" s="1032"/>
      <c r="C65" s="1032"/>
      <c r="D65" s="1032"/>
      <c r="E65" s="1032"/>
      <c r="F65" s="1032"/>
      <c r="G65" s="1032"/>
      <c r="H65" s="1032"/>
      <c r="I65" s="1032"/>
      <c r="J65" s="1032"/>
      <c r="K65" s="1032"/>
      <c r="L65" s="62" t="s">
        <v>220</v>
      </c>
      <c r="M65" s="62"/>
      <c r="N65" s="368"/>
      <c r="O65" s="368"/>
      <c r="P65" s="62"/>
      <c r="Q65" s="212"/>
    </row>
    <row r="66" spans="1:29" s="21" customFormat="1" ht="15" x14ac:dyDescent="0.25">
      <c r="A66" s="1032" t="s">
        <v>2282</v>
      </c>
      <c r="B66" s="1032"/>
      <c r="C66" s="1032"/>
      <c r="D66" s="1032"/>
      <c r="E66" s="1032"/>
      <c r="F66" s="1032"/>
      <c r="G66" s="1032"/>
      <c r="H66" s="1032"/>
      <c r="I66" s="1032"/>
      <c r="J66" s="1032"/>
      <c r="K66" s="1032"/>
      <c r="L66" s="62" t="s">
        <v>220</v>
      </c>
      <c r="M66" s="62"/>
      <c r="N66" s="368"/>
      <c r="O66" s="368"/>
      <c r="P66" s="62"/>
      <c r="Q66" s="212"/>
    </row>
    <row r="67" spans="1:29" s="21" customFormat="1" ht="15" x14ac:dyDescent="0.25">
      <c r="A67" s="62"/>
      <c r="B67" s="62"/>
      <c r="C67" s="62"/>
      <c r="D67" s="64"/>
      <c r="E67" s="62"/>
      <c r="F67" s="62"/>
      <c r="G67" s="62"/>
      <c r="H67" s="65"/>
      <c r="I67" s="66"/>
      <c r="J67" s="62"/>
      <c r="K67" s="62"/>
      <c r="L67" s="62"/>
      <c r="M67" s="62"/>
      <c r="N67" s="368"/>
      <c r="O67" s="368"/>
      <c r="P67" s="62"/>
      <c r="Q67" s="212"/>
    </row>
    <row r="68" spans="1:29" s="21" customFormat="1" ht="15" x14ac:dyDescent="0.25">
      <c r="A68" s="370" t="s">
        <v>279</v>
      </c>
      <c r="B68" s="1047" t="s">
        <v>280</v>
      </c>
      <c r="C68" s="1047"/>
      <c r="D68" s="1047"/>
      <c r="E68" s="1047"/>
      <c r="F68" s="1047"/>
      <c r="G68" s="1047"/>
      <c r="H68" s="1047"/>
      <c r="I68" s="1047"/>
      <c r="J68" s="1047"/>
      <c r="K68" s="1047" t="s">
        <v>2283</v>
      </c>
      <c r="L68" s="1047"/>
      <c r="M68" s="62"/>
      <c r="N68" s="368"/>
      <c r="O68" s="368"/>
      <c r="P68" s="62"/>
      <c r="Q68" s="212"/>
    </row>
    <row r="69" spans="1:29" s="21" customFormat="1" ht="15" x14ac:dyDescent="0.25">
      <c r="A69" s="293">
        <f>1</f>
        <v>1</v>
      </c>
      <c r="B69" s="1048" t="s">
        <v>281</v>
      </c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62"/>
      <c r="N69" s="368"/>
      <c r="O69" s="368"/>
      <c r="P69" s="62"/>
      <c r="Q69" s="212"/>
    </row>
    <row r="70" spans="1:29" s="21" customFormat="1" ht="15" x14ac:dyDescent="0.25">
      <c r="A70" s="293">
        <f>A69+1</f>
        <v>2</v>
      </c>
      <c r="B70" s="1048" t="s">
        <v>282</v>
      </c>
      <c r="C70" s="1048"/>
      <c r="D70" s="1048"/>
      <c r="E70" s="1048"/>
      <c r="F70" s="1048"/>
      <c r="G70" s="1048"/>
      <c r="H70" s="1048"/>
      <c r="I70" s="1048"/>
      <c r="J70" s="1048"/>
      <c r="K70" s="1049"/>
      <c r="L70" s="1049"/>
      <c r="M70" s="62"/>
      <c r="N70" s="368"/>
      <c r="O70" s="368"/>
      <c r="P70" s="62"/>
      <c r="Q70" s="212"/>
    </row>
    <row r="71" spans="1:29" s="21" customFormat="1" ht="15" x14ac:dyDescent="0.25">
      <c r="A71" s="371">
        <f>A70+1</f>
        <v>3</v>
      </c>
      <c r="B71" s="1048" t="s">
        <v>2257</v>
      </c>
      <c r="C71" s="1048"/>
      <c r="D71" s="1048"/>
      <c r="E71" s="1048"/>
      <c r="F71" s="1048"/>
      <c r="G71" s="1048"/>
      <c r="H71" s="1048"/>
      <c r="I71" s="1048"/>
      <c r="J71" s="1048"/>
      <c r="K71" s="1048"/>
      <c r="L71" s="1048"/>
      <c r="M71" s="62"/>
      <c r="N71" s="368"/>
      <c r="O71" s="368"/>
      <c r="P71" s="62"/>
      <c r="Q71" s="212"/>
    </row>
    <row r="72" spans="1:29" s="21" customFormat="1" ht="15" x14ac:dyDescent="0.25">
      <c r="A72" s="293">
        <f>A71+1</f>
        <v>4</v>
      </c>
      <c r="B72" s="1048" t="s">
        <v>283</v>
      </c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62"/>
      <c r="N72" s="368"/>
      <c r="O72" s="368"/>
      <c r="P72" s="62"/>
      <c r="Q72" s="212"/>
    </row>
    <row r="73" spans="1:29" s="21" customFormat="1" ht="15" x14ac:dyDescent="0.25">
      <c r="M73" s="62"/>
      <c r="N73" s="368"/>
      <c r="O73" s="368"/>
      <c r="P73" s="62"/>
      <c r="Q73" s="212"/>
    </row>
    <row r="74" spans="1:29" s="21" customFormat="1" ht="15" x14ac:dyDescent="0.25">
      <c r="A74" s="62"/>
      <c r="B74" s="62"/>
      <c r="C74" s="62"/>
      <c r="D74" s="64"/>
      <c r="E74" s="62"/>
      <c r="F74" s="62"/>
      <c r="G74" s="62"/>
      <c r="H74" s="65"/>
      <c r="I74" s="66"/>
      <c r="J74" s="62"/>
      <c r="K74" s="62"/>
      <c r="L74" s="62"/>
      <c r="M74" s="62"/>
      <c r="N74" s="368"/>
      <c r="O74" s="368"/>
      <c r="P74" s="62"/>
      <c r="Q74" s="212"/>
    </row>
    <row r="75" spans="1:29" s="21" customFormat="1" ht="15" x14ac:dyDescent="0.25">
      <c r="A75" s="62"/>
      <c r="B75" s="62"/>
      <c r="C75" s="62"/>
      <c r="D75" s="64"/>
      <c r="E75" s="62"/>
      <c r="F75" s="62"/>
      <c r="G75" s="62"/>
      <c r="H75" s="65"/>
      <c r="I75" s="66"/>
      <c r="J75" s="62"/>
      <c r="K75" s="62"/>
      <c r="L75" s="62"/>
      <c r="M75" s="62"/>
      <c r="N75" s="368"/>
      <c r="O75" s="368"/>
      <c r="P75" s="62"/>
      <c r="Q75" s="212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</row>
    <row r="76" spans="1:29" s="21" customFormat="1" ht="15" x14ac:dyDescent="0.25">
      <c r="A76" s="62"/>
      <c r="B76" s="62"/>
      <c r="C76" s="62"/>
      <c r="D76" s="64"/>
      <c r="E76" s="62"/>
      <c r="F76" s="62"/>
      <c r="G76" s="62"/>
      <c r="H76" s="65"/>
      <c r="I76" s="66"/>
      <c r="J76" s="62"/>
      <c r="K76" s="62"/>
      <c r="L76" s="62"/>
      <c r="M76" s="62"/>
      <c r="N76" s="368"/>
      <c r="O76" s="368"/>
      <c r="P76" s="62"/>
      <c r="Q76" s="212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</row>
    <row r="77" spans="1:29" s="21" customFormat="1" ht="15" x14ac:dyDescent="0.25">
      <c r="A77" s="62"/>
      <c r="B77" s="62"/>
      <c r="C77" s="62"/>
      <c r="D77" s="64"/>
      <c r="E77" s="62"/>
      <c r="F77" s="62"/>
      <c r="G77" s="62"/>
      <c r="H77" s="65"/>
      <c r="I77" s="66"/>
      <c r="J77" s="62"/>
      <c r="K77" s="62"/>
      <c r="L77" s="62"/>
      <c r="M77" s="62"/>
      <c r="N77" s="368"/>
      <c r="O77" s="368"/>
      <c r="P77" s="62"/>
      <c r="Q77" s="212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</row>
    <row r="78" spans="1:29" s="21" customFormat="1" x14ac:dyDescent="0.2">
      <c r="M78" s="1045"/>
      <c r="N78" s="1045"/>
      <c r="O78" s="1045"/>
      <c r="P78" s="1045"/>
      <c r="Q78" s="61"/>
    </row>
    <row r="79" spans="1:29" s="21" customFormat="1" ht="15" x14ac:dyDescent="0.2">
      <c r="M79" s="67"/>
      <c r="N79" s="68"/>
      <c r="O79" s="67"/>
      <c r="P79" s="67"/>
      <c r="Q79" s="69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</row>
    <row r="80" spans="1:29" s="21" customFormat="1" ht="15" x14ac:dyDescent="0.2">
      <c r="M80" s="67"/>
      <c r="N80" s="68"/>
      <c r="O80" s="67"/>
      <c r="P80" s="67"/>
      <c r="Q80" s="69"/>
    </row>
    <row r="81" spans="1:29" s="21" customFormat="1" ht="15" x14ac:dyDescent="0.2">
      <c r="M81" s="1046"/>
      <c r="N81" s="1046"/>
      <c r="O81" s="1046"/>
      <c r="P81" s="1046"/>
      <c r="Q81" s="69"/>
    </row>
    <row r="82" spans="1:29" s="21" customFormat="1" ht="15" x14ac:dyDescent="0.2">
      <c r="M82" s="67"/>
      <c r="N82" s="68"/>
      <c r="O82" s="67"/>
      <c r="P82" s="67"/>
      <c r="Q82" s="69"/>
    </row>
    <row r="83" spans="1:29" s="213" customFormat="1" x14ac:dyDescent="0.2">
      <c r="A83" s="200"/>
      <c r="B83" s="200"/>
      <c r="C83" s="200"/>
      <c r="D83" s="201"/>
      <c r="E83" s="202"/>
      <c r="F83" s="203"/>
      <c r="G83" s="203"/>
      <c r="H83" s="190"/>
      <c r="I83" s="190"/>
      <c r="J83" s="190"/>
      <c r="K83" s="190"/>
      <c r="L83" s="190"/>
      <c r="M83" s="190"/>
      <c r="N83" s="191"/>
      <c r="O83" s="191"/>
      <c r="P83" s="233"/>
      <c r="Q83" s="204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</row>
    <row r="84" spans="1:29" s="213" customFormat="1" x14ac:dyDescent="0.2">
      <c r="A84" s="190"/>
      <c r="B84" s="190"/>
      <c r="C84" s="190"/>
      <c r="D84" s="191"/>
      <c r="E84" s="190"/>
      <c r="F84" s="203"/>
      <c r="G84" s="203"/>
      <c r="H84" s="190"/>
      <c r="I84" s="190"/>
      <c r="J84" s="190"/>
      <c r="K84" s="190"/>
      <c r="L84" s="190"/>
      <c r="M84" s="190"/>
      <c r="N84" s="205"/>
      <c r="O84" s="205"/>
      <c r="P84" s="234"/>
      <c r="Q84" s="204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</row>
    <row r="85" spans="1:29" s="213" customFormat="1" x14ac:dyDescent="0.2">
      <c r="A85" s="190"/>
      <c r="B85" s="190"/>
      <c r="C85" s="190"/>
      <c r="D85" s="191"/>
      <c r="E85" s="190"/>
      <c r="F85" s="203"/>
      <c r="G85" s="203"/>
      <c r="H85" s="190"/>
      <c r="I85" s="190"/>
      <c r="J85" s="190"/>
      <c r="K85" s="190"/>
      <c r="L85" s="190"/>
      <c r="M85" s="190"/>
      <c r="N85" s="205"/>
      <c r="O85" s="205"/>
      <c r="P85" s="234"/>
      <c r="Q85" s="204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</row>
    <row r="86" spans="1:29" s="21" customFormat="1" x14ac:dyDescent="0.2">
      <c r="A86" s="193"/>
      <c r="B86" s="193"/>
      <c r="C86" s="193"/>
      <c r="D86" s="194"/>
      <c r="E86" s="199"/>
      <c r="F86" s="195"/>
      <c r="G86" s="195"/>
      <c r="H86" s="196"/>
      <c r="I86" s="196"/>
      <c r="J86" s="196"/>
      <c r="K86" s="196"/>
      <c r="L86" s="196"/>
      <c r="M86" s="196"/>
      <c r="N86" s="187"/>
      <c r="O86" s="187"/>
      <c r="P86" s="235"/>
      <c r="Q86" s="198"/>
    </row>
    <row r="87" spans="1:29" s="213" customFormat="1" x14ac:dyDescent="0.2">
      <c r="A87" s="189"/>
      <c r="B87" s="189"/>
      <c r="C87" s="189"/>
      <c r="D87" s="206"/>
      <c r="E87" s="206"/>
      <c r="F87" s="189"/>
      <c r="G87" s="189"/>
      <c r="H87" s="190"/>
      <c r="I87" s="190"/>
      <c r="J87" s="190"/>
      <c r="K87" s="190"/>
      <c r="L87" s="190"/>
      <c r="M87" s="190"/>
      <c r="N87" s="191"/>
      <c r="O87" s="191"/>
      <c r="P87" s="233"/>
      <c r="Q87" s="192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</row>
    <row r="88" spans="1:29" s="21" customFormat="1" x14ac:dyDescent="0.2">
      <c r="A88" s="199"/>
      <c r="B88" s="199"/>
      <c r="C88" s="199"/>
      <c r="D88" s="186"/>
      <c r="E88" s="186"/>
      <c r="F88" s="199"/>
      <c r="G88" s="199"/>
      <c r="H88" s="57"/>
      <c r="I88" s="57"/>
      <c r="J88" s="57"/>
      <c r="K88" s="57"/>
      <c r="L88" s="57"/>
      <c r="M88" s="57"/>
      <c r="N88" s="187"/>
      <c r="O88" s="187"/>
      <c r="P88" s="235"/>
      <c r="Q88" s="188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</row>
    <row r="89" spans="1:29" s="21" customFormat="1" x14ac:dyDescent="0.2">
      <c r="A89" s="199"/>
      <c r="B89" s="199"/>
      <c r="C89" s="199"/>
      <c r="D89" s="186"/>
      <c r="E89" s="186"/>
      <c r="F89" s="186"/>
      <c r="G89" s="186"/>
      <c r="H89" s="57"/>
      <c r="I89" s="57"/>
      <c r="J89" s="57"/>
      <c r="K89" s="57"/>
      <c r="L89" s="57"/>
      <c r="M89" s="57"/>
      <c r="N89" s="187"/>
      <c r="O89" s="187"/>
      <c r="P89" s="235"/>
      <c r="Q89" s="188"/>
    </row>
    <row r="90" spans="1:29" s="21" customFormat="1" x14ac:dyDescent="0.2">
      <c r="A90" s="199"/>
      <c r="B90" s="199"/>
      <c r="C90" s="199"/>
      <c r="D90" s="186"/>
      <c r="E90" s="186"/>
      <c r="F90" s="186"/>
      <c r="G90" s="186"/>
      <c r="H90" s="57"/>
      <c r="I90" s="57"/>
      <c r="J90" s="57"/>
      <c r="K90" s="57"/>
      <c r="L90" s="57"/>
      <c r="M90" s="57"/>
      <c r="N90" s="187"/>
      <c r="O90" s="187"/>
      <c r="P90" s="235"/>
      <c r="Q90" s="188"/>
    </row>
    <row r="91" spans="1:29" s="21" customFormat="1" x14ac:dyDescent="0.2">
      <c r="A91" s="199"/>
      <c r="B91" s="199"/>
      <c r="C91" s="199"/>
      <c r="D91" s="186"/>
      <c r="E91" s="186"/>
      <c r="F91" s="186"/>
      <c r="G91" s="186"/>
      <c r="H91" s="57"/>
      <c r="I91" s="57"/>
      <c r="J91" s="57"/>
      <c r="K91" s="57"/>
      <c r="L91" s="57"/>
      <c r="M91" s="57"/>
      <c r="N91" s="187"/>
      <c r="O91" s="187"/>
      <c r="P91" s="235"/>
      <c r="Q91" s="188"/>
    </row>
    <row r="92" spans="1:29" s="21" customFormat="1" x14ac:dyDescent="0.2">
      <c r="A92" s="199"/>
      <c r="B92" s="199"/>
      <c r="C92" s="199"/>
      <c r="D92" s="186"/>
      <c r="E92" s="186"/>
      <c r="F92" s="186"/>
      <c r="G92" s="186"/>
      <c r="H92" s="57"/>
      <c r="I92" s="57"/>
      <c r="J92" s="57"/>
      <c r="K92" s="57"/>
      <c r="L92" s="57"/>
      <c r="M92" s="57"/>
      <c r="N92" s="187"/>
      <c r="O92" s="187"/>
      <c r="P92" s="235"/>
      <c r="Q92" s="188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</row>
    <row r="93" spans="1:29" s="21" customFormat="1" x14ac:dyDescent="0.2">
      <c r="A93" s="199"/>
      <c r="B93" s="199"/>
      <c r="C93" s="199"/>
      <c r="D93" s="186"/>
      <c r="E93" s="186"/>
      <c r="F93" s="199"/>
      <c r="G93" s="199"/>
      <c r="H93" s="57"/>
      <c r="I93" s="57"/>
      <c r="J93" s="57"/>
      <c r="K93" s="57"/>
      <c r="L93" s="57"/>
      <c r="M93" s="57"/>
      <c r="N93" s="187"/>
      <c r="O93" s="187"/>
      <c r="P93" s="235"/>
      <c r="Q93" s="188"/>
    </row>
    <row r="94" spans="1:29" s="21" customFormat="1" x14ac:dyDescent="0.2">
      <c r="A94" s="199"/>
      <c r="B94" s="199"/>
      <c r="C94" s="199"/>
      <c r="D94" s="186"/>
      <c r="E94" s="186"/>
      <c r="F94" s="186"/>
      <c r="G94" s="186"/>
      <c r="H94" s="57"/>
      <c r="I94" s="57"/>
      <c r="J94" s="57"/>
      <c r="K94" s="57"/>
      <c r="L94" s="57"/>
      <c r="M94" s="57"/>
      <c r="N94" s="187"/>
      <c r="O94" s="187"/>
      <c r="P94" s="235"/>
      <c r="Q94" s="188"/>
    </row>
    <row r="95" spans="1:29" s="21" customFormat="1" x14ac:dyDescent="0.2">
      <c r="A95" s="199"/>
      <c r="B95" s="199"/>
      <c r="C95" s="199"/>
      <c r="D95" s="186"/>
      <c r="E95" s="186"/>
      <c r="F95" s="186"/>
      <c r="G95" s="186"/>
      <c r="H95" s="57"/>
      <c r="I95" s="57"/>
      <c r="J95" s="57"/>
      <c r="K95" s="57"/>
      <c r="L95" s="57"/>
      <c r="M95" s="57"/>
      <c r="N95" s="187"/>
      <c r="O95" s="187"/>
      <c r="P95" s="235"/>
      <c r="Q95" s="188"/>
    </row>
    <row r="96" spans="1:29" s="59" customFormat="1" x14ac:dyDescent="0.2">
      <c r="A96" s="207"/>
      <c r="B96" s="207"/>
      <c r="C96" s="207"/>
      <c r="D96" s="208"/>
      <c r="E96" s="208"/>
      <c r="F96" s="207"/>
      <c r="G96" s="207"/>
      <c r="H96" s="196"/>
      <c r="I96" s="196"/>
      <c r="J96" s="196"/>
      <c r="K96" s="196"/>
      <c r="L96" s="196"/>
      <c r="M96" s="196"/>
      <c r="N96" s="221"/>
      <c r="O96" s="221"/>
      <c r="P96" s="236"/>
      <c r="Q96" s="197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</row>
    <row r="97" spans="1:29" s="21" customFormat="1" x14ac:dyDescent="0.2">
      <c r="A97" s="199"/>
      <c r="B97" s="199"/>
      <c r="C97" s="199"/>
      <c r="D97" s="186"/>
      <c r="E97" s="186"/>
      <c r="F97" s="199"/>
      <c r="G97" s="199"/>
      <c r="H97" s="57"/>
      <c r="I97" s="57"/>
      <c r="J97" s="57"/>
      <c r="K97" s="57"/>
      <c r="L97" s="57"/>
      <c r="M97" s="57"/>
      <c r="N97" s="187"/>
      <c r="O97" s="187"/>
      <c r="P97" s="235"/>
      <c r="Q97" s="188"/>
    </row>
    <row r="98" spans="1:29" s="21" customFormat="1" x14ac:dyDescent="0.2">
      <c r="A98" s="199"/>
      <c r="B98" s="199"/>
      <c r="C98" s="199"/>
      <c r="D98" s="186"/>
      <c r="E98" s="186"/>
      <c r="F98" s="186"/>
      <c r="G98" s="186"/>
      <c r="H98" s="57"/>
      <c r="I98" s="57"/>
      <c r="J98" s="57"/>
      <c r="K98" s="57"/>
      <c r="L98" s="57"/>
      <c r="M98" s="57"/>
      <c r="N98" s="187"/>
      <c r="O98" s="187"/>
      <c r="P98" s="235"/>
      <c r="Q98" s="188"/>
    </row>
    <row r="99" spans="1:29" s="21" customFormat="1" x14ac:dyDescent="0.2">
      <c r="A99" s="57"/>
      <c r="B99" s="57"/>
      <c r="C99" s="57"/>
      <c r="D99" s="57"/>
      <c r="E99" s="57"/>
      <c r="F99" s="186"/>
      <c r="G99" s="186"/>
      <c r="H99" s="57"/>
      <c r="I99" s="57"/>
      <c r="J99" s="57"/>
      <c r="K99" s="57"/>
      <c r="L99" s="57"/>
      <c r="M99" s="57"/>
      <c r="N99" s="187"/>
      <c r="O99" s="187"/>
      <c r="P99" s="235"/>
      <c r="Q99" s="188"/>
    </row>
    <row r="100" spans="1:29" s="59" customFormat="1" x14ac:dyDescent="0.2">
      <c r="A100" s="190"/>
      <c r="B100" s="190"/>
      <c r="C100" s="190"/>
      <c r="D100" s="209"/>
      <c r="E100" s="190"/>
      <c r="F100" s="189"/>
      <c r="G100" s="189"/>
      <c r="H100" s="190"/>
      <c r="I100" s="190"/>
      <c r="J100" s="190"/>
      <c r="K100" s="190"/>
      <c r="L100" s="190"/>
      <c r="M100" s="190"/>
      <c r="N100" s="191"/>
      <c r="O100" s="191"/>
      <c r="P100" s="233"/>
      <c r="Q100" s="192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</row>
    <row r="101" spans="1:29" s="21" customFormat="1" x14ac:dyDescent="0.2">
      <c r="A101" s="57"/>
      <c r="B101" s="57"/>
      <c r="C101" s="57"/>
      <c r="D101" s="210"/>
      <c r="E101" s="210"/>
      <c r="F101" s="199"/>
      <c r="G101" s="199"/>
      <c r="H101" s="57"/>
      <c r="I101" s="57"/>
      <c r="J101" s="57"/>
      <c r="K101" s="57"/>
      <c r="L101" s="57"/>
      <c r="M101" s="57"/>
      <c r="N101" s="187"/>
      <c r="O101" s="187"/>
      <c r="P101" s="235"/>
      <c r="Q101" s="188"/>
    </row>
    <row r="102" spans="1:29" s="21" customFormat="1" x14ac:dyDescent="0.2">
      <c r="A102" s="57"/>
      <c r="B102" s="57"/>
      <c r="C102" s="57"/>
      <c r="D102" s="210"/>
      <c r="E102" s="210"/>
      <c r="F102" s="186"/>
      <c r="G102" s="186"/>
      <c r="H102" s="57"/>
      <c r="I102" s="57"/>
      <c r="J102" s="57"/>
      <c r="K102" s="57"/>
      <c r="L102" s="57"/>
      <c r="M102" s="57"/>
      <c r="N102" s="187"/>
      <c r="O102" s="187"/>
      <c r="P102" s="235"/>
      <c r="Q102" s="188"/>
    </row>
    <row r="103" spans="1:29" s="21" customFormat="1" x14ac:dyDescent="0.2">
      <c r="A103" s="57"/>
      <c r="B103" s="57"/>
      <c r="C103" s="57"/>
      <c r="D103" s="57"/>
      <c r="E103" s="57"/>
      <c r="F103" s="186"/>
      <c r="G103" s="186"/>
      <c r="H103" s="57"/>
      <c r="I103" s="57"/>
      <c r="J103" s="57"/>
      <c r="K103" s="57"/>
      <c r="L103" s="57"/>
      <c r="M103" s="57"/>
      <c r="N103" s="187"/>
      <c r="O103" s="187"/>
      <c r="P103" s="235"/>
      <c r="Q103" s="188"/>
    </row>
    <row r="104" spans="1:29" s="21" customFormat="1" x14ac:dyDescent="0.2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187"/>
      <c r="O104" s="187"/>
      <c r="P104" s="235"/>
      <c r="Q104" s="188"/>
    </row>
    <row r="105" spans="1:29" s="21" customFormat="1" x14ac:dyDescent="0.2">
      <c r="A105" s="189"/>
      <c r="B105" s="189"/>
      <c r="C105" s="206"/>
      <c r="D105" s="189"/>
      <c r="E105" s="189"/>
      <c r="F105" s="189"/>
      <c r="G105" s="189"/>
      <c r="H105" s="190"/>
      <c r="I105" s="190"/>
      <c r="J105" s="190"/>
      <c r="K105" s="190"/>
      <c r="L105" s="190"/>
      <c r="M105" s="190"/>
      <c r="N105" s="191"/>
      <c r="O105" s="191"/>
      <c r="P105" s="233"/>
      <c r="Q105" s="192"/>
    </row>
    <row r="106" spans="1:29" s="21" customFormat="1" x14ac:dyDescent="0.2">
      <c r="A106" s="199"/>
      <c r="B106" s="199"/>
      <c r="C106" s="199"/>
      <c r="D106" s="186"/>
      <c r="E106" s="186"/>
      <c r="F106" s="199"/>
      <c r="G106" s="199"/>
      <c r="H106" s="57"/>
      <c r="I106" s="57"/>
      <c r="J106" s="57"/>
      <c r="K106" s="57"/>
      <c r="L106" s="57"/>
      <c r="M106" s="57"/>
      <c r="N106" s="187"/>
      <c r="O106" s="187"/>
      <c r="P106" s="235"/>
      <c r="Q106" s="188"/>
    </row>
    <row r="107" spans="1:29" s="21" customFormat="1" x14ac:dyDescent="0.2">
      <c r="A107" s="57"/>
      <c r="B107" s="57"/>
      <c r="C107" s="57"/>
      <c r="D107" s="57"/>
      <c r="E107" s="57"/>
      <c r="F107" s="186"/>
      <c r="G107" s="186"/>
      <c r="H107" s="57"/>
      <c r="I107" s="57"/>
      <c r="J107" s="57"/>
      <c r="K107" s="57"/>
      <c r="L107" s="57"/>
      <c r="M107" s="57"/>
      <c r="N107" s="187"/>
      <c r="O107" s="187"/>
      <c r="P107" s="235"/>
      <c r="Q107" s="188"/>
    </row>
    <row r="108" spans="1:29" s="21" customFormat="1" x14ac:dyDescent="0.2">
      <c r="A108" s="57"/>
      <c r="B108" s="57"/>
      <c r="C108" s="57"/>
      <c r="D108" s="57"/>
      <c r="E108" s="57"/>
      <c r="F108" s="186"/>
      <c r="G108" s="186"/>
      <c r="H108" s="57"/>
      <c r="I108" s="57"/>
      <c r="J108" s="57"/>
      <c r="K108" s="57"/>
      <c r="L108" s="57"/>
      <c r="M108" s="57"/>
      <c r="N108" s="187"/>
      <c r="O108" s="187"/>
      <c r="P108" s="235"/>
      <c r="Q108" s="188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</row>
    <row r="109" spans="1:29" s="21" customFormat="1" x14ac:dyDescent="0.2">
      <c r="A109" s="57"/>
      <c r="B109" s="57"/>
      <c r="C109" s="57"/>
      <c r="D109" s="57"/>
      <c r="E109" s="57"/>
      <c r="F109" s="186"/>
      <c r="G109" s="186"/>
      <c r="H109" s="57"/>
      <c r="I109" s="57"/>
      <c r="J109" s="57"/>
      <c r="K109" s="57"/>
      <c r="L109" s="57"/>
      <c r="M109" s="57"/>
      <c r="N109" s="187"/>
      <c r="O109" s="187"/>
      <c r="P109" s="235"/>
      <c r="Q109" s="188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</row>
    <row r="110" spans="1:29" s="21" customFormat="1" x14ac:dyDescent="0.2">
      <c r="A110" s="189"/>
      <c r="B110" s="189"/>
      <c r="C110" s="189"/>
      <c r="D110" s="206"/>
      <c r="E110" s="186"/>
      <c r="F110" s="189"/>
      <c r="G110" s="189"/>
      <c r="H110" s="190"/>
      <c r="I110" s="190"/>
      <c r="J110" s="190"/>
      <c r="K110" s="190"/>
      <c r="L110" s="190"/>
      <c r="M110" s="190"/>
      <c r="N110" s="191"/>
      <c r="O110" s="191"/>
      <c r="P110" s="233"/>
      <c r="Q110" s="192"/>
    </row>
    <row r="111" spans="1:29" s="21" customFormat="1" x14ac:dyDescent="0.2">
      <c r="A111" s="199"/>
      <c r="B111" s="199"/>
      <c r="C111" s="199"/>
      <c r="D111" s="199"/>
      <c r="E111" s="186"/>
      <c r="F111" s="199"/>
      <c r="G111" s="199"/>
      <c r="H111" s="57"/>
      <c r="I111" s="57"/>
      <c r="J111" s="57"/>
      <c r="K111" s="57"/>
      <c r="L111" s="57"/>
      <c r="M111" s="57"/>
      <c r="N111" s="187"/>
      <c r="O111" s="187"/>
      <c r="P111" s="235"/>
      <c r="Q111" s="188"/>
    </row>
    <row r="112" spans="1:29" s="21" customFormat="1" x14ac:dyDescent="0.2">
      <c r="A112" s="199"/>
      <c r="B112" s="199"/>
      <c r="C112" s="199"/>
      <c r="D112" s="199"/>
      <c r="E112" s="186"/>
      <c r="F112" s="186"/>
      <c r="G112" s="186"/>
      <c r="H112" s="57"/>
      <c r="I112" s="57"/>
      <c r="J112" s="57"/>
      <c r="K112" s="57"/>
      <c r="L112" s="57"/>
      <c r="M112" s="57"/>
      <c r="N112" s="187"/>
      <c r="O112" s="187"/>
      <c r="P112" s="235"/>
      <c r="Q112" s="188"/>
    </row>
    <row r="113" spans="1:29" s="21" customFormat="1" x14ac:dyDescent="0.2">
      <c r="A113" s="199"/>
      <c r="B113" s="199"/>
      <c r="C113" s="199"/>
      <c r="D113" s="199"/>
      <c r="E113" s="186"/>
      <c r="F113" s="199"/>
      <c r="G113" s="199"/>
      <c r="H113" s="57"/>
      <c r="I113" s="57"/>
      <c r="J113" s="57"/>
      <c r="K113" s="57"/>
      <c r="L113" s="57"/>
      <c r="M113" s="57"/>
      <c r="N113" s="187"/>
      <c r="O113" s="187"/>
      <c r="P113" s="235"/>
      <c r="Q113" s="188"/>
    </row>
    <row r="114" spans="1:29" s="21" customFormat="1" ht="15" x14ac:dyDescent="0.25">
      <c r="A114" s="199"/>
      <c r="B114" s="199"/>
      <c r="C114" s="199"/>
      <c r="D114" s="199"/>
      <c r="E114" s="186"/>
      <c r="F114" s="186"/>
      <c r="G114" s="186"/>
      <c r="H114" s="57"/>
      <c r="I114" s="57"/>
      <c r="J114" s="57"/>
      <c r="K114" s="57"/>
      <c r="L114" s="57"/>
      <c r="M114" s="57"/>
      <c r="N114" s="187"/>
      <c r="O114" s="187"/>
      <c r="P114" s="235"/>
      <c r="Q114" s="188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s="21" customFormat="1" ht="15" x14ac:dyDescent="0.25">
      <c r="A115" s="199"/>
      <c r="B115" s="199"/>
      <c r="C115" s="199"/>
      <c r="D115" s="199"/>
      <c r="E115" s="186"/>
      <c r="F115" s="186"/>
      <c r="G115" s="186"/>
      <c r="H115" s="57"/>
      <c r="I115" s="57"/>
      <c r="J115" s="57"/>
      <c r="K115" s="57"/>
      <c r="L115" s="57"/>
      <c r="M115" s="57"/>
      <c r="N115" s="187"/>
      <c r="O115" s="187"/>
      <c r="P115" s="235"/>
      <c r="Q115" s="188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s="59" customFormat="1" ht="15" x14ac:dyDescent="0.25">
      <c r="A116" s="190"/>
      <c r="B116" s="190"/>
      <c r="C116" s="190"/>
      <c r="D116" s="190"/>
      <c r="E116" s="190"/>
      <c r="F116" s="1050"/>
      <c r="G116" s="1050"/>
      <c r="H116" s="1051"/>
      <c r="I116" s="1051"/>
      <c r="J116" s="1051"/>
      <c r="K116" s="1051"/>
      <c r="L116" s="190"/>
      <c r="M116" s="190"/>
      <c r="N116" s="191"/>
      <c r="O116" s="191"/>
      <c r="P116" s="233"/>
      <c r="Q116" s="192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s="59" customFormat="1" ht="15" x14ac:dyDescent="0.25">
      <c r="A117" s="200"/>
      <c r="B117" s="200"/>
      <c r="C117" s="200"/>
      <c r="D117" s="200"/>
      <c r="E117" s="202"/>
      <c r="F117" s="211"/>
      <c r="G117" s="211"/>
      <c r="H117" s="372"/>
      <c r="I117" s="372"/>
      <c r="J117" s="372"/>
      <c r="K117" s="372"/>
      <c r="L117" s="190"/>
      <c r="M117" s="190"/>
      <c r="N117" s="191"/>
      <c r="O117" s="191"/>
      <c r="P117" s="233"/>
      <c r="Q117" s="192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s="21" customFormat="1" ht="15" x14ac:dyDescent="0.25">
      <c r="A118" s="57"/>
      <c r="B118" s="57"/>
      <c r="C118" s="57"/>
      <c r="D118" s="57"/>
      <c r="E118" s="210"/>
      <c r="F118" s="186"/>
      <c r="G118" s="186"/>
      <c r="H118" s="57"/>
      <c r="I118" s="57"/>
      <c r="J118" s="57"/>
      <c r="K118" s="57"/>
      <c r="L118" s="57"/>
      <c r="M118" s="57"/>
      <c r="N118" s="187"/>
      <c r="O118" s="187"/>
      <c r="P118" s="235"/>
      <c r="Q118" s="188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s="21" customFormat="1" ht="15" x14ac:dyDescent="0.25">
      <c r="A119" s="57"/>
      <c r="B119" s="57"/>
      <c r="C119" s="57"/>
      <c r="D119" s="57"/>
      <c r="E119" s="210"/>
      <c r="F119" s="186"/>
      <c r="G119" s="186"/>
      <c r="H119" s="57"/>
      <c r="I119" s="57"/>
      <c r="J119" s="57"/>
      <c r="K119" s="57"/>
      <c r="L119" s="57"/>
      <c r="M119" s="57"/>
      <c r="N119" s="187"/>
      <c r="O119" s="187"/>
      <c r="P119" s="235"/>
      <c r="Q119" s="188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s="21" customFormat="1" ht="15" x14ac:dyDescent="0.25">
      <c r="A120" s="57"/>
      <c r="B120" s="57"/>
      <c r="C120" s="57"/>
      <c r="D120" s="57"/>
      <c r="E120" s="57"/>
      <c r="F120" s="186"/>
      <c r="G120" s="186"/>
      <c r="H120" s="57"/>
      <c r="I120" s="57"/>
      <c r="J120" s="57"/>
      <c r="K120" s="57"/>
      <c r="L120" s="57"/>
      <c r="M120" s="57"/>
      <c r="N120" s="187"/>
      <c r="O120" s="187"/>
      <c r="P120" s="235"/>
      <c r="Q120" s="188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" x14ac:dyDescent="0.25">
      <c r="N121" s="19"/>
      <c r="O121" s="19"/>
      <c r="Q121" s="19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customFormat="1" ht="15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70"/>
      <c r="O122" s="70"/>
      <c r="P122" s="237"/>
      <c r="Q122" s="71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</row>
    <row r="123" spans="1:29" customFormat="1" ht="15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70"/>
      <c r="O123" s="70"/>
      <c r="P123" s="237"/>
      <c r="Q123" s="71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</row>
    <row r="124" spans="1:29" customFormat="1" ht="15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70"/>
      <c r="O124" s="70"/>
      <c r="P124" s="237"/>
      <c r="Q124" s="71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</row>
    <row r="125" spans="1:29" customFormat="1" ht="15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70"/>
      <c r="O125" s="70"/>
      <c r="P125" s="237"/>
      <c r="Q125" s="71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</row>
    <row r="126" spans="1:29" customFormat="1" ht="15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70"/>
      <c r="O126" s="70"/>
      <c r="P126" s="237"/>
      <c r="Q126" s="71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</row>
    <row r="127" spans="1:29" customFormat="1" ht="15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70"/>
      <c r="O127" s="70"/>
      <c r="P127" s="237"/>
      <c r="Q127" s="71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</row>
    <row r="128" spans="1:29" customFormat="1" ht="15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70"/>
      <c r="O128" s="70"/>
      <c r="P128" s="237"/>
      <c r="Q128" s="71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</row>
    <row r="129" spans="1:29" customFormat="1" ht="15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70"/>
      <c r="O129" s="70"/>
      <c r="P129" s="237"/>
      <c r="Q129" s="71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</row>
    <row r="130" spans="1:29" s="62" customFormat="1" ht="15" x14ac:dyDescent="0.25"/>
    <row r="131" spans="1:29" s="62" customFormat="1" ht="15" x14ac:dyDescent="0.25"/>
    <row r="132" spans="1:29" s="62" customFormat="1" ht="15" x14ac:dyDescent="0.25"/>
    <row r="133" spans="1:29" s="62" customFormat="1" ht="15" x14ac:dyDescent="0.25"/>
    <row r="134" spans="1:29" s="62" customFormat="1" ht="15" x14ac:dyDescent="0.25"/>
    <row r="135" spans="1:29" s="62" customFormat="1" ht="15" x14ac:dyDescent="0.25"/>
    <row r="136" spans="1:29" s="62" customFormat="1" ht="15" x14ac:dyDescent="0.25"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s="62" customFormat="1" ht="15" x14ac:dyDescent="0.25"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s="62" customFormat="1" ht="15" x14ac:dyDescent="0.25"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s="62" customFormat="1" ht="15" x14ac:dyDescent="0.25"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s="62" customFormat="1" ht="15" x14ac:dyDescent="0.25"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s="62" customFormat="1" ht="15" x14ac:dyDescent="0.25">
      <c r="R141" s="372"/>
      <c r="S141" s="372"/>
      <c r="T141" s="372"/>
      <c r="U141" s="372"/>
      <c r="V141" s="372"/>
      <c r="W141" s="372"/>
      <c r="X141" s="372"/>
      <c r="Y141" s="372"/>
      <c r="Z141" s="372"/>
      <c r="AA141" s="372"/>
      <c r="AB141" s="372"/>
      <c r="AC141" s="372"/>
    </row>
    <row r="142" spans="1:29" s="62" customFormat="1" ht="15" x14ac:dyDescent="0.25">
      <c r="R142" s="372"/>
      <c r="S142" s="372"/>
      <c r="T142" s="372"/>
      <c r="U142" s="372"/>
      <c r="V142" s="372"/>
      <c r="W142" s="372"/>
      <c r="X142" s="372"/>
      <c r="Y142" s="372"/>
      <c r="Z142" s="372"/>
      <c r="AA142" s="372"/>
      <c r="AB142" s="372"/>
      <c r="AC142" s="372"/>
    </row>
    <row r="143" spans="1:29" s="62" customFormat="1" ht="15" x14ac:dyDescent="0.25"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</row>
    <row r="144" spans="1:29" s="60" customFormat="1" ht="15" x14ac:dyDescent="0.25">
      <c r="P144" s="62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</row>
    <row r="145" spans="14:29" s="60" customFormat="1" ht="15" x14ac:dyDescent="0.25">
      <c r="P145" s="62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</row>
    <row r="146" spans="14:29" s="60" customFormat="1" ht="15" x14ac:dyDescent="0.25">
      <c r="P146" s="62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</row>
    <row r="147" spans="14:29" s="60" customFormat="1" ht="15" x14ac:dyDescent="0.25">
      <c r="P147" s="62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</row>
    <row r="148" spans="14:29" s="60" customFormat="1" ht="15" x14ac:dyDescent="0.25">
      <c r="P148" s="62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</row>
    <row r="149" spans="14:29" s="372" customFormat="1" x14ac:dyDescent="0.2">
      <c r="N149" s="367"/>
      <c r="O149" s="367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</row>
    <row r="150" spans="14:29" s="372" customFormat="1" x14ac:dyDescent="0.2">
      <c r="N150" s="367"/>
      <c r="O150" s="367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</row>
  </sheetData>
  <mergeCells count="75">
    <mergeCell ref="F116:K116"/>
    <mergeCell ref="B71:J71"/>
    <mergeCell ref="K71:L71"/>
    <mergeCell ref="B72:J72"/>
    <mergeCell ref="K72:L72"/>
    <mergeCell ref="M78:P78"/>
    <mergeCell ref="M81:P81"/>
    <mergeCell ref="A66:K66"/>
    <mergeCell ref="B68:J68"/>
    <mergeCell ref="K68:L68"/>
    <mergeCell ref="B69:J69"/>
    <mergeCell ref="K69:L69"/>
    <mergeCell ref="B70:J70"/>
    <mergeCell ref="K70:L70"/>
    <mergeCell ref="A65:K65"/>
    <mergeCell ref="F35:L35"/>
    <mergeCell ref="H53:L53"/>
    <mergeCell ref="A54:P54"/>
    <mergeCell ref="A56:L56"/>
    <mergeCell ref="M56:Q56"/>
    <mergeCell ref="A57:L57"/>
    <mergeCell ref="M57:Q57"/>
    <mergeCell ref="A61:L61"/>
    <mergeCell ref="M61:Q61"/>
    <mergeCell ref="A62:I62"/>
    <mergeCell ref="O62:P62"/>
    <mergeCell ref="A64:K64"/>
    <mergeCell ref="A31:E31"/>
    <mergeCell ref="F31:L31"/>
    <mergeCell ref="F32:L32"/>
    <mergeCell ref="F33:L33"/>
    <mergeCell ref="D34:E34"/>
    <mergeCell ref="F34:L34"/>
    <mergeCell ref="F27:L30"/>
    <mergeCell ref="M27:M30"/>
    <mergeCell ref="N27:Q28"/>
    <mergeCell ref="A28:E28"/>
    <mergeCell ref="A29:E29"/>
    <mergeCell ref="N29:N30"/>
    <mergeCell ref="O29:O30"/>
    <mergeCell ref="Q29:Q30"/>
    <mergeCell ref="A26:Q26"/>
    <mergeCell ref="H19:M19"/>
    <mergeCell ref="N19:Q19"/>
    <mergeCell ref="A20:F20"/>
    <mergeCell ref="H20:M20"/>
    <mergeCell ref="N20:Q20"/>
    <mergeCell ref="A21:F21"/>
    <mergeCell ref="I21:M21"/>
    <mergeCell ref="N21:Q21"/>
    <mergeCell ref="A22:F22"/>
    <mergeCell ref="I22:M22"/>
    <mergeCell ref="N22:Q22"/>
    <mergeCell ref="A23:Q24"/>
    <mergeCell ref="A25:Q25"/>
    <mergeCell ref="A18:F18"/>
    <mergeCell ref="H18:M18"/>
    <mergeCell ref="N18:Q18"/>
    <mergeCell ref="A9:H9"/>
    <mergeCell ref="K9:M9"/>
    <mergeCell ref="A10:H10"/>
    <mergeCell ref="K10:P10"/>
    <mergeCell ref="A11:H11"/>
    <mergeCell ref="K11:N11"/>
    <mergeCell ref="A12:H12"/>
    <mergeCell ref="A13:H13"/>
    <mergeCell ref="A14:H14"/>
    <mergeCell ref="A15:H15"/>
    <mergeCell ref="A17:Q17"/>
    <mergeCell ref="A8:H8"/>
    <mergeCell ref="I2:O2"/>
    <mergeCell ref="I3:O3"/>
    <mergeCell ref="I5:O5"/>
    <mergeCell ref="I6:O6"/>
    <mergeCell ref="A7:H7"/>
  </mergeCells>
  <pageMargins left="1" right="0.45" top="0.5" bottom="0.5" header="0.3" footer="0.3"/>
  <pageSetup paperSize="256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29"/>
  <sheetViews>
    <sheetView topLeftCell="A895" workbookViewId="0">
      <selection activeCell="Q903" sqref="Q903"/>
    </sheetView>
  </sheetViews>
  <sheetFormatPr defaultRowHeight="12.75" x14ac:dyDescent="0.25"/>
  <cols>
    <col min="1" max="1" width="3" style="530" customWidth="1"/>
    <col min="2" max="2" width="2.42578125" style="530" customWidth="1"/>
    <col min="3" max="3" width="2.140625" style="530" customWidth="1"/>
    <col min="4" max="4" width="4.7109375" style="530" hidden="1" customWidth="1"/>
    <col min="5" max="5" width="4" style="530" customWidth="1"/>
    <col min="6" max="6" width="2.7109375" style="530" customWidth="1"/>
    <col min="7" max="7" width="4" style="530" hidden="1" customWidth="1"/>
    <col min="8" max="9" width="1.85546875" style="530" customWidth="1"/>
    <col min="10" max="10" width="4.85546875" style="530" customWidth="1"/>
    <col min="11" max="11" width="4.7109375" style="530" customWidth="1"/>
    <col min="12" max="12" width="15.140625" style="530" customWidth="1"/>
    <col min="13" max="13" width="6.140625" style="530" customWidth="1"/>
    <col min="14" max="14" width="6.28515625" style="645" customWidth="1"/>
    <col min="15" max="15" width="6.85546875" style="645" customWidth="1"/>
    <col min="16" max="16" width="13.7109375" style="530" customWidth="1"/>
    <col min="17" max="17" width="14.42578125" style="587" customWidth="1"/>
    <col min="18" max="18" width="9.140625" style="530"/>
    <col min="19" max="19" width="20.7109375" style="530" customWidth="1"/>
    <col min="20" max="20" width="9.140625" style="530"/>
    <col min="21" max="21" width="17.42578125" style="530" customWidth="1"/>
    <col min="22" max="257" width="9.140625" style="530"/>
    <col min="258" max="258" width="3" style="530" customWidth="1"/>
    <col min="259" max="259" width="2.42578125" style="530" customWidth="1"/>
    <col min="260" max="260" width="2.140625" style="530" customWidth="1"/>
    <col min="261" max="261" width="0" style="530" hidden="1" customWidth="1"/>
    <col min="262" max="262" width="2.85546875" style="530" customWidth="1"/>
    <col min="263" max="263" width="2.7109375" style="530" customWidth="1"/>
    <col min="264" max="264" width="2.85546875" style="530" customWidth="1"/>
    <col min="265" max="265" width="1.85546875" style="530" customWidth="1"/>
    <col min="266" max="266" width="15.7109375" style="530" customWidth="1"/>
    <col min="267" max="267" width="4.7109375" style="530" customWidth="1"/>
    <col min="268" max="268" width="19.42578125" style="530" customWidth="1"/>
    <col min="269" max="269" width="13.85546875" style="530" customWidth="1"/>
    <col min="270" max="271" width="6.85546875" style="530" customWidth="1"/>
    <col min="272" max="272" width="12.5703125" style="530" customWidth="1"/>
    <col min="273" max="273" width="18.7109375" style="530" customWidth="1"/>
    <col min="274" max="513" width="9.140625" style="530"/>
    <col min="514" max="514" width="3" style="530" customWidth="1"/>
    <col min="515" max="515" width="2.42578125" style="530" customWidth="1"/>
    <col min="516" max="516" width="2.140625" style="530" customWidth="1"/>
    <col min="517" max="517" width="0" style="530" hidden="1" customWidth="1"/>
    <col min="518" max="518" width="2.85546875" style="530" customWidth="1"/>
    <col min="519" max="519" width="2.7109375" style="530" customWidth="1"/>
    <col min="520" max="520" width="2.85546875" style="530" customWidth="1"/>
    <col min="521" max="521" width="1.85546875" style="530" customWidth="1"/>
    <col min="522" max="522" width="15.7109375" style="530" customWidth="1"/>
    <col min="523" max="523" width="4.7109375" style="530" customWidth="1"/>
    <col min="524" max="524" width="19.42578125" style="530" customWidth="1"/>
    <col min="525" max="525" width="13.85546875" style="530" customWidth="1"/>
    <col min="526" max="527" width="6.85546875" style="530" customWidth="1"/>
    <col min="528" max="528" width="12.5703125" style="530" customWidth="1"/>
    <col min="529" max="529" width="18.7109375" style="530" customWidth="1"/>
    <col min="530" max="769" width="9.140625" style="530"/>
    <col min="770" max="770" width="3" style="530" customWidth="1"/>
    <col min="771" max="771" width="2.42578125" style="530" customWidth="1"/>
    <col min="772" max="772" width="2.140625" style="530" customWidth="1"/>
    <col min="773" max="773" width="0" style="530" hidden="1" customWidth="1"/>
    <col min="774" max="774" width="2.85546875" style="530" customWidth="1"/>
    <col min="775" max="775" width="2.7109375" style="530" customWidth="1"/>
    <col min="776" max="776" width="2.85546875" style="530" customWidth="1"/>
    <col min="777" max="777" width="1.85546875" style="530" customWidth="1"/>
    <col min="778" max="778" width="15.7109375" style="530" customWidth="1"/>
    <col min="779" max="779" width="4.7109375" style="530" customWidth="1"/>
    <col min="780" max="780" width="19.42578125" style="530" customWidth="1"/>
    <col min="781" max="781" width="13.85546875" style="530" customWidth="1"/>
    <col min="782" max="783" width="6.85546875" style="530" customWidth="1"/>
    <col min="784" max="784" width="12.5703125" style="530" customWidth="1"/>
    <col min="785" max="785" width="18.7109375" style="530" customWidth="1"/>
    <col min="786" max="1025" width="9.140625" style="530"/>
    <col min="1026" max="1026" width="3" style="530" customWidth="1"/>
    <col min="1027" max="1027" width="2.42578125" style="530" customWidth="1"/>
    <col min="1028" max="1028" width="2.140625" style="530" customWidth="1"/>
    <col min="1029" max="1029" width="0" style="530" hidden="1" customWidth="1"/>
    <col min="1030" max="1030" width="2.85546875" style="530" customWidth="1"/>
    <col min="1031" max="1031" width="2.7109375" style="530" customWidth="1"/>
    <col min="1032" max="1032" width="2.85546875" style="530" customWidth="1"/>
    <col min="1033" max="1033" width="1.85546875" style="530" customWidth="1"/>
    <col min="1034" max="1034" width="15.7109375" style="530" customWidth="1"/>
    <col min="1035" max="1035" width="4.7109375" style="530" customWidth="1"/>
    <col min="1036" max="1036" width="19.42578125" style="530" customWidth="1"/>
    <col min="1037" max="1037" width="13.85546875" style="530" customWidth="1"/>
    <col min="1038" max="1039" width="6.85546875" style="530" customWidth="1"/>
    <col min="1040" max="1040" width="12.5703125" style="530" customWidth="1"/>
    <col min="1041" max="1041" width="18.7109375" style="530" customWidth="1"/>
    <col min="1042" max="1281" width="9.140625" style="530"/>
    <col min="1282" max="1282" width="3" style="530" customWidth="1"/>
    <col min="1283" max="1283" width="2.42578125" style="530" customWidth="1"/>
    <col min="1284" max="1284" width="2.140625" style="530" customWidth="1"/>
    <col min="1285" max="1285" width="0" style="530" hidden="1" customWidth="1"/>
    <col min="1286" max="1286" width="2.85546875" style="530" customWidth="1"/>
    <col min="1287" max="1287" width="2.7109375" style="530" customWidth="1"/>
    <col min="1288" max="1288" width="2.85546875" style="530" customWidth="1"/>
    <col min="1289" max="1289" width="1.85546875" style="530" customWidth="1"/>
    <col min="1290" max="1290" width="15.7109375" style="530" customWidth="1"/>
    <col min="1291" max="1291" width="4.7109375" style="530" customWidth="1"/>
    <col min="1292" max="1292" width="19.42578125" style="530" customWidth="1"/>
    <col min="1293" max="1293" width="13.85546875" style="530" customWidth="1"/>
    <col min="1294" max="1295" width="6.85546875" style="530" customWidth="1"/>
    <col min="1296" max="1296" width="12.5703125" style="530" customWidth="1"/>
    <col min="1297" max="1297" width="18.7109375" style="530" customWidth="1"/>
    <col min="1298" max="1537" width="9.140625" style="530"/>
    <col min="1538" max="1538" width="3" style="530" customWidth="1"/>
    <col min="1539" max="1539" width="2.42578125" style="530" customWidth="1"/>
    <col min="1540" max="1540" width="2.140625" style="530" customWidth="1"/>
    <col min="1541" max="1541" width="0" style="530" hidden="1" customWidth="1"/>
    <col min="1542" max="1542" width="2.85546875" style="530" customWidth="1"/>
    <col min="1543" max="1543" width="2.7109375" style="530" customWidth="1"/>
    <col min="1544" max="1544" width="2.85546875" style="530" customWidth="1"/>
    <col min="1545" max="1545" width="1.85546875" style="530" customWidth="1"/>
    <col min="1546" max="1546" width="15.7109375" style="530" customWidth="1"/>
    <col min="1547" max="1547" width="4.7109375" style="530" customWidth="1"/>
    <col min="1548" max="1548" width="19.42578125" style="530" customWidth="1"/>
    <col min="1549" max="1549" width="13.85546875" style="530" customWidth="1"/>
    <col min="1550" max="1551" width="6.85546875" style="530" customWidth="1"/>
    <col min="1552" max="1552" width="12.5703125" style="530" customWidth="1"/>
    <col min="1553" max="1553" width="18.7109375" style="530" customWidth="1"/>
    <col min="1554" max="1793" width="9.140625" style="530"/>
    <col min="1794" max="1794" width="3" style="530" customWidth="1"/>
    <col min="1795" max="1795" width="2.42578125" style="530" customWidth="1"/>
    <col min="1796" max="1796" width="2.140625" style="530" customWidth="1"/>
    <col min="1797" max="1797" width="0" style="530" hidden="1" customWidth="1"/>
    <col min="1798" max="1798" width="2.85546875" style="530" customWidth="1"/>
    <col min="1799" max="1799" width="2.7109375" style="530" customWidth="1"/>
    <col min="1800" max="1800" width="2.85546875" style="530" customWidth="1"/>
    <col min="1801" max="1801" width="1.85546875" style="530" customWidth="1"/>
    <col min="1802" max="1802" width="15.7109375" style="530" customWidth="1"/>
    <col min="1803" max="1803" width="4.7109375" style="530" customWidth="1"/>
    <col min="1804" max="1804" width="19.42578125" style="530" customWidth="1"/>
    <col min="1805" max="1805" width="13.85546875" style="530" customWidth="1"/>
    <col min="1806" max="1807" width="6.85546875" style="530" customWidth="1"/>
    <col min="1808" max="1808" width="12.5703125" style="530" customWidth="1"/>
    <col min="1809" max="1809" width="18.7109375" style="530" customWidth="1"/>
    <col min="1810" max="2049" width="9.140625" style="530"/>
    <col min="2050" max="2050" width="3" style="530" customWidth="1"/>
    <col min="2051" max="2051" width="2.42578125" style="530" customWidth="1"/>
    <col min="2052" max="2052" width="2.140625" style="530" customWidth="1"/>
    <col min="2053" max="2053" width="0" style="530" hidden="1" customWidth="1"/>
    <col min="2054" max="2054" width="2.85546875" style="530" customWidth="1"/>
    <col min="2055" max="2055" width="2.7109375" style="530" customWidth="1"/>
    <col min="2056" max="2056" width="2.85546875" style="530" customWidth="1"/>
    <col min="2057" max="2057" width="1.85546875" style="530" customWidth="1"/>
    <col min="2058" max="2058" width="15.7109375" style="530" customWidth="1"/>
    <col min="2059" max="2059" width="4.7109375" style="530" customWidth="1"/>
    <col min="2060" max="2060" width="19.42578125" style="530" customWidth="1"/>
    <col min="2061" max="2061" width="13.85546875" style="530" customWidth="1"/>
    <col min="2062" max="2063" width="6.85546875" style="530" customWidth="1"/>
    <col min="2064" max="2064" width="12.5703125" style="530" customWidth="1"/>
    <col min="2065" max="2065" width="18.7109375" style="530" customWidth="1"/>
    <col min="2066" max="2305" width="9.140625" style="530"/>
    <col min="2306" max="2306" width="3" style="530" customWidth="1"/>
    <col min="2307" max="2307" width="2.42578125" style="530" customWidth="1"/>
    <col min="2308" max="2308" width="2.140625" style="530" customWidth="1"/>
    <col min="2309" max="2309" width="0" style="530" hidden="1" customWidth="1"/>
    <col min="2310" max="2310" width="2.85546875" style="530" customWidth="1"/>
    <col min="2311" max="2311" width="2.7109375" style="530" customWidth="1"/>
    <col min="2312" max="2312" width="2.85546875" style="530" customWidth="1"/>
    <col min="2313" max="2313" width="1.85546875" style="530" customWidth="1"/>
    <col min="2314" max="2314" width="15.7109375" style="530" customWidth="1"/>
    <col min="2315" max="2315" width="4.7109375" style="530" customWidth="1"/>
    <col min="2316" max="2316" width="19.42578125" style="530" customWidth="1"/>
    <col min="2317" max="2317" width="13.85546875" style="530" customWidth="1"/>
    <col min="2318" max="2319" width="6.85546875" style="530" customWidth="1"/>
    <col min="2320" max="2320" width="12.5703125" style="530" customWidth="1"/>
    <col min="2321" max="2321" width="18.7109375" style="530" customWidth="1"/>
    <col min="2322" max="2561" width="9.140625" style="530"/>
    <col min="2562" max="2562" width="3" style="530" customWidth="1"/>
    <col min="2563" max="2563" width="2.42578125" style="530" customWidth="1"/>
    <col min="2564" max="2564" width="2.140625" style="530" customWidth="1"/>
    <col min="2565" max="2565" width="0" style="530" hidden="1" customWidth="1"/>
    <col min="2566" max="2566" width="2.85546875" style="530" customWidth="1"/>
    <col min="2567" max="2567" width="2.7109375" style="530" customWidth="1"/>
    <col min="2568" max="2568" width="2.85546875" style="530" customWidth="1"/>
    <col min="2569" max="2569" width="1.85546875" style="530" customWidth="1"/>
    <col min="2570" max="2570" width="15.7109375" style="530" customWidth="1"/>
    <col min="2571" max="2571" width="4.7109375" style="530" customWidth="1"/>
    <col min="2572" max="2572" width="19.42578125" style="530" customWidth="1"/>
    <col min="2573" max="2573" width="13.85546875" style="530" customWidth="1"/>
    <col min="2574" max="2575" width="6.85546875" style="530" customWidth="1"/>
    <col min="2576" max="2576" width="12.5703125" style="530" customWidth="1"/>
    <col min="2577" max="2577" width="18.7109375" style="530" customWidth="1"/>
    <col min="2578" max="2817" width="9.140625" style="530"/>
    <col min="2818" max="2818" width="3" style="530" customWidth="1"/>
    <col min="2819" max="2819" width="2.42578125" style="530" customWidth="1"/>
    <col min="2820" max="2820" width="2.140625" style="530" customWidth="1"/>
    <col min="2821" max="2821" width="0" style="530" hidden="1" customWidth="1"/>
    <col min="2822" max="2822" width="2.85546875" style="530" customWidth="1"/>
    <col min="2823" max="2823" width="2.7109375" style="530" customWidth="1"/>
    <col min="2824" max="2824" width="2.85546875" style="530" customWidth="1"/>
    <col min="2825" max="2825" width="1.85546875" style="530" customWidth="1"/>
    <col min="2826" max="2826" width="15.7109375" style="530" customWidth="1"/>
    <col min="2827" max="2827" width="4.7109375" style="530" customWidth="1"/>
    <col min="2828" max="2828" width="19.42578125" style="530" customWidth="1"/>
    <col min="2829" max="2829" width="13.85546875" style="530" customWidth="1"/>
    <col min="2830" max="2831" width="6.85546875" style="530" customWidth="1"/>
    <col min="2832" max="2832" width="12.5703125" style="530" customWidth="1"/>
    <col min="2833" max="2833" width="18.7109375" style="530" customWidth="1"/>
    <col min="2834" max="3073" width="9.140625" style="530"/>
    <col min="3074" max="3074" width="3" style="530" customWidth="1"/>
    <col min="3075" max="3075" width="2.42578125" style="530" customWidth="1"/>
    <col min="3076" max="3076" width="2.140625" style="530" customWidth="1"/>
    <col min="3077" max="3077" width="0" style="530" hidden="1" customWidth="1"/>
    <col min="3078" max="3078" width="2.85546875" style="530" customWidth="1"/>
    <col min="3079" max="3079" width="2.7109375" style="530" customWidth="1"/>
    <col min="3080" max="3080" width="2.85546875" style="530" customWidth="1"/>
    <col min="3081" max="3081" width="1.85546875" style="530" customWidth="1"/>
    <col min="3082" max="3082" width="15.7109375" style="530" customWidth="1"/>
    <col min="3083" max="3083" width="4.7109375" style="530" customWidth="1"/>
    <col min="3084" max="3084" width="19.42578125" style="530" customWidth="1"/>
    <col min="3085" max="3085" width="13.85546875" style="530" customWidth="1"/>
    <col min="3086" max="3087" width="6.85546875" style="530" customWidth="1"/>
    <col min="3088" max="3088" width="12.5703125" style="530" customWidth="1"/>
    <col min="3089" max="3089" width="18.7109375" style="530" customWidth="1"/>
    <col min="3090" max="3329" width="9.140625" style="530"/>
    <col min="3330" max="3330" width="3" style="530" customWidth="1"/>
    <col min="3331" max="3331" width="2.42578125" style="530" customWidth="1"/>
    <col min="3332" max="3332" width="2.140625" style="530" customWidth="1"/>
    <col min="3333" max="3333" width="0" style="530" hidden="1" customWidth="1"/>
    <col min="3334" max="3334" width="2.85546875" style="530" customWidth="1"/>
    <col min="3335" max="3335" width="2.7109375" style="530" customWidth="1"/>
    <col min="3336" max="3336" width="2.85546875" style="530" customWidth="1"/>
    <col min="3337" max="3337" width="1.85546875" style="530" customWidth="1"/>
    <col min="3338" max="3338" width="15.7109375" style="530" customWidth="1"/>
    <col min="3339" max="3339" width="4.7109375" style="530" customWidth="1"/>
    <col min="3340" max="3340" width="19.42578125" style="530" customWidth="1"/>
    <col min="3341" max="3341" width="13.85546875" style="530" customWidth="1"/>
    <col min="3342" max="3343" width="6.85546875" style="530" customWidth="1"/>
    <col min="3344" max="3344" width="12.5703125" style="530" customWidth="1"/>
    <col min="3345" max="3345" width="18.7109375" style="530" customWidth="1"/>
    <col min="3346" max="3585" width="9.140625" style="530"/>
    <col min="3586" max="3586" width="3" style="530" customWidth="1"/>
    <col min="3587" max="3587" width="2.42578125" style="530" customWidth="1"/>
    <col min="3588" max="3588" width="2.140625" style="530" customWidth="1"/>
    <col min="3589" max="3589" width="0" style="530" hidden="1" customWidth="1"/>
    <col min="3590" max="3590" width="2.85546875" style="530" customWidth="1"/>
    <col min="3591" max="3591" width="2.7109375" style="530" customWidth="1"/>
    <col min="3592" max="3592" width="2.85546875" style="530" customWidth="1"/>
    <col min="3593" max="3593" width="1.85546875" style="530" customWidth="1"/>
    <col min="3594" max="3594" width="15.7109375" style="530" customWidth="1"/>
    <col min="3595" max="3595" width="4.7109375" style="530" customWidth="1"/>
    <col min="3596" max="3596" width="19.42578125" style="530" customWidth="1"/>
    <col min="3597" max="3597" width="13.85546875" style="530" customWidth="1"/>
    <col min="3598" max="3599" width="6.85546875" style="530" customWidth="1"/>
    <col min="3600" max="3600" width="12.5703125" style="530" customWidth="1"/>
    <col min="3601" max="3601" width="18.7109375" style="530" customWidth="1"/>
    <col min="3602" max="3841" width="9.140625" style="530"/>
    <col min="3842" max="3842" width="3" style="530" customWidth="1"/>
    <col min="3843" max="3843" width="2.42578125" style="530" customWidth="1"/>
    <col min="3844" max="3844" width="2.140625" style="530" customWidth="1"/>
    <col min="3845" max="3845" width="0" style="530" hidden="1" customWidth="1"/>
    <col min="3846" max="3846" width="2.85546875" style="530" customWidth="1"/>
    <col min="3847" max="3847" width="2.7109375" style="530" customWidth="1"/>
    <col min="3848" max="3848" width="2.85546875" style="530" customWidth="1"/>
    <col min="3849" max="3849" width="1.85546875" style="530" customWidth="1"/>
    <col min="3850" max="3850" width="15.7109375" style="530" customWidth="1"/>
    <col min="3851" max="3851" width="4.7109375" style="530" customWidth="1"/>
    <col min="3852" max="3852" width="19.42578125" style="530" customWidth="1"/>
    <col min="3853" max="3853" width="13.85546875" style="530" customWidth="1"/>
    <col min="3854" max="3855" width="6.85546875" style="530" customWidth="1"/>
    <col min="3856" max="3856" width="12.5703125" style="530" customWidth="1"/>
    <col min="3857" max="3857" width="18.7109375" style="530" customWidth="1"/>
    <col min="3858" max="4097" width="9.140625" style="530"/>
    <col min="4098" max="4098" width="3" style="530" customWidth="1"/>
    <col min="4099" max="4099" width="2.42578125" style="530" customWidth="1"/>
    <col min="4100" max="4100" width="2.140625" style="530" customWidth="1"/>
    <col min="4101" max="4101" width="0" style="530" hidden="1" customWidth="1"/>
    <col min="4102" max="4102" width="2.85546875" style="530" customWidth="1"/>
    <col min="4103" max="4103" width="2.7109375" style="530" customWidth="1"/>
    <col min="4104" max="4104" width="2.85546875" style="530" customWidth="1"/>
    <col min="4105" max="4105" width="1.85546875" style="530" customWidth="1"/>
    <col min="4106" max="4106" width="15.7109375" style="530" customWidth="1"/>
    <col min="4107" max="4107" width="4.7109375" style="530" customWidth="1"/>
    <col min="4108" max="4108" width="19.42578125" style="530" customWidth="1"/>
    <col min="4109" max="4109" width="13.85546875" style="530" customWidth="1"/>
    <col min="4110" max="4111" width="6.85546875" style="530" customWidth="1"/>
    <col min="4112" max="4112" width="12.5703125" style="530" customWidth="1"/>
    <col min="4113" max="4113" width="18.7109375" style="530" customWidth="1"/>
    <col min="4114" max="4353" width="9.140625" style="530"/>
    <col min="4354" max="4354" width="3" style="530" customWidth="1"/>
    <col min="4355" max="4355" width="2.42578125" style="530" customWidth="1"/>
    <col min="4356" max="4356" width="2.140625" style="530" customWidth="1"/>
    <col min="4357" max="4357" width="0" style="530" hidden="1" customWidth="1"/>
    <col min="4358" max="4358" width="2.85546875" style="530" customWidth="1"/>
    <col min="4359" max="4359" width="2.7109375" style="530" customWidth="1"/>
    <col min="4360" max="4360" width="2.85546875" style="530" customWidth="1"/>
    <col min="4361" max="4361" width="1.85546875" style="530" customWidth="1"/>
    <col min="4362" max="4362" width="15.7109375" style="530" customWidth="1"/>
    <col min="4363" max="4363" width="4.7109375" style="530" customWidth="1"/>
    <col min="4364" max="4364" width="19.42578125" style="530" customWidth="1"/>
    <col min="4365" max="4365" width="13.85546875" style="530" customWidth="1"/>
    <col min="4366" max="4367" width="6.85546875" style="530" customWidth="1"/>
    <col min="4368" max="4368" width="12.5703125" style="530" customWidth="1"/>
    <col min="4369" max="4369" width="18.7109375" style="530" customWidth="1"/>
    <col min="4370" max="4609" width="9.140625" style="530"/>
    <col min="4610" max="4610" width="3" style="530" customWidth="1"/>
    <col min="4611" max="4611" width="2.42578125" style="530" customWidth="1"/>
    <col min="4612" max="4612" width="2.140625" style="530" customWidth="1"/>
    <col min="4613" max="4613" width="0" style="530" hidden="1" customWidth="1"/>
    <col min="4614" max="4614" width="2.85546875" style="530" customWidth="1"/>
    <col min="4615" max="4615" width="2.7109375" style="530" customWidth="1"/>
    <col min="4616" max="4616" width="2.85546875" style="530" customWidth="1"/>
    <col min="4617" max="4617" width="1.85546875" style="530" customWidth="1"/>
    <col min="4618" max="4618" width="15.7109375" style="530" customWidth="1"/>
    <col min="4619" max="4619" width="4.7109375" style="530" customWidth="1"/>
    <col min="4620" max="4620" width="19.42578125" style="530" customWidth="1"/>
    <col min="4621" max="4621" width="13.85546875" style="530" customWidth="1"/>
    <col min="4622" max="4623" width="6.85546875" style="530" customWidth="1"/>
    <col min="4624" max="4624" width="12.5703125" style="530" customWidth="1"/>
    <col min="4625" max="4625" width="18.7109375" style="530" customWidth="1"/>
    <col min="4626" max="4865" width="9.140625" style="530"/>
    <col min="4866" max="4866" width="3" style="530" customWidth="1"/>
    <col min="4867" max="4867" width="2.42578125" style="530" customWidth="1"/>
    <col min="4868" max="4868" width="2.140625" style="530" customWidth="1"/>
    <col min="4869" max="4869" width="0" style="530" hidden="1" customWidth="1"/>
    <col min="4870" max="4870" width="2.85546875" style="530" customWidth="1"/>
    <col min="4871" max="4871" width="2.7109375" style="530" customWidth="1"/>
    <col min="4872" max="4872" width="2.85546875" style="530" customWidth="1"/>
    <col min="4873" max="4873" width="1.85546875" style="530" customWidth="1"/>
    <col min="4874" max="4874" width="15.7109375" style="530" customWidth="1"/>
    <col min="4875" max="4875" width="4.7109375" style="530" customWidth="1"/>
    <col min="4876" max="4876" width="19.42578125" style="530" customWidth="1"/>
    <col min="4877" max="4877" width="13.85546875" style="530" customWidth="1"/>
    <col min="4878" max="4879" width="6.85546875" style="530" customWidth="1"/>
    <col min="4880" max="4880" width="12.5703125" style="530" customWidth="1"/>
    <col min="4881" max="4881" width="18.7109375" style="530" customWidth="1"/>
    <col min="4882" max="5121" width="9.140625" style="530"/>
    <col min="5122" max="5122" width="3" style="530" customWidth="1"/>
    <col min="5123" max="5123" width="2.42578125" style="530" customWidth="1"/>
    <col min="5124" max="5124" width="2.140625" style="530" customWidth="1"/>
    <col min="5125" max="5125" width="0" style="530" hidden="1" customWidth="1"/>
    <col min="5126" max="5126" width="2.85546875" style="530" customWidth="1"/>
    <col min="5127" max="5127" width="2.7109375" style="530" customWidth="1"/>
    <col min="5128" max="5128" width="2.85546875" style="530" customWidth="1"/>
    <col min="5129" max="5129" width="1.85546875" style="530" customWidth="1"/>
    <col min="5130" max="5130" width="15.7109375" style="530" customWidth="1"/>
    <col min="5131" max="5131" width="4.7109375" style="530" customWidth="1"/>
    <col min="5132" max="5132" width="19.42578125" style="530" customWidth="1"/>
    <col min="5133" max="5133" width="13.85546875" style="530" customWidth="1"/>
    <col min="5134" max="5135" width="6.85546875" style="530" customWidth="1"/>
    <col min="5136" max="5136" width="12.5703125" style="530" customWidth="1"/>
    <col min="5137" max="5137" width="18.7109375" style="530" customWidth="1"/>
    <col min="5138" max="5377" width="9.140625" style="530"/>
    <col min="5378" max="5378" width="3" style="530" customWidth="1"/>
    <col min="5379" max="5379" width="2.42578125" style="530" customWidth="1"/>
    <col min="5380" max="5380" width="2.140625" style="530" customWidth="1"/>
    <col min="5381" max="5381" width="0" style="530" hidden="1" customWidth="1"/>
    <col min="5382" max="5382" width="2.85546875" style="530" customWidth="1"/>
    <col min="5383" max="5383" width="2.7109375" style="530" customWidth="1"/>
    <col min="5384" max="5384" width="2.85546875" style="530" customWidth="1"/>
    <col min="5385" max="5385" width="1.85546875" style="530" customWidth="1"/>
    <col min="5386" max="5386" width="15.7109375" style="530" customWidth="1"/>
    <col min="5387" max="5387" width="4.7109375" style="530" customWidth="1"/>
    <col min="5388" max="5388" width="19.42578125" style="530" customWidth="1"/>
    <col min="5389" max="5389" width="13.85546875" style="530" customWidth="1"/>
    <col min="5390" max="5391" width="6.85546875" style="530" customWidth="1"/>
    <col min="5392" max="5392" width="12.5703125" style="530" customWidth="1"/>
    <col min="5393" max="5393" width="18.7109375" style="530" customWidth="1"/>
    <col min="5394" max="5633" width="9.140625" style="530"/>
    <col min="5634" max="5634" width="3" style="530" customWidth="1"/>
    <col min="5635" max="5635" width="2.42578125" style="530" customWidth="1"/>
    <col min="5636" max="5636" width="2.140625" style="530" customWidth="1"/>
    <col min="5637" max="5637" width="0" style="530" hidden="1" customWidth="1"/>
    <col min="5638" max="5638" width="2.85546875" style="530" customWidth="1"/>
    <col min="5639" max="5639" width="2.7109375" style="530" customWidth="1"/>
    <col min="5640" max="5640" width="2.85546875" style="530" customWidth="1"/>
    <col min="5641" max="5641" width="1.85546875" style="530" customWidth="1"/>
    <col min="5642" max="5642" width="15.7109375" style="530" customWidth="1"/>
    <col min="5643" max="5643" width="4.7109375" style="530" customWidth="1"/>
    <col min="5644" max="5644" width="19.42578125" style="530" customWidth="1"/>
    <col min="5645" max="5645" width="13.85546875" style="530" customWidth="1"/>
    <col min="5646" max="5647" width="6.85546875" style="530" customWidth="1"/>
    <col min="5648" max="5648" width="12.5703125" style="530" customWidth="1"/>
    <col min="5649" max="5649" width="18.7109375" style="530" customWidth="1"/>
    <col min="5650" max="5889" width="9.140625" style="530"/>
    <col min="5890" max="5890" width="3" style="530" customWidth="1"/>
    <col min="5891" max="5891" width="2.42578125" style="530" customWidth="1"/>
    <col min="5892" max="5892" width="2.140625" style="530" customWidth="1"/>
    <col min="5893" max="5893" width="0" style="530" hidden="1" customWidth="1"/>
    <col min="5894" max="5894" width="2.85546875" style="530" customWidth="1"/>
    <col min="5895" max="5895" width="2.7109375" style="530" customWidth="1"/>
    <col min="5896" max="5896" width="2.85546875" style="530" customWidth="1"/>
    <col min="5897" max="5897" width="1.85546875" style="530" customWidth="1"/>
    <col min="5898" max="5898" width="15.7109375" style="530" customWidth="1"/>
    <col min="5899" max="5899" width="4.7109375" style="530" customWidth="1"/>
    <col min="5900" max="5900" width="19.42578125" style="530" customWidth="1"/>
    <col min="5901" max="5901" width="13.85546875" style="530" customWidth="1"/>
    <col min="5902" max="5903" width="6.85546875" style="530" customWidth="1"/>
    <col min="5904" max="5904" width="12.5703125" style="530" customWidth="1"/>
    <col min="5905" max="5905" width="18.7109375" style="530" customWidth="1"/>
    <col min="5906" max="6145" width="9.140625" style="530"/>
    <col min="6146" max="6146" width="3" style="530" customWidth="1"/>
    <col min="6147" max="6147" width="2.42578125" style="530" customWidth="1"/>
    <col min="6148" max="6148" width="2.140625" style="530" customWidth="1"/>
    <col min="6149" max="6149" width="0" style="530" hidden="1" customWidth="1"/>
    <col min="6150" max="6150" width="2.85546875" style="530" customWidth="1"/>
    <col min="6151" max="6151" width="2.7109375" style="530" customWidth="1"/>
    <col min="6152" max="6152" width="2.85546875" style="530" customWidth="1"/>
    <col min="6153" max="6153" width="1.85546875" style="530" customWidth="1"/>
    <col min="6154" max="6154" width="15.7109375" style="530" customWidth="1"/>
    <col min="6155" max="6155" width="4.7109375" style="530" customWidth="1"/>
    <col min="6156" max="6156" width="19.42578125" style="530" customWidth="1"/>
    <col min="6157" max="6157" width="13.85546875" style="530" customWidth="1"/>
    <col min="6158" max="6159" width="6.85546875" style="530" customWidth="1"/>
    <col min="6160" max="6160" width="12.5703125" style="530" customWidth="1"/>
    <col min="6161" max="6161" width="18.7109375" style="530" customWidth="1"/>
    <col min="6162" max="6401" width="9.140625" style="530"/>
    <col min="6402" max="6402" width="3" style="530" customWidth="1"/>
    <col min="6403" max="6403" width="2.42578125" style="530" customWidth="1"/>
    <col min="6404" max="6404" width="2.140625" style="530" customWidth="1"/>
    <col min="6405" max="6405" width="0" style="530" hidden="1" customWidth="1"/>
    <col min="6406" max="6406" width="2.85546875" style="530" customWidth="1"/>
    <col min="6407" max="6407" width="2.7109375" style="530" customWidth="1"/>
    <col min="6408" max="6408" width="2.85546875" style="530" customWidth="1"/>
    <col min="6409" max="6409" width="1.85546875" style="530" customWidth="1"/>
    <col min="6410" max="6410" width="15.7109375" style="530" customWidth="1"/>
    <col min="6411" max="6411" width="4.7109375" style="530" customWidth="1"/>
    <col min="6412" max="6412" width="19.42578125" style="530" customWidth="1"/>
    <col min="6413" max="6413" width="13.85546875" style="530" customWidth="1"/>
    <col min="6414" max="6415" width="6.85546875" style="530" customWidth="1"/>
    <col min="6416" max="6416" width="12.5703125" style="530" customWidth="1"/>
    <col min="6417" max="6417" width="18.7109375" style="530" customWidth="1"/>
    <col min="6418" max="6657" width="9.140625" style="530"/>
    <col min="6658" max="6658" width="3" style="530" customWidth="1"/>
    <col min="6659" max="6659" width="2.42578125" style="530" customWidth="1"/>
    <col min="6660" max="6660" width="2.140625" style="530" customWidth="1"/>
    <col min="6661" max="6661" width="0" style="530" hidden="1" customWidth="1"/>
    <col min="6662" max="6662" width="2.85546875" style="530" customWidth="1"/>
    <col min="6663" max="6663" width="2.7109375" style="530" customWidth="1"/>
    <col min="6664" max="6664" width="2.85546875" style="530" customWidth="1"/>
    <col min="6665" max="6665" width="1.85546875" style="530" customWidth="1"/>
    <col min="6666" max="6666" width="15.7109375" style="530" customWidth="1"/>
    <col min="6667" max="6667" width="4.7109375" style="530" customWidth="1"/>
    <col min="6668" max="6668" width="19.42578125" style="530" customWidth="1"/>
    <col min="6669" max="6669" width="13.85546875" style="530" customWidth="1"/>
    <col min="6670" max="6671" width="6.85546875" style="530" customWidth="1"/>
    <col min="6672" max="6672" width="12.5703125" style="530" customWidth="1"/>
    <col min="6673" max="6673" width="18.7109375" style="530" customWidth="1"/>
    <col min="6674" max="6913" width="9.140625" style="530"/>
    <col min="6914" max="6914" width="3" style="530" customWidth="1"/>
    <col min="6915" max="6915" width="2.42578125" style="530" customWidth="1"/>
    <col min="6916" max="6916" width="2.140625" style="530" customWidth="1"/>
    <col min="6917" max="6917" width="0" style="530" hidden="1" customWidth="1"/>
    <col min="6918" max="6918" width="2.85546875" style="530" customWidth="1"/>
    <col min="6919" max="6919" width="2.7109375" style="530" customWidth="1"/>
    <col min="6920" max="6920" width="2.85546875" style="530" customWidth="1"/>
    <col min="6921" max="6921" width="1.85546875" style="530" customWidth="1"/>
    <col min="6922" max="6922" width="15.7109375" style="530" customWidth="1"/>
    <col min="6923" max="6923" width="4.7109375" style="530" customWidth="1"/>
    <col min="6924" max="6924" width="19.42578125" style="530" customWidth="1"/>
    <col min="6925" max="6925" width="13.85546875" style="530" customWidth="1"/>
    <col min="6926" max="6927" width="6.85546875" style="530" customWidth="1"/>
    <col min="6928" max="6928" width="12.5703125" style="530" customWidth="1"/>
    <col min="6929" max="6929" width="18.7109375" style="530" customWidth="1"/>
    <col min="6930" max="7169" width="9.140625" style="530"/>
    <col min="7170" max="7170" width="3" style="530" customWidth="1"/>
    <col min="7171" max="7171" width="2.42578125" style="530" customWidth="1"/>
    <col min="7172" max="7172" width="2.140625" style="530" customWidth="1"/>
    <col min="7173" max="7173" width="0" style="530" hidden="1" customWidth="1"/>
    <col min="7174" max="7174" width="2.85546875" style="530" customWidth="1"/>
    <col min="7175" max="7175" width="2.7109375" style="530" customWidth="1"/>
    <col min="7176" max="7176" width="2.85546875" style="530" customWidth="1"/>
    <col min="7177" max="7177" width="1.85546875" style="530" customWidth="1"/>
    <col min="7178" max="7178" width="15.7109375" style="530" customWidth="1"/>
    <col min="7179" max="7179" width="4.7109375" style="530" customWidth="1"/>
    <col min="7180" max="7180" width="19.42578125" style="530" customWidth="1"/>
    <col min="7181" max="7181" width="13.85546875" style="530" customWidth="1"/>
    <col min="7182" max="7183" width="6.85546875" style="530" customWidth="1"/>
    <col min="7184" max="7184" width="12.5703125" style="530" customWidth="1"/>
    <col min="7185" max="7185" width="18.7109375" style="530" customWidth="1"/>
    <col min="7186" max="7425" width="9.140625" style="530"/>
    <col min="7426" max="7426" width="3" style="530" customWidth="1"/>
    <col min="7427" max="7427" width="2.42578125" style="530" customWidth="1"/>
    <col min="7428" max="7428" width="2.140625" style="530" customWidth="1"/>
    <col min="7429" max="7429" width="0" style="530" hidden="1" customWidth="1"/>
    <col min="7430" max="7430" width="2.85546875" style="530" customWidth="1"/>
    <col min="7431" max="7431" width="2.7109375" style="530" customWidth="1"/>
    <col min="7432" max="7432" width="2.85546875" style="530" customWidth="1"/>
    <col min="7433" max="7433" width="1.85546875" style="530" customWidth="1"/>
    <col min="7434" max="7434" width="15.7109375" style="530" customWidth="1"/>
    <col min="7435" max="7435" width="4.7109375" style="530" customWidth="1"/>
    <col min="7436" max="7436" width="19.42578125" style="530" customWidth="1"/>
    <col min="7437" max="7437" width="13.85546875" style="530" customWidth="1"/>
    <col min="7438" max="7439" width="6.85546875" style="530" customWidth="1"/>
    <col min="7440" max="7440" width="12.5703125" style="530" customWidth="1"/>
    <col min="7441" max="7441" width="18.7109375" style="530" customWidth="1"/>
    <col min="7442" max="7681" width="9.140625" style="530"/>
    <col min="7682" max="7682" width="3" style="530" customWidth="1"/>
    <col min="7683" max="7683" width="2.42578125" style="530" customWidth="1"/>
    <col min="7684" max="7684" width="2.140625" style="530" customWidth="1"/>
    <col min="7685" max="7685" width="0" style="530" hidden="1" customWidth="1"/>
    <col min="7686" max="7686" width="2.85546875" style="530" customWidth="1"/>
    <col min="7687" max="7687" width="2.7109375" style="530" customWidth="1"/>
    <col min="7688" max="7688" width="2.85546875" style="530" customWidth="1"/>
    <col min="7689" max="7689" width="1.85546875" style="530" customWidth="1"/>
    <col min="7690" max="7690" width="15.7109375" style="530" customWidth="1"/>
    <col min="7691" max="7691" width="4.7109375" style="530" customWidth="1"/>
    <col min="7692" max="7692" width="19.42578125" style="530" customWidth="1"/>
    <col min="7693" max="7693" width="13.85546875" style="530" customWidth="1"/>
    <col min="7694" max="7695" width="6.85546875" style="530" customWidth="1"/>
    <col min="7696" max="7696" width="12.5703125" style="530" customWidth="1"/>
    <col min="7697" max="7697" width="18.7109375" style="530" customWidth="1"/>
    <col min="7698" max="7937" width="9.140625" style="530"/>
    <col min="7938" max="7938" width="3" style="530" customWidth="1"/>
    <col min="7939" max="7939" width="2.42578125" style="530" customWidth="1"/>
    <col min="7940" max="7940" width="2.140625" style="530" customWidth="1"/>
    <col min="7941" max="7941" width="0" style="530" hidden="1" customWidth="1"/>
    <col min="7942" max="7942" width="2.85546875" style="530" customWidth="1"/>
    <col min="7943" max="7943" width="2.7109375" style="530" customWidth="1"/>
    <col min="7944" max="7944" width="2.85546875" style="530" customWidth="1"/>
    <col min="7945" max="7945" width="1.85546875" style="530" customWidth="1"/>
    <col min="7946" max="7946" width="15.7109375" style="530" customWidth="1"/>
    <col min="7947" max="7947" width="4.7109375" style="530" customWidth="1"/>
    <col min="7948" max="7948" width="19.42578125" style="530" customWidth="1"/>
    <col min="7949" max="7949" width="13.85546875" style="530" customWidth="1"/>
    <col min="7950" max="7951" width="6.85546875" style="530" customWidth="1"/>
    <col min="7952" max="7952" width="12.5703125" style="530" customWidth="1"/>
    <col min="7953" max="7953" width="18.7109375" style="530" customWidth="1"/>
    <col min="7954" max="8193" width="9.140625" style="530"/>
    <col min="8194" max="8194" width="3" style="530" customWidth="1"/>
    <col min="8195" max="8195" width="2.42578125" style="530" customWidth="1"/>
    <col min="8196" max="8196" width="2.140625" style="530" customWidth="1"/>
    <col min="8197" max="8197" width="0" style="530" hidden="1" customWidth="1"/>
    <col min="8198" max="8198" width="2.85546875" style="530" customWidth="1"/>
    <col min="8199" max="8199" width="2.7109375" style="530" customWidth="1"/>
    <col min="8200" max="8200" width="2.85546875" style="530" customWidth="1"/>
    <col min="8201" max="8201" width="1.85546875" style="530" customWidth="1"/>
    <col min="8202" max="8202" width="15.7109375" style="530" customWidth="1"/>
    <col min="8203" max="8203" width="4.7109375" style="530" customWidth="1"/>
    <col min="8204" max="8204" width="19.42578125" style="530" customWidth="1"/>
    <col min="8205" max="8205" width="13.85546875" style="530" customWidth="1"/>
    <col min="8206" max="8207" width="6.85546875" style="530" customWidth="1"/>
    <col min="8208" max="8208" width="12.5703125" style="530" customWidth="1"/>
    <col min="8209" max="8209" width="18.7109375" style="530" customWidth="1"/>
    <col min="8210" max="8449" width="9.140625" style="530"/>
    <col min="8450" max="8450" width="3" style="530" customWidth="1"/>
    <col min="8451" max="8451" width="2.42578125" style="530" customWidth="1"/>
    <col min="8452" max="8452" width="2.140625" style="530" customWidth="1"/>
    <col min="8453" max="8453" width="0" style="530" hidden="1" customWidth="1"/>
    <col min="8454" max="8454" width="2.85546875" style="530" customWidth="1"/>
    <col min="8455" max="8455" width="2.7109375" style="530" customWidth="1"/>
    <col min="8456" max="8456" width="2.85546875" style="530" customWidth="1"/>
    <col min="8457" max="8457" width="1.85546875" style="530" customWidth="1"/>
    <col min="8458" max="8458" width="15.7109375" style="530" customWidth="1"/>
    <col min="8459" max="8459" width="4.7109375" style="530" customWidth="1"/>
    <col min="8460" max="8460" width="19.42578125" style="530" customWidth="1"/>
    <col min="8461" max="8461" width="13.85546875" style="530" customWidth="1"/>
    <col min="8462" max="8463" width="6.85546875" style="530" customWidth="1"/>
    <col min="8464" max="8464" width="12.5703125" style="530" customWidth="1"/>
    <col min="8465" max="8465" width="18.7109375" style="530" customWidth="1"/>
    <col min="8466" max="8705" width="9.140625" style="530"/>
    <col min="8706" max="8706" width="3" style="530" customWidth="1"/>
    <col min="8707" max="8707" width="2.42578125" style="530" customWidth="1"/>
    <col min="8708" max="8708" width="2.140625" style="530" customWidth="1"/>
    <col min="8709" max="8709" width="0" style="530" hidden="1" customWidth="1"/>
    <col min="8710" max="8710" width="2.85546875" style="530" customWidth="1"/>
    <col min="8711" max="8711" width="2.7109375" style="530" customWidth="1"/>
    <col min="8712" max="8712" width="2.85546875" style="530" customWidth="1"/>
    <col min="8713" max="8713" width="1.85546875" style="530" customWidth="1"/>
    <col min="8714" max="8714" width="15.7109375" style="530" customWidth="1"/>
    <col min="8715" max="8715" width="4.7109375" style="530" customWidth="1"/>
    <col min="8716" max="8716" width="19.42578125" style="530" customWidth="1"/>
    <col min="8717" max="8717" width="13.85546875" style="530" customWidth="1"/>
    <col min="8718" max="8719" width="6.85546875" style="530" customWidth="1"/>
    <col min="8720" max="8720" width="12.5703125" style="530" customWidth="1"/>
    <col min="8721" max="8721" width="18.7109375" style="530" customWidth="1"/>
    <col min="8722" max="8961" width="9.140625" style="530"/>
    <col min="8962" max="8962" width="3" style="530" customWidth="1"/>
    <col min="8963" max="8963" width="2.42578125" style="530" customWidth="1"/>
    <col min="8964" max="8964" width="2.140625" style="530" customWidth="1"/>
    <col min="8965" max="8965" width="0" style="530" hidden="1" customWidth="1"/>
    <col min="8966" max="8966" width="2.85546875" style="530" customWidth="1"/>
    <col min="8967" max="8967" width="2.7109375" style="530" customWidth="1"/>
    <col min="8968" max="8968" width="2.85546875" style="530" customWidth="1"/>
    <col min="8969" max="8969" width="1.85546875" style="530" customWidth="1"/>
    <col min="8970" max="8970" width="15.7109375" style="530" customWidth="1"/>
    <col min="8971" max="8971" width="4.7109375" style="530" customWidth="1"/>
    <col min="8972" max="8972" width="19.42578125" style="530" customWidth="1"/>
    <col min="8973" max="8973" width="13.85546875" style="530" customWidth="1"/>
    <col min="8974" max="8975" width="6.85546875" style="530" customWidth="1"/>
    <col min="8976" max="8976" width="12.5703125" style="530" customWidth="1"/>
    <col min="8977" max="8977" width="18.7109375" style="530" customWidth="1"/>
    <col min="8978" max="9217" width="9.140625" style="530"/>
    <col min="9218" max="9218" width="3" style="530" customWidth="1"/>
    <col min="9219" max="9219" width="2.42578125" style="530" customWidth="1"/>
    <col min="9220" max="9220" width="2.140625" style="530" customWidth="1"/>
    <col min="9221" max="9221" width="0" style="530" hidden="1" customWidth="1"/>
    <col min="9222" max="9222" width="2.85546875" style="530" customWidth="1"/>
    <col min="9223" max="9223" width="2.7109375" style="530" customWidth="1"/>
    <col min="9224" max="9224" width="2.85546875" style="530" customWidth="1"/>
    <col min="9225" max="9225" width="1.85546875" style="530" customWidth="1"/>
    <col min="9226" max="9226" width="15.7109375" style="530" customWidth="1"/>
    <col min="9227" max="9227" width="4.7109375" style="530" customWidth="1"/>
    <col min="9228" max="9228" width="19.42578125" style="530" customWidth="1"/>
    <col min="9229" max="9229" width="13.85546875" style="530" customWidth="1"/>
    <col min="9230" max="9231" width="6.85546875" style="530" customWidth="1"/>
    <col min="9232" max="9232" width="12.5703125" style="530" customWidth="1"/>
    <col min="9233" max="9233" width="18.7109375" style="530" customWidth="1"/>
    <col min="9234" max="9473" width="9.140625" style="530"/>
    <col min="9474" max="9474" width="3" style="530" customWidth="1"/>
    <col min="9475" max="9475" width="2.42578125" style="530" customWidth="1"/>
    <col min="9476" max="9476" width="2.140625" style="530" customWidth="1"/>
    <col min="9477" max="9477" width="0" style="530" hidden="1" customWidth="1"/>
    <col min="9478" max="9478" width="2.85546875" style="530" customWidth="1"/>
    <col min="9479" max="9479" width="2.7109375" style="530" customWidth="1"/>
    <col min="9480" max="9480" width="2.85546875" style="530" customWidth="1"/>
    <col min="9481" max="9481" width="1.85546875" style="530" customWidth="1"/>
    <col min="9482" max="9482" width="15.7109375" style="530" customWidth="1"/>
    <col min="9483" max="9483" width="4.7109375" style="530" customWidth="1"/>
    <col min="9484" max="9484" width="19.42578125" style="530" customWidth="1"/>
    <col min="9485" max="9485" width="13.85546875" style="530" customWidth="1"/>
    <col min="9486" max="9487" width="6.85546875" style="530" customWidth="1"/>
    <col min="9488" max="9488" width="12.5703125" style="530" customWidth="1"/>
    <col min="9489" max="9489" width="18.7109375" style="530" customWidth="1"/>
    <col min="9490" max="9729" width="9.140625" style="530"/>
    <col min="9730" max="9730" width="3" style="530" customWidth="1"/>
    <col min="9731" max="9731" width="2.42578125" style="530" customWidth="1"/>
    <col min="9732" max="9732" width="2.140625" style="530" customWidth="1"/>
    <col min="9733" max="9733" width="0" style="530" hidden="1" customWidth="1"/>
    <col min="9734" max="9734" width="2.85546875" style="530" customWidth="1"/>
    <col min="9735" max="9735" width="2.7109375" style="530" customWidth="1"/>
    <col min="9736" max="9736" width="2.85546875" style="530" customWidth="1"/>
    <col min="9737" max="9737" width="1.85546875" style="530" customWidth="1"/>
    <col min="9738" max="9738" width="15.7109375" style="530" customWidth="1"/>
    <col min="9739" max="9739" width="4.7109375" style="530" customWidth="1"/>
    <col min="9740" max="9740" width="19.42578125" style="530" customWidth="1"/>
    <col min="9741" max="9741" width="13.85546875" style="530" customWidth="1"/>
    <col min="9742" max="9743" width="6.85546875" style="530" customWidth="1"/>
    <col min="9744" max="9744" width="12.5703125" style="530" customWidth="1"/>
    <col min="9745" max="9745" width="18.7109375" style="530" customWidth="1"/>
    <col min="9746" max="9985" width="9.140625" style="530"/>
    <col min="9986" max="9986" width="3" style="530" customWidth="1"/>
    <col min="9987" max="9987" width="2.42578125" style="530" customWidth="1"/>
    <col min="9988" max="9988" width="2.140625" style="530" customWidth="1"/>
    <col min="9989" max="9989" width="0" style="530" hidden="1" customWidth="1"/>
    <col min="9990" max="9990" width="2.85546875" style="530" customWidth="1"/>
    <col min="9991" max="9991" width="2.7109375" style="530" customWidth="1"/>
    <col min="9992" max="9992" width="2.85546875" style="530" customWidth="1"/>
    <col min="9993" max="9993" width="1.85546875" style="530" customWidth="1"/>
    <col min="9994" max="9994" width="15.7109375" style="530" customWidth="1"/>
    <col min="9995" max="9995" width="4.7109375" style="530" customWidth="1"/>
    <col min="9996" max="9996" width="19.42578125" style="530" customWidth="1"/>
    <col min="9997" max="9997" width="13.85546875" style="530" customWidth="1"/>
    <col min="9998" max="9999" width="6.85546875" style="530" customWidth="1"/>
    <col min="10000" max="10000" width="12.5703125" style="530" customWidth="1"/>
    <col min="10001" max="10001" width="18.7109375" style="530" customWidth="1"/>
    <col min="10002" max="10241" width="9.140625" style="530"/>
    <col min="10242" max="10242" width="3" style="530" customWidth="1"/>
    <col min="10243" max="10243" width="2.42578125" style="530" customWidth="1"/>
    <col min="10244" max="10244" width="2.140625" style="530" customWidth="1"/>
    <col min="10245" max="10245" width="0" style="530" hidden="1" customWidth="1"/>
    <col min="10246" max="10246" width="2.85546875" style="530" customWidth="1"/>
    <col min="10247" max="10247" width="2.7109375" style="530" customWidth="1"/>
    <col min="10248" max="10248" width="2.85546875" style="530" customWidth="1"/>
    <col min="10249" max="10249" width="1.85546875" style="530" customWidth="1"/>
    <col min="10250" max="10250" width="15.7109375" style="530" customWidth="1"/>
    <col min="10251" max="10251" width="4.7109375" style="530" customWidth="1"/>
    <col min="10252" max="10252" width="19.42578125" style="530" customWidth="1"/>
    <col min="10253" max="10253" width="13.85546875" style="530" customWidth="1"/>
    <col min="10254" max="10255" width="6.85546875" style="530" customWidth="1"/>
    <col min="10256" max="10256" width="12.5703125" style="530" customWidth="1"/>
    <col min="10257" max="10257" width="18.7109375" style="530" customWidth="1"/>
    <col min="10258" max="10497" width="9.140625" style="530"/>
    <col min="10498" max="10498" width="3" style="530" customWidth="1"/>
    <col min="10499" max="10499" width="2.42578125" style="530" customWidth="1"/>
    <col min="10500" max="10500" width="2.140625" style="530" customWidth="1"/>
    <col min="10501" max="10501" width="0" style="530" hidden="1" customWidth="1"/>
    <col min="10502" max="10502" width="2.85546875" style="530" customWidth="1"/>
    <col min="10503" max="10503" width="2.7109375" style="530" customWidth="1"/>
    <col min="10504" max="10504" width="2.85546875" style="530" customWidth="1"/>
    <col min="10505" max="10505" width="1.85546875" style="530" customWidth="1"/>
    <col min="10506" max="10506" width="15.7109375" style="530" customWidth="1"/>
    <col min="10507" max="10507" width="4.7109375" style="530" customWidth="1"/>
    <col min="10508" max="10508" width="19.42578125" style="530" customWidth="1"/>
    <col min="10509" max="10509" width="13.85546875" style="530" customWidth="1"/>
    <col min="10510" max="10511" width="6.85546875" style="530" customWidth="1"/>
    <col min="10512" max="10512" width="12.5703125" style="530" customWidth="1"/>
    <col min="10513" max="10513" width="18.7109375" style="530" customWidth="1"/>
    <col min="10514" max="10753" width="9.140625" style="530"/>
    <col min="10754" max="10754" width="3" style="530" customWidth="1"/>
    <col min="10755" max="10755" width="2.42578125" style="530" customWidth="1"/>
    <col min="10756" max="10756" width="2.140625" style="530" customWidth="1"/>
    <col min="10757" max="10757" width="0" style="530" hidden="1" customWidth="1"/>
    <col min="10758" max="10758" width="2.85546875" style="530" customWidth="1"/>
    <col min="10759" max="10759" width="2.7109375" style="530" customWidth="1"/>
    <col min="10760" max="10760" width="2.85546875" style="530" customWidth="1"/>
    <col min="10761" max="10761" width="1.85546875" style="530" customWidth="1"/>
    <col min="10762" max="10762" width="15.7109375" style="530" customWidth="1"/>
    <col min="10763" max="10763" width="4.7109375" style="530" customWidth="1"/>
    <col min="10764" max="10764" width="19.42578125" style="530" customWidth="1"/>
    <col min="10765" max="10765" width="13.85546875" style="530" customWidth="1"/>
    <col min="10766" max="10767" width="6.85546875" style="530" customWidth="1"/>
    <col min="10768" max="10768" width="12.5703125" style="530" customWidth="1"/>
    <col min="10769" max="10769" width="18.7109375" style="530" customWidth="1"/>
    <col min="10770" max="11009" width="9.140625" style="530"/>
    <col min="11010" max="11010" width="3" style="530" customWidth="1"/>
    <col min="11011" max="11011" width="2.42578125" style="530" customWidth="1"/>
    <col min="11012" max="11012" width="2.140625" style="530" customWidth="1"/>
    <col min="11013" max="11013" width="0" style="530" hidden="1" customWidth="1"/>
    <col min="11014" max="11014" width="2.85546875" style="530" customWidth="1"/>
    <col min="11015" max="11015" width="2.7109375" style="530" customWidth="1"/>
    <col min="11016" max="11016" width="2.85546875" style="530" customWidth="1"/>
    <col min="11017" max="11017" width="1.85546875" style="530" customWidth="1"/>
    <col min="11018" max="11018" width="15.7109375" style="530" customWidth="1"/>
    <col min="11019" max="11019" width="4.7109375" style="530" customWidth="1"/>
    <col min="11020" max="11020" width="19.42578125" style="530" customWidth="1"/>
    <col min="11021" max="11021" width="13.85546875" style="530" customWidth="1"/>
    <col min="11022" max="11023" width="6.85546875" style="530" customWidth="1"/>
    <col min="11024" max="11024" width="12.5703125" style="530" customWidth="1"/>
    <col min="11025" max="11025" width="18.7109375" style="530" customWidth="1"/>
    <col min="11026" max="11265" width="9.140625" style="530"/>
    <col min="11266" max="11266" width="3" style="530" customWidth="1"/>
    <col min="11267" max="11267" width="2.42578125" style="530" customWidth="1"/>
    <col min="11268" max="11268" width="2.140625" style="530" customWidth="1"/>
    <col min="11269" max="11269" width="0" style="530" hidden="1" customWidth="1"/>
    <col min="11270" max="11270" width="2.85546875" style="530" customWidth="1"/>
    <col min="11271" max="11271" width="2.7109375" style="530" customWidth="1"/>
    <col min="11272" max="11272" width="2.85546875" style="530" customWidth="1"/>
    <col min="11273" max="11273" width="1.85546875" style="530" customWidth="1"/>
    <col min="11274" max="11274" width="15.7109375" style="530" customWidth="1"/>
    <col min="11275" max="11275" width="4.7109375" style="530" customWidth="1"/>
    <col min="11276" max="11276" width="19.42578125" style="530" customWidth="1"/>
    <col min="11277" max="11277" width="13.85546875" style="530" customWidth="1"/>
    <col min="11278" max="11279" width="6.85546875" style="530" customWidth="1"/>
    <col min="11280" max="11280" width="12.5703125" style="530" customWidth="1"/>
    <col min="11281" max="11281" width="18.7109375" style="530" customWidth="1"/>
    <col min="11282" max="11521" width="9.140625" style="530"/>
    <col min="11522" max="11522" width="3" style="530" customWidth="1"/>
    <col min="11523" max="11523" width="2.42578125" style="530" customWidth="1"/>
    <col min="11524" max="11524" width="2.140625" style="530" customWidth="1"/>
    <col min="11525" max="11525" width="0" style="530" hidden="1" customWidth="1"/>
    <col min="11526" max="11526" width="2.85546875" style="530" customWidth="1"/>
    <col min="11527" max="11527" width="2.7109375" style="530" customWidth="1"/>
    <col min="11528" max="11528" width="2.85546875" style="530" customWidth="1"/>
    <col min="11529" max="11529" width="1.85546875" style="530" customWidth="1"/>
    <col min="11530" max="11530" width="15.7109375" style="530" customWidth="1"/>
    <col min="11531" max="11531" width="4.7109375" style="530" customWidth="1"/>
    <col min="11532" max="11532" width="19.42578125" style="530" customWidth="1"/>
    <col min="11533" max="11533" width="13.85546875" style="530" customWidth="1"/>
    <col min="11534" max="11535" width="6.85546875" style="530" customWidth="1"/>
    <col min="11536" max="11536" width="12.5703125" style="530" customWidth="1"/>
    <col min="11537" max="11537" width="18.7109375" style="530" customWidth="1"/>
    <col min="11538" max="11777" width="9.140625" style="530"/>
    <col min="11778" max="11778" width="3" style="530" customWidth="1"/>
    <col min="11779" max="11779" width="2.42578125" style="530" customWidth="1"/>
    <col min="11780" max="11780" width="2.140625" style="530" customWidth="1"/>
    <col min="11781" max="11781" width="0" style="530" hidden="1" customWidth="1"/>
    <col min="11782" max="11782" width="2.85546875" style="530" customWidth="1"/>
    <col min="11783" max="11783" width="2.7109375" style="530" customWidth="1"/>
    <col min="11784" max="11784" width="2.85546875" style="530" customWidth="1"/>
    <col min="11785" max="11785" width="1.85546875" style="530" customWidth="1"/>
    <col min="11786" max="11786" width="15.7109375" style="530" customWidth="1"/>
    <col min="11787" max="11787" width="4.7109375" style="530" customWidth="1"/>
    <col min="11788" max="11788" width="19.42578125" style="530" customWidth="1"/>
    <col min="11789" max="11789" width="13.85546875" style="530" customWidth="1"/>
    <col min="11790" max="11791" width="6.85546875" style="530" customWidth="1"/>
    <col min="11792" max="11792" width="12.5703125" style="530" customWidth="1"/>
    <col min="11793" max="11793" width="18.7109375" style="530" customWidth="1"/>
    <col min="11794" max="12033" width="9.140625" style="530"/>
    <col min="12034" max="12034" width="3" style="530" customWidth="1"/>
    <col min="12035" max="12035" width="2.42578125" style="530" customWidth="1"/>
    <col min="12036" max="12036" width="2.140625" style="530" customWidth="1"/>
    <col min="12037" max="12037" width="0" style="530" hidden="1" customWidth="1"/>
    <col min="12038" max="12038" width="2.85546875" style="530" customWidth="1"/>
    <col min="12039" max="12039" width="2.7109375" style="530" customWidth="1"/>
    <col min="12040" max="12040" width="2.85546875" style="530" customWidth="1"/>
    <col min="12041" max="12041" width="1.85546875" style="530" customWidth="1"/>
    <col min="12042" max="12042" width="15.7109375" style="530" customWidth="1"/>
    <col min="12043" max="12043" width="4.7109375" style="530" customWidth="1"/>
    <col min="12044" max="12044" width="19.42578125" style="530" customWidth="1"/>
    <col min="12045" max="12045" width="13.85546875" style="530" customWidth="1"/>
    <col min="12046" max="12047" width="6.85546875" style="530" customWidth="1"/>
    <col min="12048" max="12048" width="12.5703125" style="530" customWidth="1"/>
    <col min="12049" max="12049" width="18.7109375" style="530" customWidth="1"/>
    <col min="12050" max="12289" width="9.140625" style="530"/>
    <col min="12290" max="12290" width="3" style="530" customWidth="1"/>
    <col min="12291" max="12291" width="2.42578125" style="530" customWidth="1"/>
    <col min="12292" max="12292" width="2.140625" style="530" customWidth="1"/>
    <col min="12293" max="12293" width="0" style="530" hidden="1" customWidth="1"/>
    <col min="12294" max="12294" width="2.85546875" style="530" customWidth="1"/>
    <col min="12295" max="12295" width="2.7109375" style="530" customWidth="1"/>
    <col min="12296" max="12296" width="2.85546875" style="530" customWidth="1"/>
    <col min="12297" max="12297" width="1.85546875" style="530" customWidth="1"/>
    <col min="12298" max="12298" width="15.7109375" style="530" customWidth="1"/>
    <col min="12299" max="12299" width="4.7109375" style="530" customWidth="1"/>
    <col min="12300" max="12300" width="19.42578125" style="530" customWidth="1"/>
    <col min="12301" max="12301" width="13.85546875" style="530" customWidth="1"/>
    <col min="12302" max="12303" width="6.85546875" style="530" customWidth="1"/>
    <col min="12304" max="12304" width="12.5703125" style="530" customWidth="1"/>
    <col min="12305" max="12305" width="18.7109375" style="530" customWidth="1"/>
    <col min="12306" max="12545" width="9.140625" style="530"/>
    <col min="12546" max="12546" width="3" style="530" customWidth="1"/>
    <col min="12547" max="12547" width="2.42578125" style="530" customWidth="1"/>
    <col min="12548" max="12548" width="2.140625" style="530" customWidth="1"/>
    <col min="12549" max="12549" width="0" style="530" hidden="1" customWidth="1"/>
    <col min="12550" max="12550" width="2.85546875" style="530" customWidth="1"/>
    <col min="12551" max="12551" width="2.7109375" style="530" customWidth="1"/>
    <col min="12552" max="12552" width="2.85546875" style="530" customWidth="1"/>
    <col min="12553" max="12553" width="1.85546875" style="530" customWidth="1"/>
    <col min="12554" max="12554" width="15.7109375" style="530" customWidth="1"/>
    <col min="12555" max="12555" width="4.7109375" style="530" customWidth="1"/>
    <col min="12556" max="12556" width="19.42578125" style="530" customWidth="1"/>
    <col min="12557" max="12557" width="13.85546875" style="530" customWidth="1"/>
    <col min="12558" max="12559" width="6.85546875" style="530" customWidth="1"/>
    <col min="12560" max="12560" width="12.5703125" style="530" customWidth="1"/>
    <col min="12561" max="12561" width="18.7109375" style="530" customWidth="1"/>
    <col min="12562" max="12801" width="9.140625" style="530"/>
    <col min="12802" max="12802" width="3" style="530" customWidth="1"/>
    <col min="12803" max="12803" width="2.42578125" style="530" customWidth="1"/>
    <col min="12804" max="12804" width="2.140625" style="530" customWidth="1"/>
    <col min="12805" max="12805" width="0" style="530" hidden="1" customWidth="1"/>
    <col min="12806" max="12806" width="2.85546875" style="530" customWidth="1"/>
    <col min="12807" max="12807" width="2.7109375" style="530" customWidth="1"/>
    <col min="12808" max="12808" width="2.85546875" style="530" customWidth="1"/>
    <col min="12809" max="12809" width="1.85546875" style="530" customWidth="1"/>
    <col min="12810" max="12810" width="15.7109375" style="530" customWidth="1"/>
    <col min="12811" max="12811" width="4.7109375" style="530" customWidth="1"/>
    <col min="12812" max="12812" width="19.42578125" style="530" customWidth="1"/>
    <col min="12813" max="12813" width="13.85546875" style="530" customWidth="1"/>
    <col min="12814" max="12815" width="6.85546875" style="530" customWidth="1"/>
    <col min="12816" max="12816" width="12.5703125" style="530" customWidth="1"/>
    <col min="12817" max="12817" width="18.7109375" style="530" customWidth="1"/>
    <col min="12818" max="13057" width="9.140625" style="530"/>
    <col min="13058" max="13058" width="3" style="530" customWidth="1"/>
    <col min="13059" max="13059" width="2.42578125" style="530" customWidth="1"/>
    <col min="13060" max="13060" width="2.140625" style="530" customWidth="1"/>
    <col min="13061" max="13061" width="0" style="530" hidden="1" customWidth="1"/>
    <col min="13062" max="13062" width="2.85546875" style="530" customWidth="1"/>
    <col min="13063" max="13063" width="2.7109375" style="530" customWidth="1"/>
    <col min="13064" max="13064" width="2.85546875" style="530" customWidth="1"/>
    <col min="13065" max="13065" width="1.85546875" style="530" customWidth="1"/>
    <col min="13066" max="13066" width="15.7109375" style="530" customWidth="1"/>
    <col min="13067" max="13067" width="4.7109375" style="530" customWidth="1"/>
    <col min="13068" max="13068" width="19.42578125" style="530" customWidth="1"/>
    <col min="13069" max="13069" width="13.85546875" style="530" customWidth="1"/>
    <col min="13070" max="13071" width="6.85546875" style="530" customWidth="1"/>
    <col min="13072" max="13072" width="12.5703125" style="530" customWidth="1"/>
    <col min="13073" max="13073" width="18.7109375" style="530" customWidth="1"/>
    <col min="13074" max="13313" width="9.140625" style="530"/>
    <col min="13314" max="13314" width="3" style="530" customWidth="1"/>
    <col min="13315" max="13315" width="2.42578125" style="530" customWidth="1"/>
    <col min="13316" max="13316" width="2.140625" style="530" customWidth="1"/>
    <col min="13317" max="13317" width="0" style="530" hidden="1" customWidth="1"/>
    <col min="13318" max="13318" width="2.85546875" style="530" customWidth="1"/>
    <col min="13319" max="13319" width="2.7109375" style="530" customWidth="1"/>
    <col min="13320" max="13320" width="2.85546875" style="530" customWidth="1"/>
    <col min="13321" max="13321" width="1.85546875" style="530" customWidth="1"/>
    <col min="13322" max="13322" width="15.7109375" style="530" customWidth="1"/>
    <col min="13323" max="13323" width="4.7109375" style="530" customWidth="1"/>
    <col min="13324" max="13324" width="19.42578125" style="530" customWidth="1"/>
    <col min="13325" max="13325" width="13.85546875" style="530" customWidth="1"/>
    <col min="13326" max="13327" width="6.85546875" style="530" customWidth="1"/>
    <col min="13328" max="13328" width="12.5703125" style="530" customWidth="1"/>
    <col min="13329" max="13329" width="18.7109375" style="530" customWidth="1"/>
    <col min="13330" max="13569" width="9.140625" style="530"/>
    <col min="13570" max="13570" width="3" style="530" customWidth="1"/>
    <col min="13571" max="13571" width="2.42578125" style="530" customWidth="1"/>
    <col min="13572" max="13572" width="2.140625" style="530" customWidth="1"/>
    <col min="13573" max="13573" width="0" style="530" hidden="1" customWidth="1"/>
    <col min="13574" max="13574" width="2.85546875" style="530" customWidth="1"/>
    <col min="13575" max="13575" width="2.7109375" style="530" customWidth="1"/>
    <col min="13576" max="13576" width="2.85546875" style="530" customWidth="1"/>
    <col min="13577" max="13577" width="1.85546875" style="530" customWidth="1"/>
    <col min="13578" max="13578" width="15.7109375" style="530" customWidth="1"/>
    <col min="13579" max="13579" width="4.7109375" style="530" customWidth="1"/>
    <col min="13580" max="13580" width="19.42578125" style="530" customWidth="1"/>
    <col min="13581" max="13581" width="13.85546875" style="530" customWidth="1"/>
    <col min="13582" max="13583" width="6.85546875" style="530" customWidth="1"/>
    <col min="13584" max="13584" width="12.5703125" style="530" customWidth="1"/>
    <col min="13585" max="13585" width="18.7109375" style="530" customWidth="1"/>
    <col min="13586" max="13825" width="9.140625" style="530"/>
    <col min="13826" max="13826" width="3" style="530" customWidth="1"/>
    <col min="13827" max="13827" width="2.42578125" style="530" customWidth="1"/>
    <col min="13828" max="13828" width="2.140625" style="530" customWidth="1"/>
    <col min="13829" max="13829" width="0" style="530" hidden="1" customWidth="1"/>
    <col min="13830" max="13830" width="2.85546875" style="530" customWidth="1"/>
    <col min="13831" max="13831" width="2.7109375" style="530" customWidth="1"/>
    <col min="13832" max="13832" width="2.85546875" style="530" customWidth="1"/>
    <col min="13833" max="13833" width="1.85546875" style="530" customWidth="1"/>
    <col min="13834" max="13834" width="15.7109375" style="530" customWidth="1"/>
    <col min="13835" max="13835" width="4.7109375" style="530" customWidth="1"/>
    <col min="13836" max="13836" width="19.42578125" style="530" customWidth="1"/>
    <col min="13837" max="13837" width="13.85546875" style="530" customWidth="1"/>
    <col min="13838" max="13839" width="6.85546875" style="530" customWidth="1"/>
    <col min="13840" max="13840" width="12.5703125" style="530" customWidth="1"/>
    <col min="13841" max="13841" width="18.7109375" style="530" customWidth="1"/>
    <col min="13842" max="14081" width="9.140625" style="530"/>
    <col min="14082" max="14082" width="3" style="530" customWidth="1"/>
    <col min="14083" max="14083" width="2.42578125" style="530" customWidth="1"/>
    <col min="14084" max="14084" width="2.140625" style="530" customWidth="1"/>
    <col min="14085" max="14085" width="0" style="530" hidden="1" customWidth="1"/>
    <col min="14086" max="14086" width="2.85546875" style="530" customWidth="1"/>
    <col min="14087" max="14087" width="2.7109375" style="530" customWidth="1"/>
    <col min="14088" max="14088" width="2.85546875" style="530" customWidth="1"/>
    <col min="14089" max="14089" width="1.85546875" style="530" customWidth="1"/>
    <col min="14090" max="14090" width="15.7109375" style="530" customWidth="1"/>
    <col min="14091" max="14091" width="4.7109375" style="530" customWidth="1"/>
    <col min="14092" max="14092" width="19.42578125" style="530" customWidth="1"/>
    <col min="14093" max="14093" width="13.85546875" style="530" customWidth="1"/>
    <col min="14094" max="14095" width="6.85546875" style="530" customWidth="1"/>
    <col min="14096" max="14096" width="12.5703125" style="530" customWidth="1"/>
    <col min="14097" max="14097" width="18.7109375" style="530" customWidth="1"/>
    <col min="14098" max="14337" width="9.140625" style="530"/>
    <col min="14338" max="14338" width="3" style="530" customWidth="1"/>
    <col min="14339" max="14339" width="2.42578125" style="530" customWidth="1"/>
    <col min="14340" max="14340" width="2.140625" style="530" customWidth="1"/>
    <col min="14341" max="14341" width="0" style="530" hidden="1" customWidth="1"/>
    <col min="14342" max="14342" width="2.85546875" style="530" customWidth="1"/>
    <col min="14343" max="14343" width="2.7109375" style="530" customWidth="1"/>
    <col min="14344" max="14344" width="2.85546875" style="530" customWidth="1"/>
    <col min="14345" max="14345" width="1.85546875" style="530" customWidth="1"/>
    <col min="14346" max="14346" width="15.7109375" style="530" customWidth="1"/>
    <col min="14347" max="14347" width="4.7109375" style="530" customWidth="1"/>
    <col min="14348" max="14348" width="19.42578125" style="530" customWidth="1"/>
    <col min="14349" max="14349" width="13.85546875" style="530" customWidth="1"/>
    <col min="14350" max="14351" width="6.85546875" style="530" customWidth="1"/>
    <col min="14352" max="14352" width="12.5703125" style="530" customWidth="1"/>
    <col min="14353" max="14353" width="18.7109375" style="530" customWidth="1"/>
    <col min="14354" max="14593" width="9.140625" style="530"/>
    <col min="14594" max="14594" width="3" style="530" customWidth="1"/>
    <col min="14595" max="14595" width="2.42578125" style="530" customWidth="1"/>
    <col min="14596" max="14596" width="2.140625" style="530" customWidth="1"/>
    <col min="14597" max="14597" width="0" style="530" hidden="1" customWidth="1"/>
    <col min="14598" max="14598" width="2.85546875" style="530" customWidth="1"/>
    <col min="14599" max="14599" width="2.7109375" style="530" customWidth="1"/>
    <col min="14600" max="14600" width="2.85546875" style="530" customWidth="1"/>
    <col min="14601" max="14601" width="1.85546875" style="530" customWidth="1"/>
    <col min="14602" max="14602" width="15.7109375" style="530" customWidth="1"/>
    <col min="14603" max="14603" width="4.7109375" style="530" customWidth="1"/>
    <col min="14604" max="14604" width="19.42578125" style="530" customWidth="1"/>
    <col min="14605" max="14605" width="13.85546875" style="530" customWidth="1"/>
    <col min="14606" max="14607" width="6.85546875" style="530" customWidth="1"/>
    <col min="14608" max="14608" width="12.5703125" style="530" customWidth="1"/>
    <col min="14609" max="14609" width="18.7109375" style="530" customWidth="1"/>
    <col min="14610" max="14849" width="9.140625" style="530"/>
    <col min="14850" max="14850" width="3" style="530" customWidth="1"/>
    <col min="14851" max="14851" width="2.42578125" style="530" customWidth="1"/>
    <col min="14852" max="14852" width="2.140625" style="530" customWidth="1"/>
    <col min="14853" max="14853" width="0" style="530" hidden="1" customWidth="1"/>
    <col min="14854" max="14854" width="2.85546875" style="530" customWidth="1"/>
    <col min="14855" max="14855" width="2.7109375" style="530" customWidth="1"/>
    <col min="14856" max="14856" width="2.85546875" style="530" customWidth="1"/>
    <col min="14857" max="14857" width="1.85546875" style="530" customWidth="1"/>
    <col min="14858" max="14858" width="15.7109375" style="530" customWidth="1"/>
    <col min="14859" max="14859" width="4.7109375" style="530" customWidth="1"/>
    <col min="14860" max="14860" width="19.42578125" style="530" customWidth="1"/>
    <col min="14861" max="14861" width="13.85546875" style="530" customWidth="1"/>
    <col min="14862" max="14863" width="6.85546875" style="530" customWidth="1"/>
    <col min="14864" max="14864" width="12.5703125" style="530" customWidth="1"/>
    <col min="14865" max="14865" width="18.7109375" style="530" customWidth="1"/>
    <col min="14866" max="15105" width="9.140625" style="530"/>
    <col min="15106" max="15106" width="3" style="530" customWidth="1"/>
    <col min="15107" max="15107" width="2.42578125" style="530" customWidth="1"/>
    <col min="15108" max="15108" width="2.140625" style="530" customWidth="1"/>
    <col min="15109" max="15109" width="0" style="530" hidden="1" customWidth="1"/>
    <col min="15110" max="15110" width="2.85546875" style="530" customWidth="1"/>
    <col min="15111" max="15111" width="2.7109375" style="530" customWidth="1"/>
    <col min="15112" max="15112" width="2.85546875" style="530" customWidth="1"/>
    <col min="15113" max="15113" width="1.85546875" style="530" customWidth="1"/>
    <col min="15114" max="15114" width="15.7109375" style="530" customWidth="1"/>
    <col min="15115" max="15115" width="4.7109375" style="530" customWidth="1"/>
    <col min="15116" max="15116" width="19.42578125" style="530" customWidth="1"/>
    <col min="15117" max="15117" width="13.85546875" style="530" customWidth="1"/>
    <col min="15118" max="15119" width="6.85546875" style="530" customWidth="1"/>
    <col min="15120" max="15120" width="12.5703125" style="530" customWidth="1"/>
    <col min="15121" max="15121" width="18.7109375" style="530" customWidth="1"/>
    <col min="15122" max="15361" width="9.140625" style="530"/>
    <col min="15362" max="15362" width="3" style="530" customWidth="1"/>
    <col min="15363" max="15363" width="2.42578125" style="530" customWidth="1"/>
    <col min="15364" max="15364" width="2.140625" style="530" customWidth="1"/>
    <col min="15365" max="15365" width="0" style="530" hidden="1" customWidth="1"/>
    <col min="15366" max="15366" width="2.85546875" style="530" customWidth="1"/>
    <col min="15367" max="15367" width="2.7109375" style="530" customWidth="1"/>
    <col min="15368" max="15368" width="2.85546875" style="530" customWidth="1"/>
    <col min="15369" max="15369" width="1.85546875" style="530" customWidth="1"/>
    <col min="15370" max="15370" width="15.7109375" style="530" customWidth="1"/>
    <col min="15371" max="15371" width="4.7109375" style="530" customWidth="1"/>
    <col min="15372" max="15372" width="19.42578125" style="530" customWidth="1"/>
    <col min="15373" max="15373" width="13.85546875" style="530" customWidth="1"/>
    <col min="15374" max="15375" width="6.85546875" style="530" customWidth="1"/>
    <col min="15376" max="15376" width="12.5703125" style="530" customWidth="1"/>
    <col min="15377" max="15377" width="18.7109375" style="530" customWidth="1"/>
    <col min="15378" max="15617" width="9.140625" style="530"/>
    <col min="15618" max="15618" width="3" style="530" customWidth="1"/>
    <col min="15619" max="15619" width="2.42578125" style="530" customWidth="1"/>
    <col min="15620" max="15620" width="2.140625" style="530" customWidth="1"/>
    <col min="15621" max="15621" width="0" style="530" hidden="1" customWidth="1"/>
    <col min="15622" max="15622" width="2.85546875" style="530" customWidth="1"/>
    <col min="15623" max="15623" width="2.7109375" style="530" customWidth="1"/>
    <col min="15624" max="15624" width="2.85546875" style="530" customWidth="1"/>
    <col min="15625" max="15625" width="1.85546875" style="530" customWidth="1"/>
    <col min="15626" max="15626" width="15.7109375" style="530" customWidth="1"/>
    <col min="15627" max="15627" width="4.7109375" style="530" customWidth="1"/>
    <col min="15628" max="15628" width="19.42578125" style="530" customWidth="1"/>
    <col min="15629" max="15629" width="13.85546875" style="530" customWidth="1"/>
    <col min="15630" max="15631" width="6.85546875" style="530" customWidth="1"/>
    <col min="15632" max="15632" width="12.5703125" style="530" customWidth="1"/>
    <col min="15633" max="15633" width="18.7109375" style="530" customWidth="1"/>
    <col min="15634" max="15873" width="9.140625" style="530"/>
    <col min="15874" max="15874" width="3" style="530" customWidth="1"/>
    <col min="15875" max="15875" width="2.42578125" style="530" customWidth="1"/>
    <col min="15876" max="15876" width="2.140625" style="530" customWidth="1"/>
    <col min="15877" max="15877" width="0" style="530" hidden="1" customWidth="1"/>
    <col min="15878" max="15878" width="2.85546875" style="530" customWidth="1"/>
    <col min="15879" max="15879" width="2.7109375" style="530" customWidth="1"/>
    <col min="15880" max="15880" width="2.85546875" style="530" customWidth="1"/>
    <col min="15881" max="15881" width="1.85546875" style="530" customWidth="1"/>
    <col min="15882" max="15882" width="15.7109375" style="530" customWidth="1"/>
    <col min="15883" max="15883" width="4.7109375" style="530" customWidth="1"/>
    <col min="15884" max="15884" width="19.42578125" style="530" customWidth="1"/>
    <col min="15885" max="15885" width="13.85546875" style="530" customWidth="1"/>
    <col min="15886" max="15887" width="6.85546875" style="530" customWidth="1"/>
    <col min="15888" max="15888" width="12.5703125" style="530" customWidth="1"/>
    <col min="15889" max="15889" width="18.7109375" style="530" customWidth="1"/>
    <col min="15890" max="16129" width="9.140625" style="530"/>
    <col min="16130" max="16130" width="3" style="530" customWidth="1"/>
    <col min="16131" max="16131" width="2.42578125" style="530" customWidth="1"/>
    <col min="16132" max="16132" width="2.140625" style="530" customWidth="1"/>
    <col min="16133" max="16133" width="0" style="530" hidden="1" customWidth="1"/>
    <col min="16134" max="16134" width="2.85546875" style="530" customWidth="1"/>
    <col min="16135" max="16135" width="2.7109375" style="530" customWidth="1"/>
    <col min="16136" max="16136" width="2.85546875" style="530" customWidth="1"/>
    <col min="16137" max="16137" width="1.85546875" style="530" customWidth="1"/>
    <col min="16138" max="16138" width="15.7109375" style="530" customWidth="1"/>
    <col min="16139" max="16139" width="4.7109375" style="530" customWidth="1"/>
    <col min="16140" max="16140" width="19.42578125" style="530" customWidth="1"/>
    <col min="16141" max="16141" width="13.85546875" style="530" customWidth="1"/>
    <col min="16142" max="16143" width="6.85546875" style="530" customWidth="1"/>
    <col min="16144" max="16144" width="12.5703125" style="530" customWidth="1"/>
    <col min="16145" max="16145" width="18.7109375" style="530" customWidth="1"/>
    <col min="16146" max="16384" width="9.140625" style="530"/>
  </cols>
  <sheetData>
    <row r="1" spans="1:17" x14ac:dyDescent="0.25">
      <c r="A1" s="525"/>
      <c r="B1" s="526"/>
      <c r="C1" s="526"/>
      <c r="D1" s="526"/>
      <c r="E1" s="526"/>
      <c r="F1" s="526"/>
      <c r="G1" s="526"/>
      <c r="H1" s="527"/>
      <c r="I1" s="525"/>
      <c r="J1" s="526"/>
      <c r="K1" s="526"/>
      <c r="L1" s="526"/>
      <c r="M1" s="526"/>
      <c r="N1" s="528"/>
      <c r="O1" s="528"/>
      <c r="P1" s="525"/>
      <c r="Q1" s="529"/>
    </row>
    <row r="2" spans="1:17" x14ac:dyDescent="0.25">
      <c r="A2" s="531"/>
      <c r="B2" s="532"/>
      <c r="C2" s="532"/>
      <c r="D2" s="532"/>
      <c r="E2" s="532"/>
      <c r="F2" s="532"/>
      <c r="G2" s="532"/>
      <c r="H2" s="533"/>
      <c r="I2" s="1164" t="s">
        <v>2270</v>
      </c>
      <c r="J2" s="1165"/>
      <c r="K2" s="1165"/>
      <c r="L2" s="1165"/>
      <c r="M2" s="1165"/>
      <c r="N2" s="1165"/>
      <c r="O2" s="1166"/>
      <c r="P2" s="531"/>
      <c r="Q2" s="534"/>
    </row>
    <row r="3" spans="1:17" x14ac:dyDescent="0.25">
      <c r="A3" s="531"/>
      <c r="B3" s="532"/>
      <c r="C3" s="532"/>
      <c r="D3" s="532"/>
      <c r="E3" s="532"/>
      <c r="F3" s="532"/>
      <c r="G3" s="532"/>
      <c r="H3" s="533"/>
      <c r="I3" s="1164" t="s">
        <v>2271</v>
      </c>
      <c r="J3" s="1165"/>
      <c r="K3" s="1165"/>
      <c r="L3" s="1165"/>
      <c r="M3" s="1165"/>
      <c r="N3" s="1165"/>
      <c r="O3" s="1166"/>
      <c r="P3" s="531"/>
      <c r="Q3" s="534"/>
    </row>
    <row r="4" spans="1:17" ht="13.5" thickBot="1" x14ac:dyDescent="0.3">
      <c r="A4" s="531"/>
      <c r="B4" s="532"/>
      <c r="C4" s="532"/>
      <c r="D4" s="532"/>
      <c r="E4" s="532"/>
      <c r="F4" s="532"/>
      <c r="G4" s="532"/>
      <c r="H4" s="533"/>
      <c r="I4" s="535"/>
      <c r="J4" s="536"/>
      <c r="K4" s="536"/>
      <c r="L4" s="536"/>
      <c r="M4" s="536"/>
      <c r="N4" s="537"/>
      <c r="O4" s="537"/>
      <c r="P4" s="531"/>
      <c r="Q4" s="534"/>
    </row>
    <row r="5" spans="1:17" x14ac:dyDescent="0.25">
      <c r="A5" s="538"/>
      <c r="B5" s="539"/>
      <c r="C5" s="539"/>
      <c r="D5" s="539"/>
      <c r="E5" s="539"/>
      <c r="F5" s="539"/>
      <c r="G5" s="539"/>
      <c r="H5" s="540"/>
      <c r="I5" s="1101" t="s">
        <v>217</v>
      </c>
      <c r="J5" s="1102"/>
      <c r="K5" s="1102"/>
      <c r="L5" s="1102"/>
      <c r="M5" s="1102"/>
      <c r="N5" s="1102"/>
      <c r="O5" s="1103"/>
      <c r="P5" s="538"/>
      <c r="Q5" s="540"/>
    </row>
    <row r="6" spans="1:17" ht="13.5" thickBot="1" x14ac:dyDescent="0.3">
      <c r="A6" s="541"/>
      <c r="B6" s="542"/>
      <c r="C6" s="542"/>
      <c r="D6" s="542"/>
      <c r="E6" s="542"/>
      <c r="F6" s="542"/>
      <c r="G6" s="542"/>
      <c r="H6" s="543"/>
      <c r="I6" s="1104" t="s">
        <v>218</v>
      </c>
      <c r="J6" s="1105"/>
      <c r="K6" s="1105"/>
      <c r="L6" s="1105"/>
      <c r="M6" s="1105"/>
      <c r="N6" s="1105"/>
      <c r="O6" s="1106"/>
      <c r="P6" s="541"/>
      <c r="Q6" s="543"/>
    </row>
    <row r="7" spans="1:17" x14ac:dyDescent="0.25">
      <c r="A7" s="1154"/>
      <c r="B7" s="1155"/>
      <c r="C7" s="1155"/>
      <c r="D7" s="1155"/>
      <c r="E7" s="1155"/>
      <c r="F7" s="1155"/>
      <c r="G7" s="1155"/>
      <c r="H7" s="1155"/>
      <c r="I7" s="544"/>
      <c r="J7" s="545"/>
      <c r="K7" s="546"/>
      <c r="L7" s="545"/>
      <c r="M7" s="545"/>
      <c r="N7" s="547"/>
      <c r="O7" s="548"/>
      <c r="P7" s="544"/>
      <c r="Q7" s="549"/>
    </row>
    <row r="8" spans="1:17" x14ac:dyDescent="0.25">
      <c r="A8" s="1154" t="s">
        <v>219</v>
      </c>
      <c r="B8" s="1155"/>
      <c r="C8" s="1155"/>
      <c r="D8" s="1155"/>
      <c r="E8" s="1155"/>
      <c r="F8" s="1155"/>
      <c r="G8" s="1155"/>
      <c r="H8" s="1155"/>
      <c r="I8" s="550" t="s">
        <v>220</v>
      </c>
      <c r="J8" s="545">
        <v>2</v>
      </c>
      <c r="K8" s="1160" t="s">
        <v>2261</v>
      </c>
      <c r="L8" s="1160"/>
      <c r="M8" s="1160"/>
      <c r="N8" s="551"/>
      <c r="O8" s="548"/>
      <c r="P8" s="544"/>
      <c r="Q8" s="549"/>
    </row>
    <row r="9" spans="1:17" x14ac:dyDescent="0.25">
      <c r="A9" s="1162" t="s">
        <v>222</v>
      </c>
      <c r="B9" s="1163"/>
      <c r="C9" s="1163"/>
      <c r="D9" s="1163"/>
      <c r="E9" s="1163"/>
      <c r="F9" s="1163"/>
      <c r="G9" s="1163"/>
      <c r="H9" s="1163"/>
      <c r="I9" s="548" t="s">
        <v>220</v>
      </c>
      <c r="J9" s="552" t="s">
        <v>2262</v>
      </c>
      <c r="K9" s="1160" t="s">
        <v>2296</v>
      </c>
      <c r="L9" s="1160"/>
      <c r="M9" s="1160"/>
      <c r="N9" s="1160"/>
      <c r="O9" s="1160"/>
      <c r="P9" s="1160"/>
      <c r="Q9" s="553"/>
    </row>
    <row r="10" spans="1:17" x14ac:dyDescent="0.25">
      <c r="A10" s="1154" t="s">
        <v>224</v>
      </c>
      <c r="B10" s="1155"/>
      <c r="C10" s="1155"/>
      <c r="D10" s="1155"/>
      <c r="E10" s="1155"/>
      <c r="F10" s="1155"/>
      <c r="G10" s="1155"/>
      <c r="H10" s="1155"/>
      <c r="I10" s="548" t="s">
        <v>220</v>
      </c>
      <c r="J10" s="554" t="s">
        <v>2263</v>
      </c>
      <c r="K10" s="1160" t="s">
        <v>2297</v>
      </c>
      <c r="L10" s="1160"/>
      <c r="M10" s="1160"/>
      <c r="N10" s="1160"/>
      <c r="O10" s="548"/>
      <c r="P10" s="544"/>
      <c r="Q10" s="549"/>
    </row>
    <row r="11" spans="1:17" x14ac:dyDescent="0.25">
      <c r="A11" s="1154" t="s">
        <v>226</v>
      </c>
      <c r="B11" s="1155"/>
      <c r="C11" s="1155"/>
      <c r="D11" s="1155"/>
      <c r="E11" s="1155"/>
      <c r="F11" s="1155"/>
      <c r="G11" s="1155"/>
      <c r="H11" s="1155"/>
      <c r="I11" s="548" t="s">
        <v>220</v>
      </c>
      <c r="J11" s="545" t="s">
        <v>227</v>
      </c>
      <c r="K11" s="555"/>
      <c r="L11" s="556"/>
      <c r="M11" s="556"/>
      <c r="N11" s="551"/>
      <c r="O11" s="548"/>
      <c r="P11" s="544"/>
      <c r="Q11" s="549"/>
    </row>
    <row r="12" spans="1:17" x14ac:dyDescent="0.25">
      <c r="A12" s="1154" t="s">
        <v>228</v>
      </c>
      <c r="B12" s="1155"/>
      <c r="C12" s="1155"/>
      <c r="D12" s="1155"/>
      <c r="E12" s="1155"/>
      <c r="F12" s="1155"/>
      <c r="G12" s="1155"/>
      <c r="H12" s="1155"/>
      <c r="I12" s="548" t="s">
        <v>220</v>
      </c>
      <c r="J12" s="545" t="s">
        <v>229</v>
      </c>
      <c r="K12" s="555"/>
      <c r="L12" s="556"/>
      <c r="M12" s="556"/>
      <c r="N12" s="551"/>
      <c r="O12" s="548"/>
      <c r="P12" s="544"/>
      <c r="Q12" s="549"/>
    </row>
    <row r="13" spans="1:17" ht="15" customHeight="1" x14ac:dyDescent="0.25">
      <c r="A13" s="1154" t="s">
        <v>230</v>
      </c>
      <c r="B13" s="1155"/>
      <c r="C13" s="1155"/>
      <c r="D13" s="1155"/>
      <c r="E13" s="1155"/>
      <c r="F13" s="1155"/>
      <c r="G13" s="1155"/>
      <c r="H13" s="1155"/>
      <c r="I13" s="548" t="s">
        <v>220</v>
      </c>
      <c r="J13" s="1161">
        <f xml:space="preserve"> Q31</f>
        <v>34231400</v>
      </c>
      <c r="K13" s="1161"/>
      <c r="L13" s="1161"/>
      <c r="M13" s="556"/>
      <c r="N13" s="551"/>
      <c r="O13" s="548"/>
      <c r="P13" s="544"/>
      <c r="Q13" s="549"/>
    </row>
    <row r="14" spans="1:17" x14ac:dyDescent="0.25">
      <c r="A14" s="1154" t="s">
        <v>231</v>
      </c>
      <c r="B14" s="1155"/>
      <c r="C14" s="1155"/>
      <c r="D14" s="1155"/>
      <c r="E14" s="1155"/>
      <c r="F14" s="1155"/>
      <c r="G14" s="1155"/>
      <c r="H14" s="1155"/>
      <c r="I14" s="548" t="s">
        <v>220</v>
      </c>
      <c r="J14" s="545" t="s">
        <v>229</v>
      </c>
      <c r="K14" s="555"/>
      <c r="L14" s="556"/>
      <c r="M14" s="556"/>
      <c r="N14" s="551"/>
      <c r="O14" s="548"/>
      <c r="P14" s="544"/>
      <c r="Q14" s="549"/>
    </row>
    <row r="15" spans="1:17" x14ac:dyDescent="0.25">
      <c r="A15" s="557" t="s">
        <v>232</v>
      </c>
      <c r="B15" s="556"/>
      <c r="C15" s="556"/>
      <c r="D15" s="556"/>
      <c r="E15" s="556"/>
      <c r="F15" s="556"/>
      <c r="G15" s="556"/>
      <c r="H15" s="556"/>
      <c r="I15" s="548" t="s">
        <v>220</v>
      </c>
      <c r="J15" s="545" t="s">
        <v>233</v>
      </c>
      <c r="K15" s="555"/>
      <c r="L15" s="556"/>
      <c r="M15" s="556"/>
      <c r="N15" s="551"/>
      <c r="O15" s="548"/>
      <c r="P15" s="544"/>
      <c r="Q15" s="549"/>
    </row>
    <row r="16" spans="1:17" ht="13.5" thickBot="1" x14ac:dyDescent="0.3">
      <c r="A16" s="1156" t="s">
        <v>234</v>
      </c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1157"/>
      <c r="M16" s="1157"/>
      <c r="N16" s="1157"/>
      <c r="O16" s="1157"/>
      <c r="P16" s="1157"/>
      <c r="Q16" s="1158"/>
    </row>
    <row r="17" spans="1:17" ht="13.5" thickBot="1" x14ac:dyDescent="0.3">
      <c r="A17" s="1159" t="s">
        <v>235</v>
      </c>
      <c r="B17" s="1159"/>
      <c r="C17" s="1159"/>
      <c r="D17" s="1159"/>
      <c r="E17" s="1159"/>
      <c r="F17" s="1159"/>
      <c r="G17" s="558"/>
      <c r="H17" s="1159" t="s">
        <v>236</v>
      </c>
      <c r="I17" s="1159"/>
      <c r="J17" s="1159"/>
      <c r="K17" s="1159"/>
      <c r="L17" s="1159"/>
      <c r="M17" s="1159"/>
      <c r="N17" s="1159" t="s">
        <v>237</v>
      </c>
      <c r="O17" s="1159"/>
      <c r="P17" s="1159"/>
      <c r="Q17" s="1159"/>
    </row>
    <row r="18" spans="1:17" ht="29.25" customHeight="1" x14ac:dyDescent="0.25">
      <c r="A18" s="559" t="s">
        <v>238</v>
      </c>
      <c r="B18" s="560"/>
      <c r="C18" s="560"/>
      <c r="D18" s="560"/>
      <c r="E18" s="560"/>
      <c r="F18" s="561"/>
      <c r="G18" s="561"/>
      <c r="H18" s="1143" t="s">
        <v>2298</v>
      </c>
      <c r="I18" s="1143"/>
      <c r="J18" s="1143"/>
      <c r="K18" s="1143"/>
      <c r="L18" s="1143"/>
      <c r="M18" s="1143"/>
      <c r="N18" s="1144" t="s">
        <v>2300</v>
      </c>
      <c r="O18" s="1145"/>
      <c r="P18" s="1145"/>
      <c r="Q18" s="1146"/>
    </row>
    <row r="19" spans="1:17" x14ac:dyDescent="0.25">
      <c r="A19" s="1147" t="s">
        <v>241</v>
      </c>
      <c r="B19" s="1148"/>
      <c r="C19" s="1148"/>
      <c r="D19" s="1148"/>
      <c r="E19" s="1148"/>
      <c r="F19" s="1149"/>
      <c r="G19" s="562"/>
      <c r="H19" s="1150" t="s">
        <v>242</v>
      </c>
      <c r="I19" s="1148"/>
      <c r="J19" s="1148"/>
      <c r="K19" s="1148"/>
      <c r="L19" s="1148"/>
      <c r="M19" s="1149"/>
      <c r="N19" s="1151">
        <f>Q31</f>
        <v>34231400</v>
      </c>
      <c r="O19" s="1152"/>
      <c r="P19" s="1152"/>
      <c r="Q19" s="1153"/>
    </row>
    <row r="20" spans="1:17" x14ac:dyDescent="0.25">
      <c r="A20" s="1134" t="s">
        <v>243</v>
      </c>
      <c r="B20" s="1135"/>
      <c r="C20" s="1135"/>
      <c r="D20" s="1135"/>
      <c r="E20" s="1135"/>
      <c r="F20" s="1136"/>
      <c r="G20" s="563"/>
      <c r="H20" s="564" t="s">
        <v>2272</v>
      </c>
      <c r="I20" s="979" t="s">
        <v>2590</v>
      </c>
      <c r="J20" s="979"/>
      <c r="K20" s="979"/>
      <c r="L20" s="979"/>
      <c r="M20" s="980"/>
      <c r="N20" s="1137" t="s">
        <v>1368</v>
      </c>
      <c r="O20" s="1138"/>
      <c r="P20" s="1138"/>
      <c r="Q20" s="1139"/>
    </row>
    <row r="21" spans="1:17" ht="24" customHeight="1" thickBot="1" x14ac:dyDescent="0.3">
      <c r="A21" s="1134" t="s">
        <v>245</v>
      </c>
      <c r="B21" s="1135"/>
      <c r="C21" s="1135"/>
      <c r="D21" s="1135"/>
      <c r="E21" s="1135"/>
      <c r="F21" s="1136"/>
      <c r="G21" s="563"/>
      <c r="H21" s="565" t="s">
        <v>2272</v>
      </c>
      <c r="I21" s="984" t="s">
        <v>2447</v>
      </c>
      <c r="J21" s="984"/>
      <c r="K21" s="984"/>
      <c r="L21" s="984"/>
      <c r="M21" s="985"/>
      <c r="N21" s="1137" t="s">
        <v>1368</v>
      </c>
      <c r="O21" s="1138"/>
      <c r="P21" s="1138"/>
      <c r="Q21" s="1139"/>
    </row>
    <row r="22" spans="1:17" x14ac:dyDescent="0.25">
      <c r="A22" s="1175" t="s">
        <v>2299</v>
      </c>
      <c r="B22" s="1096"/>
      <c r="C22" s="1096"/>
      <c r="D22" s="1096"/>
      <c r="E22" s="1096"/>
      <c r="F22" s="1096"/>
      <c r="G22" s="1096"/>
      <c r="H22" s="1096"/>
      <c r="I22" s="1096"/>
      <c r="J22" s="1096"/>
      <c r="K22" s="1096"/>
      <c r="L22" s="1096"/>
      <c r="M22" s="1096"/>
      <c r="N22" s="1096"/>
      <c r="O22" s="1096"/>
      <c r="P22" s="1096"/>
      <c r="Q22" s="1176"/>
    </row>
    <row r="23" spans="1:17" ht="13.5" thickBot="1" x14ac:dyDescent="0.3">
      <c r="A23" s="1098"/>
      <c r="B23" s="1099"/>
      <c r="C23" s="1099"/>
      <c r="D23" s="1099"/>
      <c r="E23" s="1099"/>
      <c r="F23" s="1099"/>
      <c r="G23" s="1099"/>
      <c r="H23" s="1099"/>
      <c r="I23" s="1099"/>
      <c r="J23" s="1099"/>
      <c r="K23" s="1099"/>
      <c r="L23" s="1099"/>
      <c r="M23" s="1099"/>
      <c r="N23" s="1099"/>
      <c r="O23" s="1099"/>
      <c r="P23" s="1099"/>
      <c r="Q23" s="1100"/>
    </row>
    <row r="24" spans="1:17" s="566" customFormat="1" ht="15" x14ac:dyDescent="0.25">
      <c r="A24" s="1101" t="s">
        <v>246</v>
      </c>
      <c r="B24" s="1102"/>
      <c r="C24" s="1102"/>
      <c r="D24" s="1102"/>
      <c r="E24" s="1102"/>
      <c r="F24" s="1102"/>
      <c r="G24" s="1102"/>
      <c r="H24" s="1102"/>
      <c r="I24" s="1102"/>
      <c r="J24" s="1102"/>
      <c r="K24" s="1102"/>
      <c r="L24" s="1102"/>
      <c r="M24" s="1102"/>
      <c r="N24" s="1102"/>
      <c r="O24" s="1102"/>
      <c r="P24" s="1102"/>
      <c r="Q24" s="1103"/>
    </row>
    <row r="25" spans="1:17" s="566" customFormat="1" ht="15.75" thickBot="1" x14ac:dyDescent="0.3">
      <c r="A25" s="1104" t="s">
        <v>247</v>
      </c>
      <c r="B25" s="1105"/>
      <c r="C25" s="1105"/>
      <c r="D25" s="1105"/>
      <c r="E25" s="1105"/>
      <c r="F25" s="1105"/>
      <c r="G25" s="1105"/>
      <c r="H25" s="1105"/>
      <c r="I25" s="1105"/>
      <c r="J25" s="1105"/>
      <c r="K25" s="1105"/>
      <c r="L25" s="1105"/>
      <c r="M25" s="1105"/>
      <c r="N25" s="1105"/>
      <c r="O25" s="1105"/>
      <c r="P25" s="1105"/>
      <c r="Q25" s="1106"/>
    </row>
    <row r="26" spans="1:17" x14ac:dyDescent="0.25">
      <c r="A26" s="567"/>
      <c r="B26" s="568"/>
      <c r="C26" s="568"/>
      <c r="D26" s="568"/>
      <c r="E26" s="568"/>
      <c r="F26" s="1107" t="s">
        <v>248</v>
      </c>
      <c r="G26" s="1108"/>
      <c r="H26" s="1108"/>
      <c r="I26" s="1108"/>
      <c r="J26" s="1108"/>
      <c r="K26" s="1108"/>
      <c r="L26" s="1109"/>
      <c r="M26" s="1116" t="s">
        <v>249</v>
      </c>
      <c r="N26" s="1119" t="s">
        <v>250</v>
      </c>
      <c r="O26" s="1120"/>
      <c r="P26" s="1120"/>
      <c r="Q26" s="1121"/>
    </row>
    <row r="27" spans="1:17" ht="13.5" thickBot="1" x14ac:dyDescent="0.3">
      <c r="A27" s="1125" t="s">
        <v>251</v>
      </c>
      <c r="B27" s="1126"/>
      <c r="C27" s="1126"/>
      <c r="D27" s="1126"/>
      <c r="E27" s="1127"/>
      <c r="F27" s="1110"/>
      <c r="G27" s="1111"/>
      <c r="H27" s="1111"/>
      <c r="I27" s="1111"/>
      <c r="J27" s="1111"/>
      <c r="K27" s="1111"/>
      <c r="L27" s="1112"/>
      <c r="M27" s="1117"/>
      <c r="N27" s="1122"/>
      <c r="O27" s="1123"/>
      <c r="P27" s="1123"/>
      <c r="Q27" s="1124"/>
    </row>
    <row r="28" spans="1:17" x14ac:dyDescent="0.25">
      <c r="A28" s="1125" t="s">
        <v>252</v>
      </c>
      <c r="B28" s="1126"/>
      <c r="C28" s="1126"/>
      <c r="D28" s="1126"/>
      <c r="E28" s="1127"/>
      <c r="F28" s="1110"/>
      <c r="G28" s="1111"/>
      <c r="H28" s="1111"/>
      <c r="I28" s="1111"/>
      <c r="J28" s="1111"/>
      <c r="K28" s="1111"/>
      <c r="L28" s="1112"/>
      <c r="M28" s="1117"/>
      <c r="N28" s="1128" t="s">
        <v>253</v>
      </c>
      <c r="O28" s="1130" t="s">
        <v>254</v>
      </c>
      <c r="P28" s="569" t="s">
        <v>255</v>
      </c>
      <c r="Q28" s="1132" t="s">
        <v>256</v>
      </c>
    </row>
    <row r="29" spans="1:17" ht="13.5" thickBot="1" x14ac:dyDescent="0.3">
      <c r="A29" s="570"/>
      <c r="B29" s="571"/>
      <c r="C29" s="571"/>
      <c r="D29" s="571"/>
      <c r="E29" s="572"/>
      <c r="F29" s="1113"/>
      <c r="G29" s="1114"/>
      <c r="H29" s="1114"/>
      <c r="I29" s="1114"/>
      <c r="J29" s="1114"/>
      <c r="K29" s="1114"/>
      <c r="L29" s="1115"/>
      <c r="M29" s="1118"/>
      <c r="N29" s="1129"/>
      <c r="O29" s="1131"/>
      <c r="P29" s="573" t="s">
        <v>257</v>
      </c>
      <c r="Q29" s="1133"/>
    </row>
    <row r="30" spans="1:17" ht="13.5" thickBot="1" x14ac:dyDescent="0.3">
      <c r="A30" s="1076">
        <v>1</v>
      </c>
      <c r="B30" s="1077"/>
      <c r="C30" s="1077"/>
      <c r="D30" s="1077"/>
      <c r="E30" s="1078"/>
      <c r="F30" s="1079">
        <v>2</v>
      </c>
      <c r="G30" s="1077"/>
      <c r="H30" s="1077"/>
      <c r="I30" s="1077"/>
      <c r="J30" s="1077"/>
      <c r="K30" s="1077"/>
      <c r="L30" s="1080"/>
      <c r="M30" s="574">
        <v>3</v>
      </c>
      <c r="N30" s="575">
        <v>4</v>
      </c>
      <c r="O30" s="575">
        <v>5</v>
      </c>
      <c r="P30" s="576">
        <v>6</v>
      </c>
      <c r="Q30" s="577" t="s">
        <v>258</v>
      </c>
    </row>
    <row r="31" spans="1:17" x14ac:dyDescent="0.25">
      <c r="A31" s="578">
        <v>5</v>
      </c>
      <c r="B31" s="579"/>
      <c r="C31" s="579"/>
      <c r="D31" s="579"/>
      <c r="E31" s="579"/>
      <c r="F31" s="1081" t="s">
        <v>259</v>
      </c>
      <c r="G31" s="1082"/>
      <c r="H31" s="1082"/>
      <c r="I31" s="1082"/>
      <c r="J31" s="1082"/>
      <c r="K31" s="1082"/>
      <c r="L31" s="1083"/>
      <c r="M31" s="579"/>
      <c r="N31" s="579"/>
      <c r="O31" s="579"/>
      <c r="P31" s="580"/>
      <c r="Q31" s="581">
        <f>Q49</f>
        <v>34231400</v>
      </c>
    </row>
    <row r="32" spans="1:17" x14ac:dyDescent="0.25">
      <c r="A32" s="582">
        <v>5</v>
      </c>
      <c r="B32" s="583">
        <v>2</v>
      </c>
      <c r="C32" s="583"/>
      <c r="D32" s="583"/>
      <c r="E32" s="583"/>
      <c r="F32" s="1084" t="s">
        <v>302</v>
      </c>
      <c r="G32" s="1085"/>
      <c r="H32" s="1085"/>
      <c r="I32" s="1085"/>
      <c r="J32" s="1085"/>
      <c r="K32" s="1085"/>
      <c r="L32" s="1086"/>
      <c r="M32" s="583"/>
      <c r="N32" s="583"/>
      <c r="O32" s="583"/>
      <c r="P32" s="584"/>
      <c r="Q32" s="585">
        <f>Q31</f>
        <v>34231400</v>
      </c>
    </row>
    <row r="33" spans="1:29" ht="15" customHeight="1" x14ac:dyDescent="0.25">
      <c r="A33" s="582">
        <v>5</v>
      </c>
      <c r="B33" s="583">
        <v>2</v>
      </c>
      <c r="C33" s="583">
        <v>1</v>
      </c>
      <c r="D33" s="583"/>
      <c r="E33" s="583"/>
      <c r="F33" s="1084" t="s">
        <v>303</v>
      </c>
      <c r="G33" s="1085"/>
      <c r="H33" s="1085"/>
      <c r="I33" s="1085"/>
      <c r="J33" s="1085"/>
      <c r="K33" s="1085"/>
      <c r="L33" s="1086"/>
      <c r="M33" s="583"/>
      <c r="N33" s="583"/>
      <c r="O33" s="583"/>
      <c r="P33" s="584"/>
      <c r="Q33" s="585">
        <f>Q49</f>
        <v>34231400</v>
      </c>
    </row>
    <row r="34" spans="1:29" ht="27.75" customHeight="1" x14ac:dyDescent="0.25">
      <c r="A34" s="582">
        <v>5</v>
      </c>
      <c r="B34" s="583">
        <v>2</v>
      </c>
      <c r="C34" s="583">
        <v>1</v>
      </c>
      <c r="D34" s="583"/>
      <c r="E34" s="586" t="s">
        <v>262</v>
      </c>
      <c r="F34" s="1069" t="s">
        <v>322</v>
      </c>
      <c r="G34" s="1070"/>
      <c r="H34" s="1070"/>
      <c r="I34" s="1070"/>
      <c r="J34" s="1070"/>
      <c r="K34" s="1070"/>
      <c r="L34" s="1071"/>
      <c r="M34" s="583"/>
      <c r="N34" s="583"/>
      <c r="O34" s="583"/>
      <c r="P34" s="584"/>
      <c r="Q34" s="585">
        <f>SUM(Q35:Q43)</f>
        <v>1081400</v>
      </c>
      <c r="S34" s="587"/>
      <c r="U34" s="587"/>
    </row>
    <row r="35" spans="1:29" ht="15" customHeight="1" x14ac:dyDescent="0.25">
      <c r="A35" s="582"/>
      <c r="B35" s="583"/>
      <c r="C35" s="583"/>
      <c r="D35" s="583"/>
      <c r="E35" s="583"/>
      <c r="F35" s="588" t="s">
        <v>262</v>
      </c>
      <c r="G35" s="589"/>
      <c r="H35" s="1072" t="s">
        <v>663</v>
      </c>
      <c r="I35" s="1072"/>
      <c r="J35" s="1072"/>
      <c r="K35" s="1072"/>
      <c r="L35" s="1073"/>
      <c r="M35" s="583"/>
      <c r="N35" s="590">
        <v>6</v>
      </c>
      <c r="O35" s="590" t="s">
        <v>291</v>
      </c>
      <c r="P35" s="591">
        <v>57400</v>
      </c>
      <c r="Q35" s="592">
        <f>N35*P35</f>
        <v>344400</v>
      </c>
    </row>
    <row r="36" spans="1:29" ht="15" customHeight="1" x14ac:dyDescent="0.25">
      <c r="A36" s="582"/>
      <c r="B36" s="583"/>
      <c r="C36" s="583"/>
      <c r="D36" s="583"/>
      <c r="E36" s="583"/>
      <c r="F36" s="588" t="s">
        <v>266</v>
      </c>
      <c r="G36" s="593"/>
      <c r="H36" s="1072" t="s">
        <v>903</v>
      </c>
      <c r="I36" s="1072"/>
      <c r="J36" s="1072"/>
      <c r="K36" s="1072"/>
      <c r="L36" s="1073"/>
      <c r="M36" s="583"/>
      <c r="N36" s="590">
        <v>1</v>
      </c>
      <c r="O36" s="590" t="s">
        <v>272</v>
      </c>
      <c r="P36" s="591">
        <v>46000</v>
      </c>
      <c r="Q36" s="592">
        <f t="shared" ref="Q36:Q43" si="0">N36*P36</f>
        <v>46000</v>
      </c>
      <c r="S36" s="587"/>
    </row>
    <row r="37" spans="1:29" ht="22.5" customHeight="1" x14ac:dyDescent="0.25">
      <c r="A37" s="582"/>
      <c r="B37" s="583"/>
      <c r="C37" s="583"/>
      <c r="D37" s="583"/>
      <c r="E37" s="583"/>
      <c r="F37" s="588" t="s">
        <v>271</v>
      </c>
      <c r="G37" s="593"/>
      <c r="H37" s="1072" t="s">
        <v>533</v>
      </c>
      <c r="I37" s="1072"/>
      <c r="J37" s="1072"/>
      <c r="K37" s="1072"/>
      <c r="L37" s="1073"/>
      <c r="M37" s="583"/>
      <c r="N37" s="590">
        <v>1</v>
      </c>
      <c r="O37" s="590" t="s">
        <v>272</v>
      </c>
      <c r="P37" s="591">
        <v>511000</v>
      </c>
      <c r="Q37" s="592">
        <f t="shared" si="0"/>
        <v>511000</v>
      </c>
    </row>
    <row r="38" spans="1:29" s="594" customFormat="1" ht="15" customHeight="1" x14ac:dyDescent="0.25">
      <c r="A38" s="582"/>
      <c r="B38" s="583"/>
      <c r="C38" s="583"/>
      <c r="D38" s="583"/>
      <c r="E38" s="583"/>
      <c r="F38" s="588" t="s">
        <v>268</v>
      </c>
      <c r="G38" s="593"/>
      <c r="H38" s="1072" t="s">
        <v>474</v>
      </c>
      <c r="I38" s="1072"/>
      <c r="J38" s="1072"/>
      <c r="K38" s="1072"/>
      <c r="L38" s="1073"/>
      <c r="M38" s="583"/>
      <c r="N38" s="590">
        <v>1</v>
      </c>
      <c r="O38" s="590" t="s">
        <v>273</v>
      </c>
      <c r="P38" s="591">
        <v>22000</v>
      </c>
      <c r="Q38" s="592">
        <f t="shared" si="0"/>
        <v>22000</v>
      </c>
    </row>
    <row r="39" spans="1:29" s="595" customFormat="1" ht="15" customHeight="1" x14ac:dyDescent="0.25">
      <c r="A39" s="582"/>
      <c r="B39" s="583"/>
      <c r="C39" s="583"/>
      <c r="D39" s="583"/>
      <c r="E39" s="583"/>
      <c r="F39" s="588" t="s">
        <v>431</v>
      </c>
      <c r="G39" s="593"/>
      <c r="H39" s="1072" t="s">
        <v>478</v>
      </c>
      <c r="I39" s="1072"/>
      <c r="J39" s="1072"/>
      <c r="K39" s="1072"/>
      <c r="L39" s="1073"/>
      <c r="M39" s="583"/>
      <c r="N39" s="590">
        <v>10</v>
      </c>
      <c r="O39" s="590" t="s">
        <v>272</v>
      </c>
      <c r="P39" s="591">
        <v>1800</v>
      </c>
      <c r="Q39" s="592">
        <f t="shared" si="0"/>
        <v>18000</v>
      </c>
    </row>
    <row r="40" spans="1:29" s="596" customFormat="1" ht="15" customHeight="1" x14ac:dyDescent="0.25">
      <c r="A40" s="582"/>
      <c r="B40" s="583"/>
      <c r="C40" s="583"/>
      <c r="D40" s="583"/>
      <c r="E40" s="583"/>
      <c r="F40" s="588" t="s">
        <v>2331</v>
      </c>
      <c r="G40" s="593"/>
      <c r="H40" s="1072" t="s">
        <v>848</v>
      </c>
      <c r="I40" s="1072"/>
      <c r="J40" s="1072"/>
      <c r="K40" s="1072"/>
      <c r="L40" s="1073"/>
      <c r="M40" s="583"/>
      <c r="N40" s="590">
        <v>1</v>
      </c>
      <c r="O40" s="590" t="s">
        <v>272</v>
      </c>
      <c r="P40" s="591">
        <v>16100</v>
      </c>
      <c r="Q40" s="592">
        <f t="shared" si="0"/>
        <v>16100</v>
      </c>
    </row>
    <row r="41" spans="1:29" s="597" customFormat="1" ht="15" customHeight="1" x14ac:dyDescent="0.25">
      <c r="A41" s="582"/>
      <c r="B41" s="583"/>
      <c r="C41" s="583"/>
      <c r="D41" s="583"/>
      <c r="E41" s="583"/>
      <c r="F41" s="588" t="s">
        <v>2353</v>
      </c>
      <c r="G41" s="593"/>
      <c r="H41" s="1072" t="s">
        <v>2421</v>
      </c>
      <c r="I41" s="1072"/>
      <c r="J41" s="1072"/>
      <c r="K41" s="1072"/>
      <c r="L41" s="1073"/>
      <c r="M41" s="583"/>
      <c r="N41" s="590">
        <v>1</v>
      </c>
      <c r="O41" s="590" t="s">
        <v>272</v>
      </c>
      <c r="P41" s="591">
        <v>44900</v>
      </c>
      <c r="Q41" s="592">
        <f t="shared" si="0"/>
        <v>44900</v>
      </c>
      <c r="R41" s="532"/>
      <c r="S41" s="532"/>
      <c r="T41" s="532"/>
      <c r="U41" s="532"/>
      <c r="V41" s="532"/>
      <c r="W41" s="532"/>
      <c r="X41" s="532"/>
      <c r="Y41" s="532"/>
      <c r="Z41" s="532"/>
      <c r="AA41" s="532"/>
      <c r="AB41" s="532"/>
      <c r="AC41" s="532"/>
    </row>
    <row r="42" spans="1:29" s="597" customFormat="1" ht="15" customHeight="1" x14ac:dyDescent="0.25">
      <c r="A42" s="582"/>
      <c r="B42" s="583"/>
      <c r="C42" s="583"/>
      <c r="D42" s="583"/>
      <c r="E42" s="583"/>
      <c r="F42" s="588" t="s">
        <v>2348</v>
      </c>
      <c r="G42" s="593"/>
      <c r="H42" s="1072" t="s">
        <v>2491</v>
      </c>
      <c r="I42" s="1072"/>
      <c r="J42" s="1072"/>
      <c r="K42" s="1072"/>
      <c r="L42" s="1073"/>
      <c r="M42" s="583"/>
      <c r="N42" s="590">
        <v>6</v>
      </c>
      <c r="O42" s="590" t="s">
        <v>272</v>
      </c>
      <c r="P42" s="591">
        <v>5500</v>
      </c>
      <c r="Q42" s="592">
        <f t="shared" si="0"/>
        <v>33000</v>
      </c>
      <c r="R42" s="532"/>
      <c r="S42" s="532"/>
      <c r="T42" s="532"/>
      <c r="U42" s="532"/>
      <c r="V42" s="532"/>
      <c r="W42" s="532"/>
      <c r="X42" s="532"/>
      <c r="Y42" s="532"/>
      <c r="Z42" s="532"/>
      <c r="AA42" s="532"/>
      <c r="AB42" s="532"/>
      <c r="AC42" s="532"/>
    </row>
    <row r="43" spans="1:29" s="597" customFormat="1" ht="15" customHeight="1" x14ac:dyDescent="0.25">
      <c r="A43" s="582"/>
      <c r="B43" s="583"/>
      <c r="C43" s="583"/>
      <c r="D43" s="583"/>
      <c r="E43" s="583"/>
      <c r="F43" s="588" t="s">
        <v>2369</v>
      </c>
      <c r="G43" s="593"/>
      <c r="H43" s="1072" t="s">
        <v>2422</v>
      </c>
      <c r="I43" s="1072"/>
      <c r="J43" s="1072"/>
      <c r="K43" s="1072"/>
      <c r="L43" s="1073"/>
      <c r="M43" s="583"/>
      <c r="N43" s="590">
        <v>10</v>
      </c>
      <c r="O43" s="590" t="s">
        <v>272</v>
      </c>
      <c r="P43" s="591">
        <v>4600</v>
      </c>
      <c r="Q43" s="592">
        <f t="shared" si="0"/>
        <v>46000</v>
      </c>
      <c r="R43" s="532"/>
      <c r="S43" s="532"/>
      <c r="T43" s="532"/>
      <c r="U43" s="532"/>
      <c r="V43" s="532"/>
      <c r="W43" s="532"/>
      <c r="X43" s="532"/>
      <c r="Y43" s="532"/>
      <c r="Z43" s="532"/>
      <c r="AA43" s="532"/>
      <c r="AB43" s="532"/>
      <c r="AC43" s="532"/>
    </row>
    <row r="44" spans="1:29" s="597" customFormat="1" ht="31.5" customHeight="1" x14ac:dyDescent="0.25">
      <c r="A44" s="582">
        <v>5</v>
      </c>
      <c r="B44" s="583">
        <v>2</v>
      </c>
      <c r="C44" s="583">
        <v>1</v>
      </c>
      <c r="D44" s="583"/>
      <c r="E44" s="586" t="s">
        <v>431</v>
      </c>
      <c r="F44" s="1069" t="s">
        <v>2448</v>
      </c>
      <c r="G44" s="1070"/>
      <c r="H44" s="1070"/>
      <c r="I44" s="1070"/>
      <c r="J44" s="1070"/>
      <c r="K44" s="1070"/>
      <c r="L44" s="1071"/>
      <c r="M44" s="583"/>
      <c r="N44" s="583"/>
      <c r="O44" s="583"/>
      <c r="P44" s="584"/>
      <c r="Q44" s="585">
        <f>Q45</f>
        <v>150000</v>
      </c>
      <c r="R44" s="532"/>
      <c r="S44" s="532"/>
      <c r="T44" s="532"/>
      <c r="U44" s="532"/>
      <c r="V44" s="532"/>
      <c r="W44" s="532"/>
      <c r="X44" s="532"/>
      <c r="Y44" s="532"/>
      <c r="Z44" s="532"/>
      <c r="AA44" s="532"/>
      <c r="AB44" s="532"/>
      <c r="AC44" s="532"/>
    </row>
    <row r="45" spans="1:29" s="532" customFormat="1" ht="15.75" customHeight="1" x14ac:dyDescent="0.25">
      <c r="A45" s="603"/>
      <c r="B45" s="604"/>
      <c r="C45" s="604"/>
      <c r="D45" s="604"/>
      <c r="E45" s="605"/>
      <c r="F45" s="588" t="s">
        <v>262</v>
      </c>
      <c r="G45" s="589"/>
      <c r="H45" s="1072" t="s">
        <v>437</v>
      </c>
      <c r="I45" s="1072"/>
      <c r="J45" s="1072"/>
      <c r="K45" s="1072"/>
      <c r="L45" s="1073"/>
      <c r="M45" s="604"/>
      <c r="N45" s="604">
        <v>600</v>
      </c>
      <c r="O45" s="604" t="s">
        <v>274</v>
      </c>
      <c r="P45" s="606">
        <v>250</v>
      </c>
      <c r="Q45" s="607">
        <f>N45*P45</f>
        <v>150000</v>
      </c>
    </row>
    <row r="46" spans="1:29" s="532" customFormat="1" ht="15" x14ac:dyDescent="0.25">
      <c r="A46" s="398">
        <v>5</v>
      </c>
      <c r="B46" s="399">
        <v>2</v>
      </c>
      <c r="C46" s="399">
        <v>2</v>
      </c>
      <c r="D46" s="1087"/>
      <c r="E46" s="1088"/>
      <c r="F46" s="1084" t="s">
        <v>335</v>
      </c>
      <c r="G46" s="1085"/>
      <c r="H46" s="1085"/>
      <c r="I46" s="1085"/>
      <c r="J46" s="1085"/>
      <c r="K46" s="1085"/>
      <c r="L46" s="1086"/>
      <c r="M46" s="612"/>
      <c r="N46" s="399"/>
      <c r="O46" s="399"/>
      <c r="P46" s="613"/>
      <c r="Q46" s="614">
        <f>Q47</f>
        <v>33000000</v>
      </c>
    </row>
    <row r="47" spans="1:29" s="532" customFormat="1" ht="28.5" customHeight="1" x14ac:dyDescent="0.25">
      <c r="A47" s="398">
        <v>5</v>
      </c>
      <c r="B47" s="399">
        <v>2</v>
      </c>
      <c r="C47" s="399">
        <v>2</v>
      </c>
      <c r="D47" s="615">
        <v>1</v>
      </c>
      <c r="E47" s="615">
        <v>1</v>
      </c>
      <c r="F47" s="1069" t="s">
        <v>336</v>
      </c>
      <c r="G47" s="1070"/>
      <c r="H47" s="1070"/>
      <c r="I47" s="1070"/>
      <c r="J47" s="1070"/>
      <c r="K47" s="1070"/>
      <c r="L47" s="1071"/>
      <c r="M47" s="610"/>
      <c r="N47" s="590"/>
      <c r="O47" s="590"/>
      <c r="P47" s="616"/>
      <c r="Q47" s="614">
        <f>Q48</f>
        <v>33000000</v>
      </c>
    </row>
    <row r="48" spans="1:29" s="532" customFormat="1" ht="28.5" customHeight="1" x14ac:dyDescent="0.25">
      <c r="A48" s="598"/>
      <c r="B48" s="590"/>
      <c r="C48" s="590"/>
      <c r="D48" s="599"/>
      <c r="E48" s="599"/>
      <c r="F48" s="588" t="s">
        <v>2301</v>
      </c>
      <c r="G48" s="589"/>
      <c r="H48" s="1200" t="s">
        <v>2302</v>
      </c>
      <c r="I48" s="1200"/>
      <c r="J48" s="1200"/>
      <c r="K48" s="1200"/>
      <c r="L48" s="1201"/>
      <c r="M48" s="610"/>
      <c r="N48" s="590">
        <v>12</v>
      </c>
      <c r="O48" s="611" t="s">
        <v>265</v>
      </c>
      <c r="P48" s="617">
        <v>2750000</v>
      </c>
      <c r="Q48" s="618">
        <f>N48*P48</f>
        <v>33000000</v>
      </c>
    </row>
    <row r="49" spans="1:29" s="532" customFormat="1" ht="13.5" thickBot="1" x14ac:dyDescent="0.3">
      <c r="A49" s="1074" t="s">
        <v>215</v>
      </c>
      <c r="B49" s="1075"/>
      <c r="C49" s="1075"/>
      <c r="D49" s="1075"/>
      <c r="E49" s="1075"/>
      <c r="F49" s="1075"/>
      <c r="G49" s="1075"/>
      <c r="H49" s="1075"/>
      <c r="I49" s="1075"/>
      <c r="J49" s="1075"/>
      <c r="K49" s="1075"/>
      <c r="L49" s="1075"/>
      <c r="M49" s="1075"/>
      <c r="N49" s="1075"/>
      <c r="O49" s="1075"/>
      <c r="P49" s="1075"/>
      <c r="Q49" s="619">
        <f>Q46+Q44+Q34</f>
        <v>34231400</v>
      </c>
    </row>
    <row r="50" spans="1:29" s="532" customFormat="1" x14ac:dyDescent="0.25">
      <c r="A50" s="620"/>
      <c r="B50" s="620"/>
      <c r="C50" s="620"/>
      <c r="D50" s="620"/>
      <c r="E50" s="620"/>
      <c r="F50" s="620"/>
      <c r="G50" s="620"/>
      <c r="H50" s="620"/>
      <c r="I50" s="620"/>
      <c r="J50" s="620"/>
      <c r="K50" s="620"/>
      <c r="L50" s="620"/>
      <c r="M50" s="621"/>
      <c r="N50" s="621"/>
      <c r="O50" s="621"/>
      <c r="P50" s="622"/>
      <c r="Q50" s="623"/>
    </row>
    <row r="51" spans="1:29" s="532" customFormat="1" ht="15" x14ac:dyDescent="0.25">
      <c r="A51" s="1091" t="s">
        <v>2277</v>
      </c>
      <c r="B51" s="1091"/>
      <c r="C51" s="1091"/>
      <c r="D51" s="1091"/>
      <c r="E51" s="1091"/>
      <c r="F51" s="1091"/>
      <c r="G51" s="1091"/>
      <c r="H51" s="1091"/>
      <c r="I51" s="1091"/>
      <c r="J51" s="1091"/>
      <c r="K51" s="1091"/>
      <c r="L51" s="1091"/>
      <c r="M51" s="1092" t="s">
        <v>2274</v>
      </c>
      <c r="N51" s="1092"/>
      <c r="O51" s="1092"/>
      <c r="P51" s="1092"/>
      <c r="Q51" s="1092"/>
    </row>
    <row r="52" spans="1:29" s="532" customFormat="1" ht="15" x14ac:dyDescent="0.25">
      <c r="A52" s="1091" t="s">
        <v>2278</v>
      </c>
      <c r="B52" s="1091"/>
      <c r="C52" s="1091"/>
      <c r="D52" s="1091"/>
      <c r="E52" s="1091"/>
      <c r="F52" s="1091"/>
      <c r="G52" s="1091"/>
      <c r="H52" s="1091"/>
      <c r="I52" s="1091"/>
      <c r="J52" s="1091"/>
      <c r="K52" s="1091"/>
      <c r="L52" s="1091"/>
      <c r="M52" s="1092" t="s">
        <v>2275</v>
      </c>
      <c r="N52" s="1092"/>
      <c r="O52" s="1092"/>
      <c r="P52" s="1092"/>
      <c r="Q52" s="1092"/>
    </row>
    <row r="53" spans="1:29" s="532" customFormat="1" ht="15" x14ac:dyDescent="0.25">
      <c r="C53" s="624"/>
      <c r="D53" s="624"/>
      <c r="E53" s="624"/>
      <c r="F53" s="624"/>
      <c r="G53" s="624"/>
      <c r="H53" s="624"/>
      <c r="I53" s="624"/>
      <c r="J53" s="624"/>
      <c r="K53" s="624"/>
      <c r="L53" s="624"/>
      <c r="M53" s="625"/>
      <c r="N53" s="626"/>
      <c r="O53" s="626"/>
      <c r="P53" s="625"/>
      <c r="Q53" s="627"/>
    </row>
    <row r="54" spans="1:29" s="532" customFormat="1" ht="15" x14ac:dyDescent="0.25">
      <c r="C54" s="624"/>
      <c r="D54" s="624"/>
      <c r="E54" s="624"/>
      <c r="F54" s="624"/>
      <c r="G54" s="624"/>
      <c r="H54" s="624"/>
      <c r="I54" s="624"/>
      <c r="J54" s="624"/>
      <c r="K54" s="624"/>
      <c r="L54" s="624"/>
      <c r="M54" s="625"/>
      <c r="N54" s="626"/>
      <c r="O54" s="626"/>
      <c r="P54" s="625"/>
      <c r="Q54" s="627"/>
    </row>
    <row r="55" spans="1:29" s="532" customFormat="1" ht="15" x14ac:dyDescent="0.25">
      <c r="C55" s="624"/>
      <c r="D55" s="624"/>
      <c r="E55" s="624"/>
      <c r="F55" s="624"/>
      <c r="G55" s="624"/>
      <c r="H55" s="624"/>
      <c r="I55" s="624"/>
      <c r="J55" s="624"/>
      <c r="K55" s="624"/>
      <c r="L55" s="624"/>
      <c r="M55" s="625"/>
      <c r="N55" s="626"/>
      <c r="O55" s="626"/>
      <c r="P55" s="625"/>
      <c r="Q55" s="627"/>
    </row>
    <row r="56" spans="1:29" s="532" customFormat="1" ht="15" x14ac:dyDescent="0.25">
      <c r="A56" s="1091" t="s">
        <v>2279</v>
      </c>
      <c r="B56" s="1091"/>
      <c r="C56" s="1091"/>
      <c r="D56" s="1091"/>
      <c r="E56" s="1091"/>
      <c r="F56" s="1091"/>
      <c r="G56" s="1091"/>
      <c r="H56" s="1091"/>
      <c r="I56" s="1091"/>
      <c r="J56" s="1091"/>
      <c r="K56" s="1091"/>
      <c r="L56" s="1091"/>
      <c r="M56" s="1092" t="s">
        <v>2658</v>
      </c>
      <c r="N56" s="1093"/>
      <c r="O56" s="1093"/>
      <c r="P56" s="1093"/>
      <c r="Q56" s="1093"/>
      <c r="R56" s="596"/>
      <c r="S56" s="596"/>
      <c r="T56" s="596"/>
      <c r="U56" s="596"/>
      <c r="V56" s="596"/>
      <c r="W56" s="596"/>
      <c r="X56" s="596"/>
      <c r="Y56" s="596"/>
      <c r="Z56" s="596"/>
      <c r="AA56" s="596"/>
      <c r="AB56" s="596"/>
      <c r="AC56" s="596"/>
    </row>
    <row r="57" spans="1:29" s="532" customFormat="1" ht="15" x14ac:dyDescent="0.25">
      <c r="A57" s="1068"/>
      <c r="B57" s="1068"/>
      <c r="C57" s="1068"/>
      <c r="D57" s="1068"/>
      <c r="E57" s="1068"/>
      <c r="F57" s="1068"/>
      <c r="G57" s="1068"/>
      <c r="H57" s="1068"/>
      <c r="I57" s="1068"/>
      <c r="J57" s="624"/>
      <c r="K57" s="624"/>
      <c r="L57" s="624"/>
      <c r="M57" s="625"/>
      <c r="N57" s="626"/>
      <c r="O57" s="1089"/>
      <c r="P57" s="1089"/>
      <c r="Q57" s="627"/>
      <c r="R57" s="596"/>
      <c r="S57" s="596"/>
      <c r="T57" s="596"/>
      <c r="U57" s="596"/>
      <c r="V57" s="596"/>
      <c r="W57" s="596"/>
      <c r="X57" s="596"/>
      <c r="Y57" s="596"/>
      <c r="Z57" s="596"/>
      <c r="AA57" s="596"/>
      <c r="AB57" s="596"/>
      <c r="AC57" s="596"/>
    </row>
    <row r="58" spans="1:29" s="532" customFormat="1" ht="15" x14ac:dyDescent="0.25">
      <c r="A58" s="628"/>
      <c r="B58" s="628"/>
      <c r="C58" s="628"/>
      <c r="D58" s="628"/>
      <c r="E58" s="628"/>
      <c r="F58" s="628"/>
      <c r="G58" s="628"/>
      <c r="H58" s="628"/>
      <c r="I58" s="628"/>
      <c r="J58" s="625"/>
      <c r="K58" s="625"/>
      <c r="L58" s="625"/>
      <c r="M58" s="625"/>
      <c r="N58" s="626"/>
      <c r="O58" s="626"/>
      <c r="P58" s="627"/>
      <c r="Q58" s="627"/>
      <c r="R58" s="596"/>
      <c r="S58" s="596"/>
      <c r="T58" s="596"/>
      <c r="U58" s="596"/>
      <c r="V58" s="596"/>
      <c r="W58" s="596"/>
      <c r="X58" s="596"/>
      <c r="Y58" s="596"/>
      <c r="Z58" s="596"/>
      <c r="AA58" s="596"/>
      <c r="AB58" s="596"/>
      <c r="AC58" s="596"/>
    </row>
    <row r="59" spans="1:29" s="532" customFormat="1" ht="15" x14ac:dyDescent="0.25">
      <c r="A59" s="1090" t="s">
        <v>2280</v>
      </c>
      <c r="B59" s="1090"/>
      <c r="C59" s="1090"/>
      <c r="D59" s="1090"/>
      <c r="E59" s="1090"/>
      <c r="F59" s="1090"/>
      <c r="G59" s="1090"/>
      <c r="H59" s="1090"/>
      <c r="I59" s="1090"/>
      <c r="J59" s="1090"/>
      <c r="K59" s="1090"/>
      <c r="L59" s="625" t="s">
        <v>220</v>
      </c>
      <c r="M59" s="625"/>
      <c r="N59" s="629"/>
      <c r="O59" s="629"/>
      <c r="P59" s="625"/>
      <c r="Q59" s="627"/>
    </row>
    <row r="60" spans="1:29" s="532" customFormat="1" ht="15" x14ac:dyDescent="0.25">
      <c r="A60" s="1090" t="s">
        <v>2281</v>
      </c>
      <c r="B60" s="1090"/>
      <c r="C60" s="1090"/>
      <c r="D60" s="1090"/>
      <c r="E60" s="1090"/>
      <c r="F60" s="1090"/>
      <c r="G60" s="1090"/>
      <c r="H60" s="1090"/>
      <c r="I60" s="1090"/>
      <c r="J60" s="1090"/>
      <c r="K60" s="1090"/>
      <c r="L60" s="625" t="s">
        <v>220</v>
      </c>
      <c r="M60" s="625"/>
      <c r="N60" s="629"/>
      <c r="O60" s="629"/>
      <c r="P60" s="625"/>
      <c r="Q60" s="627"/>
      <c r="R60" s="596"/>
      <c r="S60" s="596"/>
      <c r="T60" s="596"/>
      <c r="U60" s="596"/>
      <c r="V60" s="596"/>
      <c r="W60" s="596"/>
      <c r="X60" s="596"/>
      <c r="Y60" s="596"/>
      <c r="Z60" s="596"/>
      <c r="AA60" s="596"/>
      <c r="AB60" s="596"/>
      <c r="AC60" s="596"/>
    </row>
    <row r="61" spans="1:29" s="532" customFormat="1" ht="15" x14ac:dyDescent="0.25">
      <c r="A61" s="1090" t="s">
        <v>2282</v>
      </c>
      <c r="B61" s="1090"/>
      <c r="C61" s="1090"/>
      <c r="D61" s="1090"/>
      <c r="E61" s="1090"/>
      <c r="F61" s="1090"/>
      <c r="G61" s="1090"/>
      <c r="H61" s="1090"/>
      <c r="I61" s="1090"/>
      <c r="J61" s="1090"/>
      <c r="K61" s="1090"/>
      <c r="L61" s="625" t="s">
        <v>220</v>
      </c>
      <c r="M61" s="625"/>
      <c r="N61" s="629"/>
      <c r="O61" s="629"/>
      <c r="P61" s="625"/>
      <c r="Q61" s="627"/>
    </row>
    <row r="62" spans="1:29" s="532" customFormat="1" ht="15" x14ac:dyDescent="0.25">
      <c r="A62" s="625"/>
      <c r="B62" s="625"/>
      <c r="C62" s="625"/>
      <c r="D62" s="630"/>
      <c r="E62" s="625"/>
      <c r="F62" s="625"/>
      <c r="G62" s="625"/>
      <c r="H62" s="631"/>
      <c r="I62" s="632"/>
      <c r="J62" s="625"/>
      <c r="K62" s="625"/>
      <c r="L62" s="625"/>
      <c r="M62" s="625"/>
      <c r="N62" s="629"/>
      <c r="O62" s="629"/>
      <c r="P62" s="625"/>
      <c r="Q62" s="627"/>
    </row>
    <row r="63" spans="1:29" s="532" customFormat="1" ht="15" x14ac:dyDescent="0.25">
      <c r="A63" s="633" t="s">
        <v>279</v>
      </c>
      <c r="B63" s="1066" t="s">
        <v>280</v>
      </c>
      <c r="C63" s="1066"/>
      <c r="D63" s="1066"/>
      <c r="E63" s="1066"/>
      <c r="F63" s="1066"/>
      <c r="G63" s="1066"/>
      <c r="H63" s="1066"/>
      <c r="I63" s="1066"/>
      <c r="J63" s="1066"/>
      <c r="K63" s="1066" t="s">
        <v>2283</v>
      </c>
      <c r="L63" s="1066"/>
      <c r="M63" s="625"/>
      <c r="N63" s="629"/>
      <c r="O63" s="629"/>
      <c r="P63" s="625"/>
      <c r="Q63" s="627"/>
    </row>
    <row r="64" spans="1:29" s="596" customFormat="1" ht="15" x14ac:dyDescent="0.25">
      <c r="A64" s="634">
        <f>1</f>
        <v>1</v>
      </c>
      <c r="B64" s="1052" t="s">
        <v>281</v>
      </c>
      <c r="C64" s="1052"/>
      <c r="D64" s="1052"/>
      <c r="E64" s="1052"/>
      <c r="F64" s="1052"/>
      <c r="G64" s="1052"/>
      <c r="H64" s="1052"/>
      <c r="I64" s="1052"/>
      <c r="J64" s="1052"/>
      <c r="K64" s="1052"/>
      <c r="L64" s="1052"/>
      <c r="M64" s="625"/>
      <c r="N64" s="629"/>
      <c r="O64" s="629"/>
      <c r="P64" s="625"/>
      <c r="Q64" s="627"/>
      <c r="R64" s="532"/>
      <c r="S64" s="532"/>
      <c r="T64" s="532"/>
      <c r="U64" s="532"/>
      <c r="V64" s="532"/>
      <c r="W64" s="532"/>
      <c r="X64" s="532"/>
      <c r="Y64" s="532"/>
      <c r="Z64" s="532"/>
      <c r="AA64" s="532"/>
      <c r="AB64" s="532"/>
      <c r="AC64" s="532"/>
    </row>
    <row r="65" spans="1:29" s="596" customFormat="1" ht="15" x14ac:dyDescent="0.25">
      <c r="A65" s="634">
        <f>A64+1</f>
        <v>2</v>
      </c>
      <c r="B65" s="1052" t="s">
        <v>282</v>
      </c>
      <c r="C65" s="1052"/>
      <c r="D65" s="1052"/>
      <c r="E65" s="1052"/>
      <c r="F65" s="1052"/>
      <c r="G65" s="1052"/>
      <c r="H65" s="1052"/>
      <c r="I65" s="1052"/>
      <c r="J65" s="1052"/>
      <c r="K65" s="1067"/>
      <c r="L65" s="1067"/>
      <c r="M65" s="625"/>
      <c r="N65" s="629"/>
      <c r="O65" s="629"/>
      <c r="P65" s="625"/>
      <c r="Q65" s="627"/>
      <c r="R65" s="532"/>
      <c r="S65" s="532"/>
      <c r="T65" s="532"/>
      <c r="U65" s="532"/>
      <c r="V65" s="532"/>
      <c r="W65" s="532"/>
      <c r="X65" s="532"/>
      <c r="Y65" s="532"/>
      <c r="Z65" s="532"/>
      <c r="AA65" s="532"/>
      <c r="AB65" s="532"/>
      <c r="AC65" s="532"/>
    </row>
    <row r="66" spans="1:29" s="596" customFormat="1" ht="15" x14ac:dyDescent="0.25">
      <c r="A66" s="635">
        <f>A65+1</f>
        <v>3</v>
      </c>
      <c r="B66" s="1052" t="s">
        <v>2257</v>
      </c>
      <c r="C66" s="1052"/>
      <c r="D66" s="1052"/>
      <c r="E66" s="1052"/>
      <c r="F66" s="1052"/>
      <c r="G66" s="1052"/>
      <c r="H66" s="1052"/>
      <c r="I66" s="1052"/>
      <c r="J66" s="1052"/>
      <c r="K66" s="1052"/>
      <c r="L66" s="1052"/>
      <c r="M66" s="625"/>
      <c r="N66" s="629"/>
      <c r="O66" s="629"/>
      <c r="P66" s="625"/>
      <c r="Q66" s="627"/>
      <c r="R66" s="532"/>
      <c r="S66" s="532"/>
      <c r="T66" s="532"/>
      <c r="U66" s="532"/>
      <c r="V66" s="532"/>
      <c r="W66" s="532"/>
      <c r="X66" s="532"/>
      <c r="Y66" s="532"/>
      <c r="Z66" s="532"/>
      <c r="AA66" s="532"/>
      <c r="AB66" s="532"/>
      <c r="AC66" s="532"/>
    </row>
    <row r="67" spans="1:29" s="532" customFormat="1" ht="15" x14ac:dyDescent="0.25">
      <c r="A67" s="634">
        <f>A66+1</f>
        <v>4</v>
      </c>
      <c r="B67" s="1052" t="s">
        <v>283</v>
      </c>
      <c r="C67" s="1052"/>
      <c r="D67" s="1052"/>
      <c r="E67" s="1052"/>
      <c r="F67" s="1052"/>
      <c r="G67" s="1052"/>
      <c r="H67" s="1052"/>
      <c r="I67" s="1052"/>
      <c r="J67" s="1052"/>
      <c r="K67" s="1052"/>
      <c r="L67" s="1052"/>
      <c r="M67" s="625"/>
      <c r="N67" s="629"/>
      <c r="O67" s="629"/>
      <c r="P67" s="625"/>
      <c r="Q67" s="627"/>
    </row>
    <row r="68" spans="1:29" s="532" customFormat="1" ht="15" x14ac:dyDescent="0.25">
      <c r="A68" s="636"/>
      <c r="B68" s="637"/>
      <c r="C68" s="637"/>
      <c r="D68" s="637"/>
      <c r="E68" s="637"/>
      <c r="F68" s="637"/>
      <c r="G68" s="637"/>
      <c r="H68" s="637"/>
      <c r="I68" s="637"/>
      <c r="J68" s="637"/>
      <c r="K68" s="637"/>
      <c r="L68" s="637"/>
      <c r="M68" s="625"/>
      <c r="N68" s="629"/>
      <c r="O68" s="629"/>
      <c r="P68" s="625"/>
      <c r="Q68" s="627"/>
    </row>
    <row r="69" spans="1:29" s="532" customFormat="1" ht="15" x14ac:dyDescent="0.25">
      <c r="A69" s="636"/>
      <c r="B69" s="637"/>
      <c r="C69" s="637"/>
      <c r="D69" s="637"/>
      <c r="E69" s="637"/>
      <c r="F69" s="637"/>
      <c r="G69" s="637"/>
      <c r="H69" s="637"/>
      <c r="I69" s="637"/>
      <c r="J69" s="637"/>
      <c r="K69" s="637"/>
      <c r="L69" s="637"/>
      <c r="M69" s="625"/>
      <c r="N69" s="629"/>
      <c r="O69" s="629"/>
      <c r="P69" s="625"/>
      <c r="Q69" s="627"/>
    </row>
    <row r="70" spans="1:29" s="532" customFormat="1" ht="15" x14ac:dyDescent="0.25">
      <c r="A70" s="636"/>
      <c r="B70" s="637"/>
      <c r="C70" s="637"/>
      <c r="D70" s="637"/>
      <c r="E70" s="637"/>
      <c r="F70" s="637"/>
      <c r="G70" s="637"/>
      <c r="H70" s="637"/>
      <c r="I70" s="637"/>
      <c r="J70" s="637"/>
      <c r="K70" s="637"/>
      <c r="L70" s="637"/>
      <c r="M70" s="625"/>
      <c r="N70" s="629"/>
      <c r="O70" s="629"/>
      <c r="P70" s="625"/>
      <c r="Q70" s="627"/>
    </row>
    <row r="71" spans="1:29" s="532" customFormat="1" ht="15" x14ac:dyDescent="0.25">
      <c r="A71" s="636"/>
      <c r="B71" s="637"/>
      <c r="C71" s="637"/>
      <c r="D71" s="637"/>
      <c r="E71" s="637"/>
      <c r="F71" s="637"/>
      <c r="G71" s="637"/>
      <c r="H71" s="637"/>
      <c r="I71" s="637"/>
      <c r="J71" s="637"/>
      <c r="K71" s="637"/>
      <c r="L71" s="637"/>
      <c r="M71" s="625"/>
      <c r="N71" s="629"/>
      <c r="O71" s="629"/>
      <c r="P71" s="625"/>
      <c r="Q71" s="627"/>
    </row>
    <row r="72" spans="1:29" s="532" customFormat="1" ht="15" x14ac:dyDescent="0.25">
      <c r="A72" s="636"/>
      <c r="B72" s="637"/>
      <c r="C72" s="637"/>
      <c r="D72" s="637"/>
      <c r="E72" s="637"/>
      <c r="F72" s="637"/>
      <c r="G72" s="637"/>
      <c r="H72" s="637"/>
      <c r="I72" s="637"/>
      <c r="J72" s="637"/>
      <c r="K72" s="637"/>
      <c r="L72" s="637"/>
      <c r="M72" s="625"/>
      <c r="N72" s="629"/>
      <c r="O72" s="629"/>
      <c r="P72" s="625"/>
      <c r="Q72" s="627"/>
    </row>
    <row r="73" spans="1:29" s="532" customFormat="1" ht="15" x14ac:dyDescent="0.25">
      <c r="A73" s="636"/>
      <c r="B73" s="637"/>
      <c r="C73" s="637"/>
      <c r="D73" s="637"/>
      <c r="E73" s="637"/>
      <c r="F73" s="637"/>
      <c r="G73" s="637"/>
      <c r="H73" s="637"/>
      <c r="I73" s="637"/>
      <c r="J73" s="637"/>
      <c r="K73" s="637"/>
      <c r="L73" s="637"/>
      <c r="M73" s="625"/>
      <c r="N73" s="629"/>
      <c r="O73" s="629"/>
      <c r="P73" s="625"/>
      <c r="Q73" s="627"/>
    </row>
    <row r="74" spans="1:29" s="532" customFormat="1" ht="15" x14ac:dyDescent="0.25">
      <c r="A74" s="636"/>
      <c r="B74" s="637"/>
      <c r="C74" s="637"/>
      <c r="D74" s="637"/>
      <c r="E74" s="637"/>
      <c r="F74" s="637"/>
      <c r="G74" s="637"/>
      <c r="H74" s="637"/>
      <c r="I74" s="637"/>
      <c r="J74" s="637"/>
      <c r="K74" s="637"/>
      <c r="L74" s="637"/>
      <c r="M74" s="625"/>
      <c r="N74" s="629"/>
      <c r="O74" s="629"/>
      <c r="P74" s="625"/>
      <c r="Q74" s="627"/>
    </row>
    <row r="75" spans="1:29" s="532" customFormat="1" ht="15" x14ac:dyDescent="0.25">
      <c r="A75" s="636"/>
      <c r="B75" s="637"/>
      <c r="C75" s="637"/>
      <c r="D75" s="637"/>
      <c r="E75" s="637"/>
      <c r="F75" s="637"/>
      <c r="G75" s="637"/>
      <c r="H75" s="637"/>
      <c r="I75" s="637"/>
      <c r="J75" s="637"/>
      <c r="K75" s="637"/>
      <c r="L75" s="637"/>
      <c r="M75" s="625"/>
      <c r="N75" s="629"/>
      <c r="O75" s="629"/>
      <c r="P75" s="625"/>
      <c r="Q75" s="627"/>
    </row>
    <row r="76" spans="1:29" s="532" customFormat="1" ht="15" x14ac:dyDescent="0.25">
      <c r="A76" s="636"/>
      <c r="B76" s="637"/>
      <c r="C76" s="637"/>
      <c r="D76" s="637"/>
      <c r="E76" s="637"/>
      <c r="F76" s="637"/>
      <c r="G76" s="637"/>
      <c r="H76" s="637"/>
      <c r="I76" s="637"/>
      <c r="J76" s="637"/>
      <c r="K76" s="637"/>
      <c r="L76" s="637"/>
      <c r="M76" s="625"/>
      <c r="N76" s="629"/>
      <c r="O76" s="629"/>
      <c r="P76" s="625"/>
      <c r="Q76" s="627"/>
    </row>
    <row r="77" spans="1:29" s="532" customFormat="1" ht="15" x14ac:dyDescent="0.25">
      <c r="A77" s="636"/>
      <c r="B77" s="637"/>
      <c r="C77" s="637"/>
      <c r="D77" s="637"/>
      <c r="E77" s="637"/>
      <c r="F77" s="637"/>
      <c r="G77" s="637"/>
      <c r="H77" s="637"/>
      <c r="I77" s="637"/>
      <c r="J77" s="637"/>
      <c r="K77" s="637"/>
      <c r="L77" s="637"/>
      <c r="M77" s="625"/>
      <c r="N77" s="629"/>
      <c r="O77" s="629"/>
      <c r="P77" s="625"/>
      <c r="Q77" s="627"/>
    </row>
    <row r="78" spans="1:29" s="532" customFormat="1" ht="15" x14ac:dyDescent="0.25">
      <c r="A78" s="636"/>
      <c r="B78" s="637"/>
      <c r="C78" s="637"/>
      <c r="D78" s="637"/>
      <c r="E78" s="637"/>
      <c r="F78" s="637"/>
      <c r="G78" s="637"/>
      <c r="H78" s="637"/>
      <c r="I78" s="637"/>
      <c r="J78" s="637"/>
      <c r="K78" s="637"/>
      <c r="L78" s="637"/>
      <c r="M78" s="625"/>
      <c r="N78" s="629"/>
      <c r="O78" s="629"/>
      <c r="P78" s="625"/>
      <c r="Q78" s="627"/>
    </row>
    <row r="79" spans="1:29" s="532" customFormat="1" ht="15" x14ac:dyDescent="0.25">
      <c r="A79" s="636"/>
      <c r="B79" s="637"/>
      <c r="C79" s="637"/>
      <c r="D79" s="637"/>
      <c r="E79" s="637"/>
      <c r="F79" s="637"/>
      <c r="G79" s="637"/>
      <c r="H79" s="637"/>
      <c r="I79" s="637"/>
      <c r="J79" s="637"/>
      <c r="K79" s="637"/>
      <c r="L79" s="637"/>
      <c r="M79" s="625"/>
      <c r="N79" s="629"/>
      <c r="O79" s="629"/>
      <c r="P79" s="625"/>
      <c r="Q79" s="627"/>
    </row>
    <row r="80" spans="1:29" s="532" customFormat="1" ht="15" x14ac:dyDescent="0.25">
      <c r="A80" s="636"/>
      <c r="B80" s="637"/>
      <c r="C80" s="637"/>
      <c r="D80" s="637"/>
      <c r="E80" s="637"/>
      <c r="F80" s="637"/>
      <c r="G80" s="637"/>
      <c r="H80" s="637"/>
      <c r="I80" s="637"/>
      <c r="J80" s="637"/>
      <c r="K80" s="637"/>
      <c r="L80" s="637"/>
      <c r="M80" s="625"/>
      <c r="N80" s="629"/>
      <c r="O80" s="629"/>
      <c r="P80" s="625"/>
      <c r="Q80" s="627"/>
    </row>
    <row r="81" spans="1:17" s="532" customFormat="1" ht="15" x14ac:dyDescent="0.25">
      <c r="A81" s="636"/>
      <c r="B81" s="637"/>
      <c r="C81" s="637"/>
      <c r="D81" s="637"/>
      <c r="E81" s="637"/>
      <c r="F81" s="637"/>
      <c r="G81" s="637"/>
      <c r="H81" s="637"/>
      <c r="I81" s="637"/>
      <c r="J81" s="637"/>
      <c r="K81" s="637"/>
      <c r="L81" s="637"/>
      <c r="M81" s="625"/>
      <c r="N81" s="629"/>
      <c r="O81" s="629"/>
      <c r="P81" s="625"/>
      <c r="Q81" s="627"/>
    </row>
    <row r="82" spans="1:17" s="532" customFormat="1" ht="15" x14ac:dyDescent="0.25">
      <c r="A82" s="636"/>
      <c r="B82" s="637"/>
      <c r="C82" s="637"/>
      <c r="D82" s="637"/>
      <c r="E82" s="637"/>
      <c r="F82" s="637"/>
      <c r="G82" s="637"/>
      <c r="H82" s="637"/>
      <c r="I82" s="637"/>
      <c r="J82" s="637"/>
      <c r="K82" s="637"/>
      <c r="L82" s="637"/>
      <c r="M82" s="625"/>
      <c r="N82" s="629"/>
      <c r="O82" s="629"/>
      <c r="P82" s="625"/>
      <c r="Q82" s="627"/>
    </row>
    <row r="83" spans="1:17" s="532" customFormat="1" ht="15" x14ac:dyDescent="0.25">
      <c r="A83" s="636"/>
      <c r="B83" s="637"/>
      <c r="C83" s="637"/>
      <c r="D83" s="637"/>
      <c r="E83" s="637"/>
      <c r="F83" s="637"/>
      <c r="G83" s="637"/>
      <c r="H83" s="637"/>
      <c r="I83" s="637"/>
      <c r="J83" s="637"/>
      <c r="K83" s="637"/>
      <c r="L83" s="637"/>
      <c r="M83" s="625"/>
      <c r="N83" s="629"/>
      <c r="O83" s="629"/>
      <c r="P83" s="625"/>
      <c r="Q83" s="627"/>
    </row>
    <row r="84" spans="1:17" s="532" customFormat="1" ht="15" x14ac:dyDescent="0.25">
      <c r="A84" s="636"/>
      <c r="B84" s="637"/>
      <c r="C84" s="637"/>
      <c r="D84" s="637"/>
      <c r="E84" s="637"/>
      <c r="F84" s="637"/>
      <c r="G84" s="637"/>
      <c r="H84" s="637"/>
      <c r="I84" s="637"/>
      <c r="J84" s="637"/>
      <c r="K84" s="637"/>
      <c r="L84" s="637"/>
      <c r="M84" s="625"/>
      <c r="N84" s="629"/>
      <c r="O84" s="629"/>
      <c r="P84" s="625"/>
      <c r="Q84" s="627"/>
    </row>
    <row r="85" spans="1:17" s="532" customFormat="1" ht="15" x14ac:dyDescent="0.25">
      <c r="A85" s="636"/>
      <c r="B85" s="637"/>
      <c r="C85" s="637"/>
      <c r="D85" s="637"/>
      <c r="E85" s="637"/>
      <c r="F85" s="637"/>
      <c r="G85" s="637"/>
      <c r="H85" s="637"/>
      <c r="I85" s="637"/>
      <c r="J85" s="637"/>
      <c r="K85" s="637"/>
      <c r="L85" s="637"/>
      <c r="M85" s="625"/>
      <c r="N85" s="629"/>
      <c r="O85" s="629"/>
      <c r="P85" s="625"/>
      <c r="Q85" s="627"/>
    </row>
    <row r="86" spans="1:17" s="532" customFormat="1" ht="15" x14ac:dyDescent="0.25">
      <c r="A86" s="636"/>
      <c r="B86" s="637"/>
      <c r="C86" s="637"/>
      <c r="D86" s="637"/>
      <c r="E86" s="637"/>
      <c r="F86" s="637"/>
      <c r="G86" s="637"/>
      <c r="H86" s="637"/>
      <c r="I86" s="637"/>
      <c r="J86" s="637"/>
      <c r="K86" s="637"/>
      <c r="L86" s="637"/>
      <c r="M86" s="625"/>
      <c r="N86" s="629"/>
      <c r="O86" s="629"/>
      <c r="P86" s="625"/>
      <c r="Q86" s="627"/>
    </row>
    <row r="87" spans="1:17" s="532" customFormat="1" ht="15" x14ac:dyDescent="0.25">
      <c r="A87" s="636"/>
      <c r="B87" s="637"/>
      <c r="C87" s="637"/>
      <c r="D87" s="637"/>
      <c r="E87" s="637"/>
      <c r="F87" s="637"/>
      <c r="G87" s="637"/>
      <c r="H87" s="637"/>
      <c r="I87" s="637"/>
      <c r="J87" s="637"/>
      <c r="K87" s="637"/>
      <c r="L87" s="637"/>
      <c r="M87" s="625"/>
      <c r="N87" s="629"/>
      <c r="O87" s="629"/>
      <c r="P87" s="625"/>
      <c r="Q87" s="627"/>
    </row>
    <row r="88" spans="1:17" s="532" customFormat="1" ht="15" x14ac:dyDescent="0.25">
      <c r="A88" s="636"/>
      <c r="B88" s="637"/>
      <c r="C88" s="637"/>
      <c r="D88" s="637"/>
      <c r="E88" s="637"/>
      <c r="F88" s="637"/>
      <c r="G88" s="637"/>
      <c r="H88" s="637"/>
      <c r="I88" s="637"/>
      <c r="J88" s="637"/>
      <c r="K88" s="637"/>
      <c r="L88" s="637"/>
      <c r="M88" s="625"/>
      <c r="N88" s="629"/>
      <c r="O88" s="629"/>
      <c r="P88" s="625"/>
      <c r="Q88" s="627"/>
    </row>
    <row r="89" spans="1:17" s="532" customFormat="1" ht="15" x14ac:dyDescent="0.25">
      <c r="A89" s="636"/>
      <c r="B89" s="637"/>
      <c r="C89" s="637"/>
      <c r="D89" s="637"/>
      <c r="E89" s="637"/>
      <c r="F89" s="637"/>
      <c r="G89" s="637"/>
      <c r="H89" s="637"/>
      <c r="I89" s="637"/>
      <c r="J89" s="637"/>
      <c r="K89" s="637"/>
      <c r="L89" s="637"/>
      <c r="M89" s="625"/>
      <c r="N89" s="629"/>
      <c r="O89" s="629"/>
      <c r="P89" s="625"/>
      <c r="Q89" s="627"/>
    </row>
    <row r="90" spans="1:17" s="532" customFormat="1" ht="15" x14ac:dyDescent="0.25">
      <c r="A90" s="636"/>
      <c r="B90" s="637"/>
      <c r="C90" s="637"/>
      <c r="D90" s="637"/>
      <c r="E90" s="637"/>
      <c r="F90" s="637"/>
      <c r="G90" s="637"/>
      <c r="H90" s="637"/>
      <c r="I90" s="637"/>
      <c r="J90" s="637"/>
      <c r="K90" s="637"/>
      <c r="L90" s="637"/>
      <c r="M90" s="625"/>
      <c r="N90" s="629"/>
      <c r="O90" s="629"/>
      <c r="P90" s="625"/>
      <c r="Q90" s="627"/>
    </row>
    <row r="91" spans="1:17" s="532" customFormat="1" ht="15" x14ac:dyDescent="0.25">
      <c r="A91" s="636"/>
      <c r="B91" s="637"/>
      <c r="C91" s="637"/>
      <c r="D91" s="637"/>
      <c r="E91" s="637"/>
      <c r="F91" s="637"/>
      <c r="G91" s="637"/>
      <c r="H91" s="637"/>
      <c r="I91" s="637"/>
      <c r="J91" s="637"/>
      <c r="K91" s="637"/>
      <c r="L91" s="637"/>
      <c r="M91" s="625"/>
      <c r="N91" s="827"/>
      <c r="O91" s="827"/>
      <c r="P91" s="625"/>
      <c r="Q91" s="627"/>
    </row>
    <row r="92" spans="1:17" s="532" customFormat="1" ht="15" x14ac:dyDescent="0.25">
      <c r="A92" s="636"/>
      <c r="B92" s="637"/>
      <c r="C92" s="637"/>
      <c r="D92" s="637"/>
      <c r="E92" s="637"/>
      <c r="F92" s="637"/>
      <c r="G92" s="637"/>
      <c r="H92" s="637"/>
      <c r="I92" s="637"/>
      <c r="J92" s="637"/>
      <c r="K92" s="637"/>
      <c r="L92" s="637"/>
      <c r="M92" s="625"/>
      <c r="N92" s="827"/>
      <c r="O92" s="827"/>
      <c r="P92" s="625"/>
      <c r="Q92" s="627"/>
    </row>
    <row r="93" spans="1:17" s="532" customFormat="1" ht="15" x14ac:dyDescent="0.25">
      <c r="A93" s="636"/>
      <c r="B93" s="637"/>
      <c r="C93" s="637"/>
      <c r="D93" s="637"/>
      <c r="E93" s="637"/>
      <c r="F93" s="637"/>
      <c r="G93" s="637"/>
      <c r="H93" s="637"/>
      <c r="I93" s="637"/>
      <c r="J93" s="637"/>
      <c r="K93" s="637"/>
      <c r="L93" s="637"/>
      <c r="M93" s="625"/>
      <c r="N93" s="827"/>
      <c r="O93" s="827"/>
      <c r="P93" s="625"/>
      <c r="Q93" s="627"/>
    </row>
    <row r="94" spans="1:17" s="532" customFormat="1" ht="15" x14ac:dyDescent="0.25">
      <c r="A94" s="636"/>
      <c r="B94" s="637"/>
      <c r="C94" s="637"/>
      <c r="D94" s="637"/>
      <c r="E94" s="637"/>
      <c r="F94" s="637"/>
      <c r="G94" s="637"/>
      <c r="H94" s="637"/>
      <c r="I94" s="637"/>
      <c r="J94" s="637"/>
      <c r="K94" s="637"/>
      <c r="L94" s="637"/>
      <c r="M94" s="625"/>
      <c r="N94" s="827"/>
      <c r="O94" s="827"/>
      <c r="P94" s="625"/>
      <c r="Q94" s="627"/>
    </row>
    <row r="95" spans="1:17" s="532" customFormat="1" ht="15" x14ac:dyDescent="0.25">
      <c r="A95" s="636"/>
      <c r="B95" s="637"/>
      <c r="C95" s="637"/>
      <c r="D95" s="637"/>
      <c r="E95" s="637"/>
      <c r="F95" s="637"/>
      <c r="G95" s="637"/>
      <c r="H95" s="637"/>
      <c r="I95" s="637"/>
      <c r="J95" s="637"/>
      <c r="K95" s="637"/>
      <c r="L95" s="637"/>
      <c r="M95" s="625"/>
      <c r="N95" s="827"/>
      <c r="O95" s="827"/>
      <c r="P95" s="625"/>
      <c r="Q95" s="627"/>
    </row>
    <row r="96" spans="1:17" s="532" customFormat="1" ht="15" x14ac:dyDescent="0.25">
      <c r="A96" s="636"/>
      <c r="B96" s="637"/>
      <c r="C96" s="637"/>
      <c r="D96" s="637"/>
      <c r="E96" s="637"/>
      <c r="F96" s="637"/>
      <c r="G96" s="637"/>
      <c r="H96" s="637"/>
      <c r="I96" s="637"/>
      <c r="J96" s="637"/>
      <c r="K96" s="637"/>
      <c r="L96" s="637"/>
      <c r="M96" s="625"/>
      <c r="N96" s="827"/>
      <c r="O96" s="827"/>
      <c r="P96" s="625"/>
      <c r="Q96" s="627"/>
    </row>
    <row r="97" spans="1:29" s="532" customFormat="1" ht="15.75" hidden="1" thickBot="1" x14ac:dyDescent="0.3">
      <c r="A97" s="636"/>
      <c r="B97" s="637"/>
      <c r="C97" s="637"/>
      <c r="D97" s="637"/>
      <c r="E97" s="637"/>
      <c r="F97" s="637"/>
      <c r="G97" s="637"/>
      <c r="H97" s="637"/>
      <c r="I97" s="637"/>
      <c r="J97" s="637"/>
      <c r="K97" s="637"/>
      <c r="L97" s="637"/>
      <c r="M97" s="625"/>
      <c r="N97" s="827"/>
      <c r="O97" s="827"/>
      <c r="P97" s="625"/>
      <c r="Q97" s="627"/>
    </row>
    <row r="98" spans="1:29" s="532" customFormat="1" hidden="1" x14ac:dyDescent="0.25">
      <c r="A98" s="525"/>
      <c r="B98" s="526"/>
      <c r="C98" s="526"/>
      <c r="D98" s="526"/>
      <c r="E98" s="526"/>
      <c r="F98" s="526"/>
      <c r="G98" s="526"/>
      <c r="H98" s="527"/>
      <c r="I98" s="525"/>
      <c r="J98" s="526"/>
      <c r="K98" s="526"/>
      <c r="L98" s="526"/>
      <c r="M98" s="526"/>
      <c r="N98" s="528"/>
      <c r="O98" s="528"/>
      <c r="P98" s="525"/>
      <c r="Q98" s="529"/>
    </row>
    <row r="99" spans="1:29" s="532" customFormat="1" hidden="1" x14ac:dyDescent="0.25">
      <c r="A99" s="531"/>
      <c r="H99" s="533"/>
      <c r="I99" s="1164" t="s">
        <v>2270</v>
      </c>
      <c r="J99" s="1165"/>
      <c r="K99" s="1165"/>
      <c r="L99" s="1165"/>
      <c r="M99" s="1165"/>
      <c r="N99" s="1165"/>
      <c r="O99" s="1166"/>
      <c r="P99" s="531"/>
      <c r="Q99" s="534"/>
    </row>
    <row r="100" spans="1:29" s="532" customFormat="1" hidden="1" x14ac:dyDescent="0.25">
      <c r="A100" s="531"/>
      <c r="H100" s="533"/>
      <c r="I100" s="1164" t="s">
        <v>2271</v>
      </c>
      <c r="J100" s="1165"/>
      <c r="K100" s="1165"/>
      <c r="L100" s="1165"/>
      <c r="M100" s="1165"/>
      <c r="N100" s="1165"/>
      <c r="O100" s="1166"/>
      <c r="P100" s="531"/>
      <c r="Q100" s="534"/>
    </row>
    <row r="101" spans="1:29" s="532" customFormat="1" ht="13.5" hidden="1" thickBot="1" x14ac:dyDescent="0.3">
      <c r="A101" s="531"/>
      <c r="H101" s="533"/>
      <c r="I101" s="535"/>
      <c r="J101" s="536"/>
      <c r="K101" s="536"/>
      <c r="L101" s="536"/>
      <c r="M101" s="536"/>
      <c r="N101" s="537"/>
      <c r="O101" s="537"/>
      <c r="P101" s="531"/>
      <c r="Q101" s="534"/>
      <c r="R101" s="630"/>
      <c r="S101" s="630"/>
      <c r="T101" s="630"/>
      <c r="U101" s="630"/>
      <c r="V101" s="630"/>
      <c r="W101" s="630"/>
      <c r="X101" s="630"/>
      <c r="Y101" s="630"/>
      <c r="Z101" s="630"/>
      <c r="AA101" s="630"/>
      <c r="AB101" s="630"/>
      <c r="AC101" s="630"/>
    </row>
    <row r="102" spans="1:29" s="532" customFormat="1" ht="21" hidden="1" customHeight="1" x14ac:dyDescent="0.25">
      <c r="A102" s="538"/>
      <c r="B102" s="539"/>
      <c r="C102" s="539"/>
      <c r="D102" s="539"/>
      <c r="E102" s="539"/>
      <c r="F102" s="539"/>
      <c r="G102" s="539"/>
      <c r="H102" s="540"/>
      <c r="I102" s="1101" t="s">
        <v>217</v>
      </c>
      <c r="J102" s="1102"/>
      <c r="K102" s="1102"/>
      <c r="L102" s="1102"/>
      <c r="M102" s="1102"/>
      <c r="N102" s="1102"/>
      <c r="O102" s="1103"/>
      <c r="P102" s="538"/>
      <c r="Q102" s="540"/>
    </row>
    <row r="103" spans="1:29" s="532" customFormat="1" ht="13.5" hidden="1" thickBot="1" x14ac:dyDescent="0.3">
      <c r="A103" s="541"/>
      <c r="B103" s="542"/>
      <c r="C103" s="542"/>
      <c r="D103" s="542"/>
      <c r="E103" s="542"/>
      <c r="F103" s="542"/>
      <c r="G103" s="542"/>
      <c r="H103" s="543"/>
      <c r="I103" s="1104" t="s">
        <v>218</v>
      </c>
      <c r="J103" s="1105"/>
      <c r="K103" s="1105"/>
      <c r="L103" s="1105"/>
      <c r="M103" s="1105"/>
      <c r="N103" s="1105"/>
      <c r="O103" s="1106"/>
      <c r="P103" s="541"/>
      <c r="Q103" s="543"/>
    </row>
    <row r="104" spans="1:29" s="532" customFormat="1" ht="26.25" hidden="1" customHeight="1" x14ac:dyDescent="0.25">
      <c r="A104" s="1167"/>
      <c r="B104" s="1168"/>
      <c r="C104" s="1168"/>
      <c r="D104" s="1168"/>
      <c r="E104" s="1168"/>
      <c r="F104" s="1168"/>
      <c r="G104" s="1168"/>
      <c r="H104" s="1168"/>
      <c r="I104" s="638"/>
      <c r="J104" s="639"/>
      <c r="K104" s="640"/>
      <c r="L104" s="639"/>
      <c r="M104" s="639"/>
      <c r="N104" s="641"/>
      <c r="O104" s="642"/>
      <c r="P104" s="638"/>
      <c r="Q104" s="643"/>
    </row>
    <row r="105" spans="1:29" s="532" customFormat="1" ht="14.25" hidden="1" customHeight="1" x14ac:dyDescent="0.25">
      <c r="A105" s="1154"/>
      <c r="B105" s="1155"/>
      <c r="C105" s="1155"/>
      <c r="D105" s="1155"/>
      <c r="E105" s="1155"/>
      <c r="F105" s="1155"/>
      <c r="G105" s="1155"/>
      <c r="H105" s="1155"/>
      <c r="I105" s="544"/>
      <c r="J105" s="545"/>
      <c r="K105" s="546"/>
      <c r="L105" s="545"/>
      <c r="M105" s="545"/>
      <c r="N105" s="547"/>
      <c r="O105" s="548"/>
      <c r="P105" s="544"/>
      <c r="Q105" s="549"/>
    </row>
    <row r="106" spans="1:29" s="630" customFormat="1" ht="13.5" hidden="1" customHeight="1" x14ac:dyDescent="0.25">
      <c r="A106" s="1154" t="s">
        <v>219</v>
      </c>
      <c r="B106" s="1155"/>
      <c r="C106" s="1155"/>
      <c r="D106" s="1155"/>
      <c r="E106" s="1155"/>
      <c r="F106" s="1155"/>
      <c r="G106" s="1155"/>
      <c r="H106" s="1155"/>
      <c r="I106" s="550" t="s">
        <v>220</v>
      </c>
      <c r="J106" s="545">
        <v>2</v>
      </c>
      <c r="K106" s="1160" t="s">
        <v>2261</v>
      </c>
      <c r="L106" s="1160"/>
      <c r="M106" s="1160"/>
      <c r="N106" s="551"/>
      <c r="O106" s="548"/>
      <c r="P106" s="544"/>
      <c r="Q106" s="549"/>
      <c r="R106" s="532"/>
      <c r="S106" s="532"/>
      <c r="T106" s="532"/>
      <c r="U106" s="532"/>
      <c r="V106" s="532"/>
      <c r="W106" s="532"/>
      <c r="X106" s="532"/>
      <c r="Y106" s="532"/>
      <c r="Z106" s="532"/>
      <c r="AA106" s="532"/>
      <c r="AB106" s="532"/>
      <c r="AC106" s="532"/>
    </row>
    <row r="107" spans="1:29" s="532" customFormat="1" hidden="1" x14ac:dyDescent="0.25">
      <c r="A107" s="1162" t="s">
        <v>222</v>
      </c>
      <c r="B107" s="1163"/>
      <c r="C107" s="1163"/>
      <c r="D107" s="1163"/>
      <c r="E107" s="1163"/>
      <c r="F107" s="1163"/>
      <c r="G107" s="1163"/>
      <c r="H107" s="1163"/>
      <c r="I107" s="548" t="s">
        <v>220</v>
      </c>
      <c r="J107" s="552" t="s">
        <v>2262</v>
      </c>
      <c r="K107" s="1160" t="s">
        <v>2296</v>
      </c>
      <c r="L107" s="1160"/>
      <c r="M107" s="1160"/>
      <c r="N107" s="1160"/>
      <c r="O107" s="1160"/>
      <c r="P107" s="1160"/>
      <c r="Q107" s="553"/>
    </row>
    <row r="108" spans="1:29" s="532" customFormat="1" hidden="1" x14ac:dyDescent="0.25">
      <c r="A108" s="1154" t="s">
        <v>224</v>
      </c>
      <c r="B108" s="1155"/>
      <c r="C108" s="1155"/>
      <c r="D108" s="1155"/>
      <c r="E108" s="1155"/>
      <c r="F108" s="1155"/>
      <c r="G108" s="1155"/>
      <c r="H108" s="1155"/>
      <c r="I108" s="548" t="s">
        <v>220</v>
      </c>
      <c r="J108" s="554" t="s">
        <v>2450</v>
      </c>
      <c r="K108" s="555" t="s">
        <v>2297</v>
      </c>
      <c r="L108" s="555"/>
      <c r="M108" s="555"/>
      <c r="N108" s="555"/>
      <c r="O108" s="548"/>
      <c r="P108" s="544"/>
      <c r="Q108" s="549"/>
    </row>
    <row r="109" spans="1:29" s="532" customFormat="1" hidden="1" x14ac:dyDescent="0.25">
      <c r="A109" s="1154" t="s">
        <v>226</v>
      </c>
      <c r="B109" s="1155"/>
      <c r="C109" s="1155"/>
      <c r="D109" s="1155"/>
      <c r="E109" s="1155"/>
      <c r="F109" s="1155"/>
      <c r="G109" s="1155"/>
      <c r="H109" s="1155"/>
      <c r="I109" s="548" t="s">
        <v>220</v>
      </c>
      <c r="J109" s="545" t="s">
        <v>227</v>
      </c>
      <c r="K109" s="555"/>
      <c r="L109" s="556"/>
      <c r="M109" s="556"/>
      <c r="N109" s="551"/>
      <c r="O109" s="548"/>
      <c r="P109" s="544"/>
      <c r="Q109" s="549"/>
    </row>
    <row r="110" spans="1:29" s="630" customFormat="1" hidden="1" x14ac:dyDescent="0.25">
      <c r="A110" s="1154" t="s">
        <v>228</v>
      </c>
      <c r="B110" s="1155"/>
      <c r="C110" s="1155"/>
      <c r="D110" s="1155"/>
      <c r="E110" s="1155"/>
      <c r="F110" s="1155"/>
      <c r="G110" s="1155"/>
      <c r="H110" s="1155"/>
      <c r="I110" s="548" t="s">
        <v>220</v>
      </c>
      <c r="J110" s="545" t="s">
        <v>229</v>
      </c>
      <c r="K110" s="555"/>
      <c r="L110" s="556"/>
      <c r="M110" s="556"/>
      <c r="N110" s="551"/>
      <c r="O110" s="548"/>
      <c r="P110" s="544"/>
      <c r="Q110" s="549"/>
      <c r="R110" s="532"/>
      <c r="S110" s="532"/>
      <c r="T110" s="532"/>
      <c r="U110" s="532"/>
      <c r="V110" s="532"/>
      <c r="W110" s="532"/>
      <c r="X110" s="532"/>
      <c r="Y110" s="532"/>
      <c r="Z110" s="532"/>
      <c r="AA110" s="532"/>
      <c r="AB110" s="532"/>
      <c r="AC110" s="532"/>
    </row>
    <row r="111" spans="1:29" s="532" customFormat="1" hidden="1" x14ac:dyDescent="0.25">
      <c r="A111" s="1154" t="s">
        <v>230</v>
      </c>
      <c r="B111" s="1155"/>
      <c r="C111" s="1155"/>
      <c r="D111" s="1155"/>
      <c r="E111" s="1155"/>
      <c r="F111" s="1155"/>
      <c r="G111" s="1155"/>
      <c r="H111" s="1155"/>
      <c r="I111" s="548" t="s">
        <v>220</v>
      </c>
      <c r="J111" s="1161">
        <f xml:space="preserve"> Q130</f>
        <v>4000000</v>
      </c>
      <c r="K111" s="1161"/>
      <c r="L111" s="1161"/>
      <c r="M111" s="556"/>
      <c r="N111" s="551"/>
      <c r="O111" s="548"/>
      <c r="P111" s="544"/>
      <c r="Q111" s="549"/>
    </row>
    <row r="112" spans="1:29" s="532" customFormat="1" hidden="1" x14ac:dyDescent="0.25">
      <c r="A112" s="1154" t="s">
        <v>231</v>
      </c>
      <c r="B112" s="1155"/>
      <c r="C112" s="1155"/>
      <c r="D112" s="1155"/>
      <c r="E112" s="1155"/>
      <c r="F112" s="1155"/>
      <c r="G112" s="1155"/>
      <c r="H112" s="1155"/>
      <c r="I112" s="548" t="s">
        <v>220</v>
      </c>
      <c r="J112" s="545" t="s">
        <v>229</v>
      </c>
      <c r="K112" s="555"/>
      <c r="L112" s="556"/>
      <c r="M112" s="556"/>
      <c r="N112" s="551"/>
      <c r="O112" s="548"/>
      <c r="P112" s="544"/>
      <c r="Q112" s="549"/>
    </row>
    <row r="113" spans="1:29" s="532" customFormat="1" hidden="1" x14ac:dyDescent="0.25">
      <c r="A113" s="557" t="s">
        <v>232</v>
      </c>
      <c r="B113" s="556"/>
      <c r="C113" s="556"/>
      <c r="D113" s="556"/>
      <c r="E113" s="556"/>
      <c r="F113" s="556"/>
      <c r="G113" s="556"/>
      <c r="H113" s="556"/>
      <c r="I113" s="548" t="s">
        <v>220</v>
      </c>
      <c r="J113" s="545" t="s">
        <v>233</v>
      </c>
      <c r="K113" s="555"/>
      <c r="L113" s="556"/>
      <c r="M113" s="556"/>
      <c r="N113" s="551"/>
      <c r="O113" s="548"/>
      <c r="P113" s="544"/>
      <c r="Q113" s="549"/>
    </row>
    <row r="114" spans="1:29" s="532" customFormat="1" ht="13.5" hidden="1" thickBot="1" x14ac:dyDescent="0.3">
      <c r="A114" s="1156" t="s">
        <v>234</v>
      </c>
      <c r="B114" s="1157"/>
      <c r="C114" s="1157"/>
      <c r="D114" s="1157"/>
      <c r="E114" s="1157"/>
      <c r="F114" s="1157"/>
      <c r="G114" s="1157"/>
      <c r="H114" s="1157"/>
      <c r="I114" s="1157"/>
      <c r="J114" s="1157"/>
      <c r="K114" s="1157"/>
      <c r="L114" s="1157"/>
      <c r="M114" s="1157"/>
      <c r="N114" s="1157"/>
      <c r="O114" s="1157"/>
      <c r="P114" s="1157"/>
      <c r="Q114" s="1158"/>
    </row>
    <row r="115" spans="1:29" s="532" customFormat="1" ht="13.5" hidden="1" thickBot="1" x14ac:dyDescent="0.3">
      <c r="A115" s="1159" t="s">
        <v>235</v>
      </c>
      <c r="B115" s="1159"/>
      <c r="C115" s="1159"/>
      <c r="D115" s="1159"/>
      <c r="E115" s="1159"/>
      <c r="F115" s="1159"/>
      <c r="G115" s="558"/>
      <c r="H115" s="1159" t="s">
        <v>236</v>
      </c>
      <c r="I115" s="1159"/>
      <c r="J115" s="1159"/>
      <c r="K115" s="1159"/>
      <c r="L115" s="1159"/>
      <c r="M115" s="1159"/>
      <c r="N115" s="1159" t="s">
        <v>237</v>
      </c>
      <c r="O115" s="1159"/>
      <c r="P115" s="1159"/>
      <c r="Q115" s="1159"/>
    </row>
    <row r="116" spans="1:29" s="532" customFormat="1" ht="28.5" hidden="1" customHeight="1" x14ac:dyDescent="0.25">
      <c r="A116" s="559" t="s">
        <v>238</v>
      </c>
      <c r="B116" s="560"/>
      <c r="C116" s="560"/>
      <c r="D116" s="560"/>
      <c r="E116" s="560"/>
      <c r="F116" s="561"/>
      <c r="G116" s="561"/>
      <c r="H116" s="1143" t="s">
        <v>2298</v>
      </c>
      <c r="I116" s="1143"/>
      <c r="J116" s="1143"/>
      <c r="K116" s="1143"/>
      <c r="L116" s="1143"/>
      <c r="M116" s="1143"/>
      <c r="N116" s="1144" t="s">
        <v>2300</v>
      </c>
      <c r="O116" s="1145"/>
      <c r="P116" s="1145"/>
      <c r="Q116" s="1146"/>
    </row>
    <row r="117" spans="1:29" s="532" customFormat="1" hidden="1" x14ac:dyDescent="0.25">
      <c r="A117" s="1147" t="s">
        <v>241</v>
      </c>
      <c r="B117" s="1148"/>
      <c r="C117" s="1148"/>
      <c r="D117" s="1148"/>
      <c r="E117" s="1148"/>
      <c r="F117" s="1149"/>
      <c r="G117" s="562"/>
      <c r="H117" s="1150" t="s">
        <v>242</v>
      </c>
      <c r="I117" s="1148"/>
      <c r="J117" s="1148"/>
      <c r="K117" s="1148"/>
      <c r="L117" s="1148"/>
      <c r="M117" s="1149"/>
      <c r="N117" s="1151">
        <f>Q130</f>
        <v>4000000</v>
      </c>
      <c r="O117" s="1152"/>
      <c r="P117" s="1152"/>
      <c r="Q117" s="1153"/>
    </row>
    <row r="118" spans="1:29" s="532" customFormat="1" hidden="1" x14ac:dyDescent="0.25">
      <c r="A118" s="1196" t="s">
        <v>243</v>
      </c>
      <c r="B118" s="1135"/>
      <c r="C118" s="1135"/>
      <c r="D118" s="1135"/>
      <c r="E118" s="1135"/>
      <c r="F118" s="1136"/>
      <c r="G118" s="563"/>
      <c r="H118" s="564" t="s">
        <v>2272</v>
      </c>
      <c r="I118" s="1062" t="s">
        <v>2590</v>
      </c>
      <c r="J118" s="1062"/>
      <c r="K118" s="1062"/>
      <c r="L118" s="1062"/>
      <c r="M118" s="1063"/>
      <c r="N118" s="1137" t="s">
        <v>2453</v>
      </c>
      <c r="O118" s="1138"/>
      <c r="P118" s="1138"/>
      <c r="Q118" s="1139"/>
      <c r="R118" s="630"/>
      <c r="S118" s="630"/>
      <c r="T118" s="630"/>
      <c r="U118" s="630"/>
      <c r="V118" s="630"/>
      <c r="W118" s="630"/>
      <c r="X118" s="630"/>
      <c r="Y118" s="630"/>
      <c r="Z118" s="630"/>
      <c r="AA118" s="630"/>
      <c r="AB118" s="630"/>
      <c r="AC118" s="630"/>
    </row>
    <row r="119" spans="1:29" s="532" customFormat="1" ht="15" hidden="1" customHeight="1" x14ac:dyDescent="0.25">
      <c r="A119" s="1196" t="s">
        <v>245</v>
      </c>
      <c r="B119" s="1135"/>
      <c r="C119" s="1135"/>
      <c r="D119" s="1135"/>
      <c r="E119" s="1135"/>
      <c r="F119" s="1136"/>
      <c r="G119" s="563"/>
      <c r="H119" s="644" t="s">
        <v>2272</v>
      </c>
      <c r="I119" s="1062" t="s">
        <v>2451</v>
      </c>
      <c r="J119" s="1062"/>
      <c r="K119" s="1062"/>
      <c r="L119" s="1062"/>
      <c r="M119" s="1063"/>
      <c r="N119" s="1140" t="s">
        <v>2453</v>
      </c>
      <c r="O119" s="1141"/>
      <c r="P119" s="1141"/>
      <c r="Q119" s="1142"/>
      <c r="R119" s="630"/>
      <c r="S119" s="630"/>
      <c r="T119" s="630"/>
      <c r="U119" s="630"/>
      <c r="V119" s="630"/>
      <c r="W119" s="630"/>
      <c r="X119" s="630"/>
      <c r="Y119" s="630"/>
      <c r="Z119" s="630"/>
      <c r="AA119" s="630"/>
      <c r="AB119" s="630"/>
      <c r="AC119" s="630"/>
    </row>
    <row r="120" spans="1:29" s="532" customFormat="1" ht="13.5" hidden="1" thickBot="1" x14ac:dyDescent="0.3">
      <c r="A120" s="1197"/>
      <c r="B120" s="1198"/>
      <c r="C120" s="1198"/>
      <c r="D120" s="1198"/>
      <c r="E120" s="1198"/>
      <c r="F120" s="1199"/>
      <c r="G120" s="563"/>
      <c r="H120" s="565" t="s">
        <v>2272</v>
      </c>
      <c r="I120" s="1202" t="s">
        <v>2452</v>
      </c>
      <c r="J120" s="1202"/>
      <c r="K120" s="1202"/>
      <c r="L120" s="1202"/>
      <c r="M120" s="1203"/>
      <c r="N120" s="1137" t="s">
        <v>2453</v>
      </c>
      <c r="O120" s="1138"/>
      <c r="P120" s="1138"/>
      <c r="Q120" s="1139"/>
    </row>
    <row r="121" spans="1:29" s="630" customFormat="1" ht="15" hidden="1" x14ac:dyDescent="0.25">
      <c r="A121" s="1094" t="s">
        <v>2299</v>
      </c>
      <c r="B121" s="1095"/>
      <c r="C121" s="1095"/>
      <c r="D121" s="1095"/>
      <c r="E121" s="1095"/>
      <c r="F121" s="1095"/>
      <c r="G121" s="1096"/>
      <c r="H121" s="1096"/>
      <c r="I121" s="1096"/>
      <c r="J121" s="1096"/>
      <c r="K121" s="1096"/>
      <c r="L121" s="1096"/>
      <c r="M121" s="1096"/>
      <c r="N121" s="1096"/>
      <c r="O121" s="1096"/>
      <c r="P121" s="1096"/>
      <c r="Q121" s="1176"/>
      <c r="R121" s="625"/>
      <c r="S121" s="625"/>
      <c r="T121" s="625"/>
      <c r="U121" s="625"/>
      <c r="V121" s="625"/>
      <c r="W121" s="625"/>
      <c r="X121" s="625"/>
      <c r="Y121" s="625"/>
      <c r="Z121" s="625"/>
      <c r="AA121" s="625"/>
      <c r="AB121" s="625"/>
      <c r="AC121" s="625"/>
    </row>
    <row r="122" spans="1:29" s="532" customFormat="1" ht="15.75" hidden="1" thickBot="1" x14ac:dyDescent="0.3">
      <c r="A122" s="1098"/>
      <c r="B122" s="1099"/>
      <c r="C122" s="1099"/>
      <c r="D122" s="1099"/>
      <c r="E122" s="1099"/>
      <c r="F122" s="1099"/>
      <c r="G122" s="1099"/>
      <c r="H122" s="1099"/>
      <c r="I122" s="1099"/>
      <c r="J122" s="1099"/>
      <c r="K122" s="1099"/>
      <c r="L122" s="1099"/>
      <c r="M122" s="1099"/>
      <c r="N122" s="1099"/>
      <c r="O122" s="1099"/>
      <c r="P122" s="1099"/>
      <c r="Q122" s="1100"/>
      <c r="R122" s="625"/>
      <c r="S122" s="625"/>
      <c r="T122" s="625"/>
      <c r="U122" s="625"/>
      <c r="V122" s="625"/>
      <c r="W122" s="625"/>
      <c r="X122" s="625"/>
      <c r="Y122" s="625"/>
      <c r="Z122" s="625"/>
      <c r="AA122" s="625"/>
      <c r="AB122" s="625"/>
      <c r="AC122" s="625"/>
    </row>
    <row r="123" spans="1:29" s="532" customFormat="1" ht="15" hidden="1" x14ac:dyDescent="0.25">
      <c r="A123" s="1101" t="s">
        <v>246</v>
      </c>
      <c r="B123" s="1102"/>
      <c r="C123" s="1102"/>
      <c r="D123" s="1102"/>
      <c r="E123" s="1102"/>
      <c r="F123" s="1102"/>
      <c r="G123" s="1102"/>
      <c r="H123" s="1102"/>
      <c r="I123" s="1102"/>
      <c r="J123" s="1102"/>
      <c r="K123" s="1102"/>
      <c r="L123" s="1102"/>
      <c r="M123" s="1102"/>
      <c r="N123" s="1102"/>
      <c r="O123" s="1102"/>
      <c r="P123" s="1102"/>
      <c r="Q123" s="1103"/>
      <c r="R123" s="625"/>
      <c r="S123" s="625"/>
      <c r="T123" s="625"/>
      <c r="U123" s="625"/>
      <c r="V123" s="625"/>
      <c r="W123" s="625"/>
      <c r="X123" s="625"/>
      <c r="Y123" s="625"/>
      <c r="Z123" s="625"/>
      <c r="AA123" s="625"/>
      <c r="AB123" s="625"/>
      <c r="AC123" s="625"/>
    </row>
    <row r="124" spans="1:29" s="532" customFormat="1" ht="15.75" hidden="1" thickBot="1" x14ac:dyDescent="0.3">
      <c r="A124" s="1104" t="s">
        <v>247</v>
      </c>
      <c r="B124" s="1105"/>
      <c r="C124" s="1105"/>
      <c r="D124" s="1105"/>
      <c r="E124" s="1105"/>
      <c r="F124" s="1105"/>
      <c r="G124" s="1105"/>
      <c r="H124" s="1105"/>
      <c r="I124" s="1105"/>
      <c r="J124" s="1105"/>
      <c r="K124" s="1105"/>
      <c r="L124" s="1105"/>
      <c r="M124" s="1105"/>
      <c r="N124" s="1105"/>
      <c r="O124" s="1105"/>
      <c r="P124" s="1105"/>
      <c r="Q124" s="1106"/>
      <c r="R124" s="625"/>
      <c r="S124" s="625"/>
      <c r="T124" s="625"/>
      <c r="U124" s="625"/>
      <c r="V124" s="625"/>
      <c r="W124" s="625"/>
      <c r="X124" s="625"/>
      <c r="Y124" s="625"/>
      <c r="Z124" s="625"/>
      <c r="AA124" s="625"/>
      <c r="AB124" s="625"/>
      <c r="AC124" s="625"/>
    </row>
    <row r="125" spans="1:29" ht="15" hidden="1" x14ac:dyDescent="0.25">
      <c r="A125" s="567"/>
      <c r="B125" s="568"/>
      <c r="C125" s="568"/>
      <c r="D125" s="568"/>
      <c r="E125" s="568"/>
      <c r="F125" s="1107" t="s">
        <v>248</v>
      </c>
      <c r="G125" s="1108"/>
      <c r="H125" s="1108"/>
      <c r="I125" s="1108"/>
      <c r="J125" s="1108"/>
      <c r="K125" s="1108"/>
      <c r="L125" s="1109"/>
      <c r="M125" s="1116" t="s">
        <v>249</v>
      </c>
      <c r="N125" s="1119" t="s">
        <v>250</v>
      </c>
      <c r="O125" s="1120"/>
      <c r="P125" s="1120"/>
      <c r="Q125" s="1121"/>
      <c r="R125" s="566"/>
      <c r="S125" s="566"/>
      <c r="T125" s="566"/>
      <c r="U125" s="566"/>
      <c r="V125" s="566"/>
      <c r="W125" s="566"/>
      <c r="X125" s="566"/>
      <c r="Y125" s="566"/>
      <c r="Z125" s="566"/>
      <c r="AA125" s="566"/>
      <c r="AB125" s="566"/>
      <c r="AC125" s="566"/>
    </row>
    <row r="126" spans="1:29" s="566" customFormat="1" ht="15.75" hidden="1" thickBot="1" x14ac:dyDescent="0.3">
      <c r="A126" s="1125" t="s">
        <v>251</v>
      </c>
      <c r="B126" s="1126"/>
      <c r="C126" s="1126"/>
      <c r="D126" s="1126"/>
      <c r="E126" s="1127"/>
      <c r="F126" s="1110"/>
      <c r="G126" s="1111"/>
      <c r="H126" s="1111"/>
      <c r="I126" s="1111"/>
      <c r="J126" s="1111"/>
      <c r="K126" s="1111"/>
      <c r="L126" s="1112"/>
      <c r="M126" s="1117"/>
      <c r="N126" s="1122"/>
      <c r="O126" s="1123"/>
      <c r="P126" s="1123"/>
      <c r="Q126" s="1124"/>
      <c r="R126" s="625"/>
      <c r="S126" s="625"/>
      <c r="T126" s="625"/>
      <c r="U126" s="625"/>
      <c r="V126" s="625"/>
      <c r="W126" s="625"/>
      <c r="X126" s="625"/>
      <c r="Y126" s="625"/>
      <c r="Z126" s="625"/>
      <c r="AA126" s="625"/>
      <c r="AB126" s="625"/>
      <c r="AC126" s="625"/>
    </row>
    <row r="127" spans="1:29" s="566" customFormat="1" ht="15" hidden="1" x14ac:dyDescent="0.25">
      <c r="A127" s="1125" t="s">
        <v>252</v>
      </c>
      <c r="B127" s="1126"/>
      <c r="C127" s="1126"/>
      <c r="D127" s="1126"/>
      <c r="E127" s="1127"/>
      <c r="F127" s="1110"/>
      <c r="G127" s="1111"/>
      <c r="H127" s="1111"/>
      <c r="I127" s="1111"/>
      <c r="J127" s="1111"/>
      <c r="K127" s="1111"/>
      <c r="L127" s="1112"/>
      <c r="M127" s="1117"/>
      <c r="N127" s="1128" t="s">
        <v>253</v>
      </c>
      <c r="O127" s="1130" t="s">
        <v>254</v>
      </c>
      <c r="P127" s="569" t="s">
        <v>255</v>
      </c>
      <c r="Q127" s="1132" t="s">
        <v>256</v>
      </c>
      <c r="R127" s="625"/>
      <c r="S127" s="625"/>
      <c r="T127" s="625"/>
      <c r="U127" s="625"/>
      <c r="V127" s="625"/>
      <c r="W127" s="625"/>
      <c r="X127" s="625"/>
      <c r="Y127" s="625"/>
      <c r="Z127" s="625"/>
      <c r="AA127" s="625"/>
      <c r="AB127" s="625"/>
      <c r="AC127" s="625"/>
    </row>
    <row r="128" spans="1:29" s="566" customFormat="1" ht="15.75" hidden="1" thickBot="1" x14ac:dyDescent="0.3">
      <c r="A128" s="570"/>
      <c r="B128" s="571"/>
      <c r="C128" s="571"/>
      <c r="D128" s="571"/>
      <c r="E128" s="572"/>
      <c r="F128" s="1113"/>
      <c r="G128" s="1114"/>
      <c r="H128" s="1114"/>
      <c r="I128" s="1114"/>
      <c r="J128" s="1114"/>
      <c r="K128" s="1114"/>
      <c r="L128" s="1115"/>
      <c r="M128" s="1118"/>
      <c r="N128" s="1129"/>
      <c r="O128" s="1131"/>
      <c r="P128" s="573" t="s">
        <v>257</v>
      </c>
      <c r="Q128" s="1133"/>
      <c r="R128" s="625"/>
      <c r="S128" s="625"/>
      <c r="T128" s="625"/>
      <c r="U128" s="625"/>
      <c r="V128" s="625"/>
      <c r="W128" s="625"/>
      <c r="X128" s="625"/>
      <c r="Y128" s="625"/>
      <c r="Z128" s="625"/>
      <c r="AA128" s="625"/>
      <c r="AB128" s="625"/>
      <c r="AC128" s="625"/>
    </row>
    <row r="129" spans="1:29" s="566" customFormat="1" ht="15.75" hidden="1" thickBot="1" x14ac:dyDescent="0.3">
      <c r="A129" s="1076">
        <v>1</v>
      </c>
      <c r="B129" s="1077"/>
      <c r="C129" s="1077"/>
      <c r="D129" s="1077"/>
      <c r="E129" s="1078"/>
      <c r="F129" s="1079">
        <v>2</v>
      </c>
      <c r="G129" s="1077"/>
      <c r="H129" s="1077"/>
      <c r="I129" s="1077"/>
      <c r="J129" s="1077"/>
      <c r="K129" s="1077"/>
      <c r="L129" s="1080"/>
      <c r="M129" s="574">
        <v>3</v>
      </c>
      <c r="N129" s="575">
        <v>4</v>
      </c>
      <c r="O129" s="575">
        <v>5</v>
      </c>
      <c r="P129" s="576">
        <v>6</v>
      </c>
      <c r="Q129" s="577" t="s">
        <v>258</v>
      </c>
      <c r="R129" s="625"/>
      <c r="S129" s="625"/>
      <c r="T129" s="625"/>
      <c r="U129" s="625"/>
      <c r="V129" s="625"/>
      <c r="W129" s="625"/>
      <c r="X129" s="625"/>
      <c r="Y129" s="625"/>
      <c r="Z129" s="625"/>
      <c r="AA129" s="625"/>
      <c r="AB129" s="625"/>
      <c r="AC129" s="625"/>
    </row>
    <row r="130" spans="1:29" s="566" customFormat="1" ht="15" hidden="1" x14ac:dyDescent="0.25">
      <c r="A130" s="578">
        <v>5</v>
      </c>
      <c r="B130" s="579"/>
      <c r="C130" s="579"/>
      <c r="D130" s="579"/>
      <c r="E130" s="579"/>
      <c r="F130" s="1081" t="s">
        <v>259</v>
      </c>
      <c r="G130" s="1082"/>
      <c r="H130" s="1082"/>
      <c r="I130" s="1082"/>
      <c r="J130" s="1082"/>
      <c r="K130" s="1082"/>
      <c r="L130" s="1083"/>
      <c r="M130" s="579"/>
      <c r="N130" s="579"/>
      <c r="O130" s="579"/>
      <c r="P130" s="580"/>
      <c r="Q130" s="581">
        <f>Q135</f>
        <v>4000000</v>
      </c>
      <c r="R130" s="625"/>
      <c r="S130" s="625"/>
      <c r="T130" s="625"/>
      <c r="U130" s="625"/>
      <c r="V130" s="625"/>
      <c r="W130" s="625"/>
      <c r="X130" s="625"/>
      <c r="Y130" s="625"/>
      <c r="Z130" s="625"/>
      <c r="AA130" s="625"/>
      <c r="AB130" s="625"/>
      <c r="AC130" s="625"/>
    </row>
    <row r="131" spans="1:29" s="566" customFormat="1" ht="15" hidden="1" x14ac:dyDescent="0.25">
      <c r="A131" s="582">
        <v>5</v>
      </c>
      <c r="B131" s="583">
        <v>2</v>
      </c>
      <c r="C131" s="583"/>
      <c r="D131" s="583"/>
      <c r="E131" s="583"/>
      <c r="F131" s="1084" t="s">
        <v>302</v>
      </c>
      <c r="G131" s="1085"/>
      <c r="H131" s="1085"/>
      <c r="I131" s="1085"/>
      <c r="J131" s="1085"/>
      <c r="K131" s="1085"/>
      <c r="L131" s="1086"/>
      <c r="M131" s="583"/>
      <c r="N131" s="583"/>
      <c r="O131" s="583"/>
      <c r="P131" s="584"/>
      <c r="Q131" s="585">
        <f>Q130</f>
        <v>4000000</v>
      </c>
      <c r="R131" s="625"/>
      <c r="S131" s="625"/>
      <c r="T131" s="625"/>
      <c r="U131" s="625"/>
      <c r="V131" s="625"/>
      <c r="W131" s="625"/>
      <c r="X131" s="625"/>
      <c r="Y131" s="625"/>
      <c r="Z131" s="625"/>
      <c r="AA131" s="625"/>
      <c r="AB131" s="625"/>
      <c r="AC131" s="625"/>
    </row>
    <row r="132" spans="1:29" s="566" customFormat="1" ht="15" hidden="1" x14ac:dyDescent="0.25">
      <c r="A132" s="582">
        <v>5</v>
      </c>
      <c r="B132" s="583">
        <v>2</v>
      </c>
      <c r="C132" s="583">
        <v>1</v>
      </c>
      <c r="D132" s="583"/>
      <c r="E132" s="583"/>
      <c r="F132" s="1084" t="s">
        <v>303</v>
      </c>
      <c r="G132" s="1085"/>
      <c r="H132" s="1085"/>
      <c r="I132" s="1085"/>
      <c r="J132" s="1085"/>
      <c r="K132" s="1085"/>
      <c r="L132" s="1086"/>
      <c r="M132" s="583"/>
      <c r="N132" s="583"/>
      <c r="O132" s="583"/>
      <c r="P132" s="584"/>
      <c r="Q132" s="585">
        <v>4000000</v>
      </c>
      <c r="R132" s="625"/>
      <c r="S132" s="625"/>
      <c r="T132" s="625"/>
      <c r="U132" s="625"/>
      <c r="V132" s="625"/>
      <c r="W132" s="625"/>
      <c r="X132" s="625"/>
      <c r="Y132" s="625"/>
      <c r="Z132" s="625"/>
      <c r="AA132" s="625"/>
      <c r="AB132" s="625"/>
      <c r="AC132" s="625"/>
    </row>
    <row r="133" spans="1:29" s="566" customFormat="1" ht="15" hidden="1" x14ac:dyDescent="0.25">
      <c r="A133" s="582">
        <v>5</v>
      </c>
      <c r="B133" s="583">
        <v>2</v>
      </c>
      <c r="C133" s="583">
        <v>1</v>
      </c>
      <c r="D133" s="583"/>
      <c r="E133" s="586" t="s">
        <v>2407</v>
      </c>
      <c r="F133" s="1069" t="s">
        <v>2454</v>
      </c>
      <c r="G133" s="1070"/>
      <c r="H133" s="1070"/>
      <c r="I133" s="1070"/>
      <c r="J133" s="1070"/>
      <c r="K133" s="1070"/>
      <c r="L133" s="1071"/>
      <c r="M133" s="583"/>
      <c r="N133" s="583"/>
      <c r="O133" s="583"/>
      <c r="P133" s="584"/>
      <c r="Q133" s="585">
        <v>2000000</v>
      </c>
      <c r="R133" s="625"/>
      <c r="S133" s="625"/>
      <c r="T133" s="625"/>
      <c r="U133" s="625"/>
      <c r="V133" s="625"/>
      <c r="W133" s="625"/>
      <c r="X133" s="625"/>
      <c r="Y133" s="625"/>
      <c r="Z133" s="625"/>
      <c r="AA133" s="625"/>
      <c r="AB133" s="625"/>
      <c r="AC133" s="625"/>
    </row>
    <row r="134" spans="1:29" s="625" customFormat="1" ht="15" hidden="1" x14ac:dyDescent="0.25">
      <c r="A134" s="582">
        <v>5</v>
      </c>
      <c r="B134" s="583">
        <v>2</v>
      </c>
      <c r="C134" s="583">
        <v>1</v>
      </c>
      <c r="D134" s="583"/>
      <c r="E134" s="586" t="s">
        <v>2408</v>
      </c>
      <c r="F134" s="1084" t="s">
        <v>2455</v>
      </c>
      <c r="G134" s="1085"/>
      <c r="H134" s="1085"/>
      <c r="I134" s="1085"/>
      <c r="J134" s="1085"/>
      <c r="K134" s="1085"/>
      <c r="L134" s="1086"/>
      <c r="M134" s="583"/>
      <c r="N134" s="583"/>
      <c r="O134" s="583"/>
      <c r="P134" s="584"/>
      <c r="Q134" s="585">
        <v>2000000</v>
      </c>
    </row>
    <row r="135" spans="1:29" s="625" customFormat="1" ht="15.75" hidden="1" thickBot="1" x14ac:dyDescent="0.3">
      <c r="A135" s="1074" t="s">
        <v>215</v>
      </c>
      <c r="B135" s="1075"/>
      <c r="C135" s="1075"/>
      <c r="D135" s="1075"/>
      <c r="E135" s="1075"/>
      <c r="F135" s="1075"/>
      <c r="G135" s="1075"/>
      <c r="H135" s="1075"/>
      <c r="I135" s="1075"/>
      <c r="J135" s="1075"/>
      <c r="K135" s="1075"/>
      <c r="L135" s="1075"/>
      <c r="M135" s="1075"/>
      <c r="N135" s="1075"/>
      <c r="O135" s="1075"/>
      <c r="P135" s="1075"/>
      <c r="Q135" s="619">
        <f>Q132</f>
        <v>4000000</v>
      </c>
    </row>
    <row r="136" spans="1:29" s="625" customFormat="1" ht="15" hidden="1" x14ac:dyDescent="0.25">
      <c r="A136" s="620"/>
      <c r="B136" s="620"/>
      <c r="C136" s="620"/>
      <c r="D136" s="620"/>
      <c r="E136" s="620"/>
      <c r="F136" s="620"/>
      <c r="G136" s="620"/>
      <c r="H136" s="620"/>
      <c r="I136" s="620"/>
      <c r="J136" s="620"/>
      <c r="K136" s="620"/>
      <c r="L136" s="620"/>
      <c r="M136" s="621"/>
      <c r="N136" s="621"/>
      <c r="O136" s="621"/>
      <c r="P136" s="622"/>
      <c r="Q136" s="623"/>
    </row>
    <row r="137" spans="1:29" s="625" customFormat="1" ht="15" hidden="1" x14ac:dyDescent="0.25">
      <c r="A137" s="1091" t="s">
        <v>2277</v>
      </c>
      <c r="B137" s="1091"/>
      <c r="C137" s="1091"/>
      <c r="D137" s="1091"/>
      <c r="E137" s="1091"/>
      <c r="F137" s="1091"/>
      <c r="G137" s="1091"/>
      <c r="H137" s="1091"/>
      <c r="I137" s="1091"/>
      <c r="J137" s="1091"/>
      <c r="K137" s="1091"/>
      <c r="L137" s="1091"/>
      <c r="M137" s="1092" t="s">
        <v>2274</v>
      </c>
      <c r="N137" s="1092"/>
      <c r="O137" s="1092"/>
      <c r="P137" s="1092"/>
      <c r="Q137" s="1092"/>
    </row>
    <row r="138" spans="1:29" s="625" customFormat="1" ht="15" hidden="1" x14ac:dyDescent="0.25">
      <c r="A138" s="1091" t="s">
        <v>2278</v>
      </c>
      <c r="B138" s="1091"/>
      <c r="C138" s="1091"/>
      <c r="D138" s="1091"/>
      <c r="E138" s="1091"/>
      <c r="F138" s="1091"/>
      <c r="G138" s="1091"/>
      <c r="H138" s="1091"/>
      <c r="I138" s="1091"/>
      <c r="J138" s="1091"/>
      <c r="K138" s="1091"/>
      <c r="L138" s="1091"/>
      <c r="M138" s="1092" t="s">
        <v>2275</v>
      </c>
      <c r="N138" s="1092"/>
      <c r="O138" s="1092"/>
      <c r="P138" s="1092"/>
      <c r="Q138" s="1092"/>
    </row>
    <row r="139" spans="1:29" s="625" customFormat="1" ht="15" hidden="1" x14ac:dyDescent="0.25">
      <c r="A139" s="532"/>
      <c r="B139" s="532"/>
      <c r="C139" s="624"/>
      <c r="D139" s="624"/>
      <c r="E139" s="624"/>
      <c r="F139" s="624"/>
      <c r="G139" s="624"/>
      <c r="H139" s="624"/>
      <c r="I139" s="624"/>
      <c r="J139" s="624"/>
      <c r="K139" s="624"/>
      <c r="L139" s="624"/>
      <c r="N139" s="626"/>
      <c r="O139" s="626"/>
      <c r="Q139" s="627"/>
    </row>
    <row r="140" spans="1:29" s="625" customFormat="1" ht="15" hidden="1" x14ac:dyDescent="0.25">
      <c r="A140" s="532"/>
      <c r="B140" s="532"/>
      <c r="C140" s="624"/>
      <c r="D140" s="624"/>
      <c r="E140" s="624"/>
      <c r="F140" s="624"/>
      <c r="G140" s="624"/>
      <c r="H140" s="624"/>
      <c r="I140" s="624"/>
      <c r="J140" s="624"/>
      <c r="K140" s="624"/>
      <c r="L140" s="624"/>
      <c r="N140" s="626"/>
      <c r="O140" s="626"/>
      <c r="Q140" s="627"/>
    </row>
    <row r="141" spans="1:29" s="625" customFormat="1" ht="15" hidden="1" x14ac:dyDescent="0.25">
      <c r="A141" s="532"/>
      <c r="B141" s="532"/>
      <c r="C141" s="624"/>
      <c r="D141" s="624"/>
      <c r="E141" s="624"/>
      <c r="F141" s="624"/>
      <c r="G141" s="624"/>
      <c r="H141" s="624"/>
      <c r="I141" s="624"/>
      <c r="J141" s="624"/>
      <c r="K141" s="624"/>
      <c r="L141" s="624"/>
      <c r="N141" s="626"/>
      <c r="O141" s="626"/>
      <c r="Q141" s="627"/>
    </row>
    <row r="142" spans="1:29" s="625" customFormat="1" ht="15" hidden="1" x14ac:dyDescent="0.25">
      <c r="A142" s="1091" t="s">
        <v>2279</v>
      </c>
      <c r="B142" s="1091"/>
      <c r="C142" s="1091"/>
      <c r="D142" s="1091"/>
      <c r="E142" s="1091"/>
      <c r="F142" s="1091"/>
      <c r="G142" s="1091"/>
      <c r="H142" s="1091"/>
      <c r="I142" s="1091"/>
      <c r="J142" s="1091"/>
      <c r="K142" s="1091"/>
      <c r="L142" s="1091"/>
      <c r="M142" s="1093" t="s">
        <v>2313</v>
      </c>
      <c r="N142" s="1093"/>
      <c r="O142" s="1093"/>
      <c r="P142" s="1093"/>
      <c r="Q142" s="1093"/>
    </row>
    <row r="143" spans="1:29" s="625" customFormat="1" ht="15" hidden="1" x14ac:dyDescent="0.25">
      <c r="A143" s="1068"/>
      <c r="B143" s="1068"/>
      <c r="C143" s="1068"/>
      <c r="D143" s="1068"/>
      <c r="E143" s="1068"/>
      <c r="F143" s="1068"/>
      <c r="G143" s="1068"/>
      <c r="H143" s="1068"/>
      <c r="I143" s="1068"/>
      <c r="J143" s="624"/>
      <c r="K143" s="624"/>
      <c r="L143" s="624"/>
      <c r="N143" s="626"/>
      <c r="O143" s="1089"/>
      <c r="P143" s="1089"/>
      <c r="Q143" s="627"/>
    </row>
    <row r="144" spans="1:29" s="625" customFormat="1" ht="15" hidden="1" x14ac:dyDescent="0.25">
      <c r="A144" s="628"/>
      <c r="B144" s="628"/>
      <c r="C144" s="628"/>
      <c r="D144" s="628"/>
      <c r="E144" s="628"/>
      <c r="F144" s="628"/>
      <c r="G144" s="628"/>
      <c r="H144" s="628"/>
      <c r="I144" s="628"/>
      <c r="N144" s="626"/>
      <c r="O144" s="626"/>
      <c r="P144" s="627"/>
      <c r="Q144" s="627"/>
    </row>
    <row r="145" spans="1:29" s="625" customFormat="1" ht="15" hidden="1" x14ac:dyDescent="0.25">
      <c r="A145" s="826"/>
      <c r="B145" s="826"/>
      <c r="C145" s="826"/>
      <c r="D145" s="826"/>
      <c r="E145" s="826"/>
      <c r="F145" s="826"/>
      <c r="G145" s="826"/>
      <c r="H145" s="826"/>
      <c r="I145" s="826"/>
      <c r="N145" s="626"/>
      <c r="O145" s="626"/>
      <c r="P145" s="627"/>
      <c r="Q145" s="627"/>
    </row>
    <row r="146" spans="1:29" s="625" customFormat="1" ht="15" hidden="1" x14ac:dyDescent="0.25">
      <c r="A146" s="826"/>
      <c r="B146" s="826"/>
      <c r="C146" s="826"/>
      <c r="D146" s="826"/>
      <c r="E146" s="826"/>
      <c r="F146" s="826"/>
      <c r="G146" s="826"/>
      <c r="H146" s="826"/>
      <c r="I146" s="826"/>
      <c r="N146" s="626"/>
      <c r="O146" s="626"/>
      <c r="P146" s="627"/>
      <c r="Q146" s="627"/>
    </row>
    <row r="147" spans="1:29" s="625" customFormat="1" ht="15" hidden="1" x14ac:dyDescent="0.25">
      <c r="A147" s="826"/>
      <c r="B147" s="826"/>
      <c r="C147" s="826"/>
      <c r="D147" s="826"/>
      <c r="E147" s="826"/>
      <c r="F147" s="826"/>
      <c r="G147" s="826"/>
      <c r="H147" s="826"/>
      <c r="I147" s="826"/>
      <c r="N147" s="626"/>
      <c r="O147" s="626"/>
      <c r="P147" s="627"/>
      <c r="Q147" s="627"/>
    </row>
    <row r="148" spans="1:29" s="625" customFormat="1" ht="15" hidden="1" x14ac:dyDescent="0.25">
      <c r="A148" s="826"/>
      <c r="B148" s="826"/>
      <c r="C148" s="826"/>
      <c r="D148" s="826"/>
      <c r="E148" s="826"/>
      <c r="F148" s="826"/>
      <c r="G148" s="826"/>
      <c r="H148" s="826"/>
      <c r="I148" s="826"/>
      <c r="N148" s="626"/>
      <c r="O148" s="626"/>
      <c r="P148" s="627"/>
      <c r="Q148" s="627"/>
    </row>
    <row r="149" spans="1:29" s="625" customFormat="1" ht="15" hidden="1" x14ac:dyDescent="0.25">
      <c r="A149" s="826"/>
      <c r="B149" s="826"/>
      <c r="C149" s="826"/>
      <c r="D149" s="826"/>
      <c r="E149" s="826"/>
      <c r="F149" s="826"/>
      <c r="G149" s="826"/>
      <c r="H149" s="826"/>
      <c r="I149" s="826"/>
      <c r="N149" s="626"/>
      <c r="O149" s="626"/>
      <c r="P149" s="627"/>
      <c r="Q149" s="627"/>
    </row>
    <row r="150" spans="1:29" s="625" customFormat="1" ht="15" hidden="1" x14ac:dyDescent="0.25">
      <c r="A150" s="1090" t="s">
        <v>2280</v>
      </c>
      <c r="B150" s="1090"/>
      <c r="C150" s="1090"/>
      <c r="D150" s="1090"/>
      <c r="E150" s="1090"/>
      <c r="F150" s="1090"/>
      <c r="G150" s="1090"/>
      <c r="H150" s="1090"/>
      <c r="I150" s="1090"/>
      <c r="J150" s="1090"/>
      <c r="K150" s="1090"/>
      <c r="L150" s="625" t="s">
        <v>220</v>
      </c>
      <c r="N150" s="629"/>
      <c r="O150" s="629"/>
      <c r="Q150" s="627"/>
      <c r="R150" s="532"/>
      <c r="S150" s="532"/>
      <c r="T150" s="532"/>
      <c r="U150" s="532"/>
      <c r="V150" s="532"/>
      <c r="W150" s="532"/>
      <c r="X150" s="532"/>
      <c r="Y150" s="532"/>
      <c r="Z150" s="532"/>
      <c r="AA150" s="532"/>
      <c r="AB150" s="532"/>
      <c r="AC150" s="532"/>
    </row>
    <row r="151" spans="1:29" s="625" customFormat="1" ht="15" hidden="1" x14ac:dyDescent="0.25">
      <c r="A151" s="1090" t="s">
        <v>2281</v>
      </c>
      <c r="B151" s="1090"/>
      <c r="C151" s="1090"/>
      <c r="D151" s="1090"/>
      <c r="E151" s="1090"/>
      <c r="F151" s="1090"/>
      <c r="G151" s="1090"/>
      <c r="H151" s="1090"/>
      <c r="I151" s="1090"/>
      <c r="J151" s="1090"/>
      <c r="K151" s="1090"/>
      <c r="L151" s="625" t="s">
        <v>220</v>
      </c>
      <c r="N151" s="629"/>
      <c r="O151" s="629"/>
      <c r="Q151" s="627"/>
      <c r="R151" s="532"/>
      <c r="S151" s="532"/>
      <c r="T151" s="532"/>
      <c r="U151" s="532"/>
      <c r="V151" s="532"/>
      <c r="W151" s="532"/>
      <c r="X151" s="532"/>
      <c r="Y151" s="532"/>
      <c r="Z151" s="532"/>
      <c r="AA151" s="532"/>
      <c r="AB151" s="532"/>
      <c r="AC151" s="532"/>
    </row>
    <row r="152" spans="1:29" s="625" customFormat="1" ht="15" hidden="1" x14ac:dyDescent="0.25">
      <c r="A152" s="1090" t="s">
        <v>2282</v>
      </c>
      <c r="B152" s="1090"/>
      <c r="C152" s="1090"/>
      <c r="D152" s="1090"/>
      <c r="E152" s="1090"/>
      <c r="F152" s="1090"/>
      <c r="G152" s="1090"/>
      <c r="H152" s="1090"/>
      <c r="I152" s="1090"/>
      <c r="J152" s="1090"/>
      <c r="K152" s="1090"/>
      <c r="L152" s="625" t="s">
        <v>220</v>
      </c>
      <c r="N152" s="629"/>
      <c r="O152" s="629"/>
      <c r="Q152" s="627"/>
      <c r="R152" s="530"/>
      <c r="S152" s="530"/>
      <c r="T152" s="530"/>
      <c r="U152" s="530"/>
      <c r="V152" s="530"/>
      <c r="W152" s="530"/>
      <c r="X152" s="530"/>
      <c r="Y152" s="530"/>
      <c r="Z152" s="530"/>
      <c r="AA152" s="530"/>
      <c r="AB152" s="530"/>
      <c r="AC152" s="530"/>
    </row>
    <row r="153" spans="1:29" s="625" customFormat="1" ht="15" hidden="1" x14ac:dyDescent="0.25">
      <c r="D153" s="630"/>
      <c r="H153" s="631"/>
      <c r="I153" s="632"/>
      <c r="N153" s="629"/>
      <c r="O153" s="629"/>
      <c r="Q153" s="627"/>
      <c r="R153" s="530"/>
      <c r="S153" s="530"/>
      <c r="T153" s="530"/>
      <c r="U153" s="530"/>
      <c r="V153" s="530"/>
      <c r="W153" s="530"/>
      <c r="X153" s="530"/>
      <c r="Y153" s="530"/>
      <c r="Z153" s="530"/>
      <c r="AA153" s="530"/>
      <c r="AB153" s="530"/>
      <c r="AC153" s="530"/>
    </row>
    <row r="154" spans="1:29" s="625" customFormat="1" ht="15" hidden="1" x14ac:dyDescent="0.25">
      <c r="A154" s="633" t="s">
        <v>279</v>
      </c>
      <c r="B154" s="1066" t="s">
        <v>280</v>
      </c>
      <c r="C154" s="1066"/>
      <c r="D154" s="1066"/>
      <c r="E154" s="1066"/>
      <c r="F154" s="1066"/>
      <c r="G154" s="1066"/>
      <c r="H154" s="1066"/>
      <c r="I154" s="1066"/>
      <c r="J154" s="1066"/>
      <c r="K154" s="1066" t="s">
        <v>2283</v>
      </c>
      <c r="L154" s="1066"/>
      <c r="N154" s="629"/>
      <c r="O154" s="629"/>
      <c r="Q154" s="627"/>
      <c r="R154" s="530"/>
      <c r="S154" s="530"/>
      <c r="T154" s="530"/>
      <c r="U154" s="530"/>
      <c r="V154" s="530"/>
      <c r="W154" s="530"/>
      <c r="X154" s="530"/>
      <c r="Y154" s="530"/>
      <c r="Z154" s="530"/>
      <c r="AA154" s="530"/>
      <c r="AB154" s="530"/>
      <c r="AC154" s="530"/>
    </row>
    <row r="155" spans="1:29" s="625" customFormat="1" ht="15" hidden="1" x14ac:dyDescent="0.25">
      <c r="A155" s="634">
        <f>1</f>
        <v>1</v>
      </c>
      <c r="B155" s="1052" t="s">
        <v>281</v>
      </c>
      <c r="C155" s="1052"/>
      <c r="D155" s="1052"/>
      <c r="E155" s="1052"/>
      <c r="F155" s="1052"/>
      <c r="G155" s="1052"/>
      <c r="H155" s="1052"/>
      <c r="I155" s="1052"/>
      <c r="J155" s="1052"/>
      <c r="K155" s="1052"/>
      <c r="L155" s="1052"/>
      <c r="N155" s="629"/>
      <c r="O155" s="629"/>
      <c r="Q155" s="627"/>
      <c r="R155" s="530"/>
      <c r="S155" s="530"/>
      <c r="T155" s="530"/>
      <c r="U155" s="530"/>
      <c r="V155" s="530"/>
      <c r="W155" s="530"/>
      <c r="X155" s="530"/>
      <c r="Y155" s="530"/>
      <c r="Z155" s="530"/>
      <c r="AA155" s="530"/>
      <c r="AB155" s="530"/>
      <c r="AC155" s="530"/>
    </row>
    <row r="156" spans="1:29" s="625" customFormat="1" ht="15" hidden="1" x14ac:dyDescent="0.25">
      <c r="A156" s="634">
        <f>A155+1</f>
        <v>2</v>
      </c>
      <c r="B156" s="1052" t="s">
        <v>282</v>
      </c>
      <c r="C156" s="1052"/>
      <c r="D156" s="1052"/>
      <c r="E156" s="1052"/>
      <c r="F156" s="1052"/>
      <c r="G156" s="1052"/>
      <c r="H156" s="1052"/>
      <c r="I156" s="1052"/>
      <c r="J156" s="1052"/>
      <c r="K156" s="1067"/>
      <c r="L156" s="1067"/>
      <c r="N156" s="629"/>
      <c r="O156" s="629"/>
      <c r="Q156" s="627"/>
      <c r="R156" s="530"/>
      <c r="S156" s="530"/>
      <c r="T156" s="530"/>
      <c r="U156" s="653"/>
      <c r="V156" s="530"/>
      <c r="W156" s="530"/>
      <c r="X156" s="530"/>
      <c r="Y156" s="530"/>
      <c r="Z156" s="530"/>
      <c r="AA156" s="530"/>
      <c r="AB156" s="530"/>
      <c r="AC156" s="530"/>
    </row>
    <row r="157" spans="1:29" s="625" customFormat="1" ht="15" hidden="1" x14ac:dyDescent="0.25">
      <c r="A157" s="635">
        <f>A156+1</f>
        <v>3</v>
      </c>
      <c r="B157" s="1052" t="s">
        <v>2257</v>
      </c>
      <c r="C157" s="1052"/>
      <c r="D157" s="1052"/>
      <c r="E157" s="1052"/>
      <c r="F157" s="1052"/>
      <c r="G157" s="1052"/>
      <c r="H157" s="1052"/>
      <c r="I157" s="1052"/>
      <c r="J157" s="1052"/>
      <c r="K157" s="1052"/>
      <c r="L157" s="1052"/>
      <c r="N157" s="629"/>
      <c r="O157" s="629"/>
      <c r="Q157" s="627"/>
      <c r="R157" s="530"/>
      <c r="S157" s="530"/>
      <c r="T157" s="530"/>
      <c r="U157" s="530"/>
      <c r="V157" s="530"/>
      <c r="W157" s="530"/>
      <c r="X157" s="530"/>
      <c r="Y157" s="530"/>
      <c r="Z157" s="530"/>
      <c r="AA157" s="530"/>
      <c r="AB157" s="530"/>
      <c r="AC157" s="530"/>
    </row>
    <row r="158" spans="1:29" s="532" customFormat="1" ht="15" hidden="1" x14ac:dyDescent="0.25">
      <c r="A158" s="634">
        <f>A157+1</f>
        <v>4</v>
      </c>
      <c r="B158" s="1052" t="s">
        <v>283</v>
      </c>
      <c r="C158" s="1052"/>
      <c r="D158" s="1052"/>
      <c r="E158" s="1052"/>
      <c r="F158" s="1052"/>
      <c r="G158" s="1052"/>
      <c r="H158" s="1052"/>
      <c r="I158" s="1052"/>
      <c r="J158" s="1052"/>
      <c r="K158" s="1052"/>
      <c r="L158" s="1052"/>
      <c r="M158" s="625"/>
      <c r="N158" s="629"/>
      <c r="O158" s="629"/>
      <c r="P158" s="625"/>
      <c r="Q158" s="627"/>
      <c r="R158" s="530"/>
      <c r="S158" s="530"/>
      <c r="T158" s="530"/>
      <c r="U158" s="530"/>
      <c r="V158" s="530"/>
      <c r="W158" s="530"/>
      <c r="X158" s="530"/>
      <c r="Y158" s="530"/>
      <c r="Z158" s="530"/>
      <c r="AA158" s="530"/>
      <c r="AB158" s="530"/>
      <c r="AC158" s="530"/>
    </row>
    <row r="159" spans="1:29" s="532" customFormat="1" ht="15" hidden="1" x14ac:dyDescent="0.25">
      <c r="A159" s="625"/>
      <c r="B159" s="625"/>
      <c r="C159" s="625"/>
      <c r="D159" s="625"/>
      <c r="E159" s="625"/>
      <c r="F159" s="625"/>
      <c r="G159" s="625"/>
      <c r="H159" s="625"/>
      <c r="I159" s="625"/>
      <c r="J159" s="625"/>
      <c r="K159" s="625"/>
      <c r="L159" s="625"/>
      <c r="M159" s="625"/>
      <c r="N159" s="625"/>
      <c r="O159" s="625"/>
      <c r="P159" s="625"/>
      <c r="Q159" s="625"/>
      <c r="R159" s="530"/>
      <c r="S159" s="530"/>
      <c r="T159" s="530"/>
      <c r="U159" s="530"/>
      <c r="V159" s="530"/>
      <c r="W159" s="530"/>
      <c r="X159" s="530"/>
      <c r="Y159" s="530"/>
      <c r="Z159" s="530"/>
      <c r="AA159" s="530"/>
      <c r="AB159" s="530"/>
      <c r="AC159" s="530"/>
    </row>
    <row r="160" spans="1:29" s="532" customFormat="1" ht="15" hidden="1" x14ac:dyDescent="0.25">
      <c r="A160" s="625"/>
      <c r="B160" s="625"/>
      <c r="C160" s="625"/>
      <c r="D160" s="625"/>
      <c r="E160" s="625"/>
      <c r="F160" s="625"/>
      <c r="G160" s="625"/>
      <c r="H160" s="625"/>
      <c r="I160" s="625"/>
      <c r="J160" s="625"/>
      <c r="K160" s="625"/>
      <c r="L160" s="625"/>
      <c r="M160" s="625"/>
      <c r="N160" s="625"/>
      <c r="O160" s="625"/>
      <c r="P160" s="625"/>
      <c r="Q160" s="625"/>
      <c r="R160" s="530"/>
      <c r="S160" s="530"/>
      <c r="T160" s="530"/>
      <c r="U160" s="530"/>
      <c r="V160" s="530"/>
      <c r="W160" s="530"/>
      <c r="X160" s="530"/>
      <c r="Y160" s="530"/>
      <c r="Z160" s="530"/>
      <c r="AA160" s="530"/>
      <c r="AB160" s="530"/>
      <c r="AC160" s="530"/>
    </row>
    <row r="161" spans="1:29" s="532" customFormat="1" ht="15" hidden="1" x14ac:dyDescent="0.25">
      <c r="A161" s="625"/>
      <c r="B161" s="625"/>
      <c r="C161" s="625"/>
      <c r="D161" s="625"/>
      <c r="E161" s="625"/>
      <c r="F161" s="625"/>
      <c r="G161" s="625"/>
      <c r="H161" s="625"/>
      <c r="I161" s="625"/>
      <c r="J161" s="625"/>
      <c r="K161" s="625"/>
      <c r="L161" s="625"/>
      <c r="M161" s="625"/>
      <c r="N161" s="625"/>
      <c r="O161" s="625"/>
      <c r="P161" s="625"/>
      <c r="Q161" s="625"/>
      <c r="R161" s="530"/>
      <c r="S161" s="530"/>
      <c r="T161" s="530"/>
      <c r="U161" s="530"/>
      <c r="V161" s="530"/>
      <c r="W161" s="530"/>
      <c r="X161" s="530"/>
      <c r="Y161" s="530"/>
      <c r="Z161" s="530"/>
      <c r="AA161" s="530"/>
      <c r="AB161" s="530"/>
      <c r="AC161" s="530"/>
    </row>
    <row r="162" spans="1:29" s="532" customFormat="1" ht="15" hidden="1" x14ac:dyDescent="0.25">
      <c r="A162" s="625"/>
      <c r="B162" s="625"/>
      <c r="C162" s="625"/>
      <c r="D162" s="625"/>
      <c r="E162" s="625"/>
      <c r="F162" s="625"/>
      <c r="G162" s="625"/>
      <c r="H162" s="625"/>
      <c r="I162" s="625"/>
      <c r="J162" s="625"/>
      <c r="K162" s="625"/>
      <c r="L162" s="625"/>
      <c r="M162" s="625"/>
      <c r="N162" s="625"/>
      <c r="O162" s="625"/>
      <c r="P162" s="625"/>
      <c r="Q162" s="625"/>
      <c r="R162" s="530"/>
      <c r="S162" s="530"/>
      <c r="T162" s="530"/>
      <c r="U162" s="530"/>
      <c r="V162" s="530"/>
      <c r="W162" s="530"/>
      <c r="X162" s="530"/>
      <c r="Y162" s="530"/>
      <c r="Z162" s="530"/>
      <c r="AA162" s="530"/>
      <c r="AB162" s="530"/>
      <c r="AC162" s="530"/>
    </row>
    <row r="163" spans="1:29" s="532" customFormat="1" ht="15" hidden="1" x14ac:dyDescent="0.25">
      <c r="A163" s="625"/>
      <c r="B163" s="625"/>
      <c r="C163" s="625"/>
      <c r="D163" s="625"/>
      <c r="E163" s="625"/>
      <c r="F163" s="625"/>
      <c r="G163" s="625"/>
      <c r="H163" s="625"/>
      <c r="I163" s="625"/>
      <c r="J163" s="625"/>
      <c r="K163" s="625"/>
      <c r="L163" s="625"/>
      <c r="M163" s="625"/>
      <c r="N163" s="625"/>
      <c r="O163" s="625"/>
      <c r="P163" s="625"/>
      <c r="Q163" s="625"/>
      <c r="R163" s="530"/>
      <c r="S163" s="530"/>
      <c r="T163" s="530"/>
      <c r="U163" s="530"/>
      <c r="V163" s="530"/>
      <c r="W163" s="530"/>
      <c r="X163" s="530"/>
      <c r="Y163" s="530"/>
      <c r="Z163" s="530"/>
      <c r="AA163" s="530"/>
      <c r="AB163" s="530"/>
      <c r="AC163" s="530"/>
    </row>
    <row r="164" spans="1:29" s="532" customFormat="1" ht="15" hidden="1" x14ac:dyDescent="0.25">
      <c r="A164" s="625"/>
      <c r="B164" s="625"/>
      <c r="C164" s="625"/>
      <c r="D164" s="625"/>
      <c r="E164" s="625"/>
      <c r="F164" s="625"/>
      <c r="G164" s="625"/>
      <c r="H164" s="625"/>
      <c r="I164" s="625"/>
      <c r="J164" s="625"/>
      <c r="K164" s="625"/>
      <c r="L164" s="625"/>
      <c r="M164" s="625"/>
      <c r="N164" s="625"/>
      <c r="O164" s="625"/>
      <c r="P164" s="625"/>
      <c r="Q164" s="625"/>
      <c r="R164" s="530"/>
      <c r="S164" s="530"/>
      <c r="T164" s="530"/>
      <c r="U164" s="530"/>
      <c r="V164" s="530"/>
      <c r="W164" s="530"/>
      <c r="X164" s="530"/>
      <c r="Y164" s="530"/>
      <c r="Z164" s="530"/>
      <c r="AA164" s="530"/>
      <c r="AB164" s="530"/>
      <c r="AC164" s="530"/>
    </row>
    <row r="165" spans="1:29" s="532" customFormat="1" ht="15" hidden="1" x14ac:dyDescent="0.25">
      <c r="A165" s="625"/>
      <c r="B165" s="625"/>
      <c r="C165" s="625"/>
      <c r="D165" s="625"/>
      <c r="E165" s="625"/>
      <c r="F165" s="625"/>
      <c r="G165" s="625"/>
      <c r="H165" s="625"/>
      <c r="I165" s="625"/>
      <c r="J165" s="625"/>
      <c r="K165" s="625"/>
      <c r="L165" s="625"/>
      <c r="M165" s="625"/>
      <c r="N165" s="625"/>
      <c r="O165" s="625"/>
      <c r="P165" s="625"/>
      <c r="Q165" s="625"/>
      <c r="R165" s="530"/>
      <c r="S165" s="530"/>
      <c r="T165" s="530"/>
      <c r="U165" s="530"/>
      <c r="V165" s="530"/>
      <c r="W165" s="530"/>
      <c r="X165" s="530"/>
      <c r="Y165" s="530"/>
      <c r="Z165" s="530"/>
      <c r="AA165" s="530"/>
      <c r="AB165" s="530"/>
      <c r="AC165" s="530"/>
    </row>
    <row r="166" spans="1:29" s="532" customFormat="1" ht="15" hidden="1" x14ac:dyDescent="0.25">
      <c r="A166" s="625"/>
      <c r="B166" s="625"/>
      <c r="C166" s="625"/>
      <c r="D166" s="625"/>
      <c r="E166" s="625"/>
      <c r="F166" s="625"/>
      <c r="G166" s="625"/>
      <c r="H166" s="625"/>
      <c r="I166" s="625"/>
      <c r="J166" s="625"/>
      <c r="K166" s="625"/>
      <c r="L166" s="625"/>
      <c r="M166" s="625"/>
      <c r="N166" s="625"/>
      <c r="O166" s="625"/>
      <c r="P166" s="625"/>
      <c r="Q166" s="625"/>
      <c r="R166" s="530"/>
      <c r="S166" s="530"/>
      <c r="T166" s="530"/>
      <c r="U166" s="530"/>
      <c r="V166" s="530"/>
      <c r="W166" s="530"/>
      <c r="X166" s="530"/>
      <c r="Y166" s="530"/>
      <c r="Z166" s="530"/>
      <c r="AA166" s="530"/>
      <c r="AB166" s="530"/>
      <c r="AC166" s="530"/>
    </row>
    <row r="167" spans="1:29" s="532" customFormat="1" ht="15" hidden="1" x14ac:dyDescent="0.25">
      <c r="A167" s="625"/>
      <c r="B167" s="625"/>
      <c r="C167" s="625"/>
      <c r="D167" s="625"/>
      <c r="E167" s="625"/>
      <c r="F167" s="625"/>
      <c r="G167" s="625"/>
      <c r="H167" s="625"/>
      <c r="I167" s="625"/>
      <c r="J167" s="625"/>
      <c r="K167" s="625"/>
      <c r="L167" s="625"/>
      <c r="M167" s="625"/>
      <c r="N167" s="625"/>
      <c r="O167" s="625"/>
      <c r="P167" s="625"/>
      <c r="Q167" s="625"/>
      <c r="R167" s="530"/>
      <c r="S167" s="530"/>
      <c r="T167" s="530"/>
      <c r="U167" s="530"/>
      <c r="V167" s="530"/>
      <c r="W167" s="530"/>
      <c r="X167" s="530"/>
      <c r="Y167" s="530"/>
      <c r="Z167" s="530"/>
      <c r="AA167" s="530"/>
      <c r="AB167" s="530"/>
      <c r="AC167" s="530"/>
    </row>
    <row r="168" spans="1:29" s="532" customFormat="1" ht="15" hidden="1" x14ac:dyDescent="0.25">
      <c r="A168" s="625"/>
      <c r="B168" s="625"/>
      <c r="C168" s="625"/>
      <c r="D168" s="625"/>
      <c r="E168" s="625"/>
      <c r="F168" s="625"/>
      <c r="G168" s="625"/>
      <c r="H168" s="625"/>
      <c r="I168" s="625"/>
      <c r="J168" s="625"/>
      <c r="K168" s="625"/>
      <c r="L168" s="625"/>
      <c r="M168" s="625"/>
      <c r="N168" s="625"/>
      <c r="O168" s="625"/>
      <c r="P168" s="625"/>
      <c r="Q168" s="625"/>
      <c r="R168" s="530"/>
      <c r="S168" s="530"/>
      <c r="T168" s="530"/>
      <c r="U168" s="530"/>
      <c r="V168" s="530"/>
      <c r="W168" s="530"/>
      <c r="X168" s="530"/>
      <c r="Y168" s="530"/>
      <c r="Z168" s="530"/>
      <c r="AA168" s="530"/>
      <c r="AB168" s="530"/>
      <c r="AC168" s="530"/>
    </row>
    <row r="169" spans="1:29" s="532" customFormat="1" ht="15" hidden="1" x14ac:dyDescent="0.25">
      <c r="A169" s="625"/>
      <c r="B169" s="625"/>
      <c r="C169" s="625"/>
      <c r="D169" s="625"/>
      <c r="E169" s="625"/>
      <c r="F169" s="625"/>
      <c r="G169" s="625"/>
      <c r="H169" s="625"/>
      <c r="I169" s="625"/>
      <c r="J169" s="625"/>
      <c r="K169" s="625"/>
      <c r="L169" s="625"/>
      <c r="M169" s="625"/>
      <c r="N169" s="625"/>
      <c r="O169" s="625"/>
      <c r="P169" s="625"/>
      <c r="Q169" s="625"/>
      <c r="R169" s="530"/>
      <c r="S169" s="530"/>
      <c r="T169" s="530"/>
      <c r="U169" s="530"/>
      <c r="V169" s="530"/>
      <c r="W169" s="530"/>
      <c r="X169" s="530"/>
      <c r="Y169" s="530"/>
      <c r="Z169" s="530"/>
      <c r="AA169" s="530"/>
      <c r="AB169" s="530"/>
      <c r="AC169" s="530"/>
    </row>
    <row r="170" spans="1:29" s="532" customFormat="1" ht="15" hidden="1" x14ac:dyDescent="0.25">
      <c r="A170" s="625"/>
      <c r="B170" s="625"/>
      <c r="C170" s="625"/>
      <c r="D170" s="625"/>
      <c r="E170" s="625"/>
      <c r="F170" s="625"/>
      <c r="G170" s="625"/>
      <c r="H170" s="625"/>
      <c r="I170" s="625"/>
      <c r="J170" s="625"/>
      <c r="K170" s="625"/>
      <c r="L170" s="625"/>
      <c r="M170" s="625"/>
      <c r="N170" s="625"/>
      <c r="O170" s="625"/>
      <c r="P170" s="625"/>
      <c r="Q170" s="625"/>
      <c r="R170" s="530"/>
      <c r="S170" s="530"/>
      <c r="T170" s="530"/>
      <c r="U170" s="530"/>
      <c r="V170" s="530"/>
      <c r="W170" s="530"/>
      <c r="X170" s="530"/>
      <c r="Y170" s="530"/>
      <c r="Z170" s="530"/>
      <c r="AA170" s="530"/>
      <c r="AB170" s="530"/>
      <c r="AC170" s="530"/>
    </row>
    <row r="171" spans="1:29" s="532" customFormat="1" ht="15" hidden="1" x14ac:dyDescent="0.25">
      <c r="A171" s="625"/>
      <c r="B171" s="625"/>
      <c r="C171" s="625"/>
      <c r="D171" s="625"/>
      <c r="E171" s="625"/>
      <c r="F171" s="625"/>
      <c r="G171" s="625"/>
      <c r="H171" s="625"/>
      <c r="I171" s="625"/>
      <c r="J171" s="625"/>
      <c r="K171" s="625"/>
      <c r="L171" s="625"/>
      <c r="M171" s="625"/>
      <c r="N171" s="625"/>
      <c r="O171" s="625"/>
      <c r="P171" s="625"/>
      <c r="Q171" s="625"/>
      <c r="R171" s="530"/>
      <c r="S171" s="530"/>
      <c r="T171" s="530"/>
      <c r="U171" s="530"/>
      <c r="V171" s="530"/>
      <c r="W171" s="530"/>
      <c r="X171" s="530"/>
      <c r="Y171" s="530"/>
      <c r="Z171" s="530"/>
      <c r="AA171" s="530"/>
      <c r="AB171" s="530"/>
      <c r="AC171" s="530"/>
    </row>
    <row r="172" spans="1:29" s="532" customFormat="1" ht="15" hidden="1" x14ac:dyDescent="0.25">
      <c r="A172" s="625"/>
      <c r="B172" s="625"/>
      <c r="C172" s="625"/>
      <c r="D172" s="625"/>
      <c r="E172" s="625"/>
      <c r="F172" s="625"/>
      <c r="G172" s="625"/>
      <c r="H172" s="625"/>
      <c r="I172" s="625"/>
      <c r="J172" s="625"/>
      <c r="K172" s="625"/>
      <c r="L172" s="625"/>
      <c r="M172" s="625"/>
      <c r="N172" s="625"/>
      <c r="O172" s="625"/>
      <c r="P172" s="625"/>
      <c r="Q172" s="625"/>
      <c r="R172" s="530"/>
      <c r="S172" s="530"/>
      <c r="T172" s="530"/>
      <c r="U172" s="530"/>
      <c r="V172" s="530"/>
      <c r="W172" s="530"/>
      <c r="X172" s="530"/>
      <c r="Y172" s="530"/>
      <c r="Z172" s="530"/>
      <c r="AA172" s="530"/>
      <c r="AB172" s="530"/>
      <c r="AC172" s="530"/>
    </row>
    <row r="173" spans="1:29" s="532" customFormat="1" ht="15" hidden="1" x14ac:dyDescent="0.25">
      <c r="A173" s="625"/>
      <c r="B173" s="625"/>
      <c r="C173" s="625"/>
      <c r="D173" s="625"/>
      <c r="E173" s="625"/>
      <c r="F173" s="625"/>
      <c r="G173" s="625"/>
      <c r="H173" s="625"/>
      <c r="I173" s="625"/>
      <c r="J173" s="625"/>
      <c r="K173" s="625"/>
      <c r="L173" s="625"/>
      <c r="M173" s="625"/>
      <c r="N173" s="625"/>
      <c r="O173" s="625"/>
      <c r="P173" s="625"/>
      <c r="Q173" s="625"/>
      <c r="R173" s="530"/>
      <c r="S173" s="530"/>
      <c r="T173" s="530"/>
      <c r="U173" s="530"/>
      <c r="V173" s="530"/>
      <c r="W173" s="530"/>
      <c r="X173" s="530"/>
      <c r="Y173" s="530"/>
      <c r="Z173" s="530"/>
      <c r="AA173" s="530"/>
      <c r="AB173" s="530"/>
      <c r="AC173" s="530"/>
    </row>
    <row r="174" spans="1:29" s="532" customFormat="1" ht="15" hidden="1" x14ac:dyDescent="0.25">
      <c r="A174" s="625"/>
      <c r="B174" s="625"/>
      <c r="C174" s="625"/>
      <c r="D174" s="625"/>
      <c r="E174" s="625"/>
      <c r="F174" s="625"/>
      <c r="G174" s="625"/>
      <c r="H174" s="625"/>
      <c r="I174" s="625"/>
      <c r="J174" s="625"/>
      <c r="K174" s="625"/>
      <c r="L174" s="625"/>
      <c r="M174" s="625"/>
      <c r="N174" s="625"/>
      <c r="O174" s="625"/>
      <c r="P174" s="625"/>
      <c r="Q174" s="625"/>
      <c r="R174" s="530"/>
      <c r="S174" s="530"/>
      <c r="T174" s="530"/>
      <c r="U174" s="530"/>
      <c r="V174" s="530"/>
      <c r="W174" s="530"/>
      <c r="X174" s="530"/>
      <c r="Y174" s="530"/>
      <c r="Z174" s="530"/>
      <c r="AA174" s="530"/>
      <c r="AB174" s="530"/>
      <c r="AC174" s="530"/>
    </row>
    <row r="175" spans="1:29" s="532" customFormat="1" ht="15" hidden="1" x14ac:dyDescent="0.25">
      <c r="A175" s="625"/>
      <c r="B175" s="625"/>
      <c r="C175" s="625"/>
      <c r="D175" s="625"/>
      <c r="E175" s="625"/>
      <c r="F175" s="625"/>
      <c r="G175" s="625"/>
      <c r="H175" s="625"/>
      <c r="I175" s="625"/>
      <c r="J175" s="625"/>
      <c r="K175" s="625"/>
      <c r="L175" s="625"/>
      <c r="M175" s="625"/>
      <c r="N175" s="625"/>
      <c r="O175" s="625"/>
      <c r="P175" s="625"/>
      <c r="Q175" s="625"/>
      <c r="R175" s="530"/>
      <c r="S175" s="530"/>
      <c r="T175" s="530"/>
      <c r="U175" s="530"/>
      <c r="V175" s="530"/>
      <c r="W175" s="530"/>
      <c r="X175" s="530"/>
      <c r="Y175" s="530"/>
      <c r="Z175" s="530"/>
      <c r="AA175" s="530"/>
      <c r="AB175" s="530"/>
      <c r="AC175" s="530"/>
    </row>
    <row r="176" spans="1:29" s="532" customFormat="1" ht="15" hidden="1" x14ac:dyDescent="0.25">
      <c r="A176" s="625"/>
      <c r="B176" s="625"/>
      <c r="C176" s="625"/>
      <c r="D176" s="625"/>
      <c r="E176" s="625"/>
      <c r="F176" s="625"/>
      <c r="G176" s="625"/>
      <c r="H176" s="625"/>
      <c r="I176" s="625"/>
      <c r="J176" s="625"/>
      <c r="K176" s="625"/>
      <c r="L176" s="625"/>
      <c r="M176" s="625"/>
      <c r="N176" s="625"/>
      <c r="O176" s="625"/>
      <c r="P176" s="625"/>
      <c r="Q176" s="625"/>
      <c r="R176" s="530"/>
      <c r="S176" s="530"/>
      <c r="T176" s="530"/>
      <c r="U176" s="530"/>
      <c r="V176" s="530"/>
      <c r="W176" s="530"/>
      <c r="X176" s="530"/>
      <c r="Y176" s="530"/>
      <c r="Z176" s="530"/>
      <c r="AA176" s="530"/>
      <c r="AB176" s="530"/>
      <c r="AC176" s="530"/>
    </row>
    <row r="177" spans="1:29" s="532" customFormat="1" ht="15" hidden="1" x14ac:dyDescent="0.25">
      <c r="A177" s="625"/>
      <c r="B177" s="625"/>
      <c r="C177" s="625"/>
      <c r="D177" s="625"/>
      <c r="E177" s="625"/>
      <c r="F177" s="625"/>
      <c r="G177" s="625"/>
      <c r="H177" s="625"/>
      <c r="I177" s="625"/>
      <c r="J177" s="625"/>
      <c r="K177" s="625"/>
      <c r="L177" s="625"/>
      <c r="M177" s="625"/>
      <c r="N177" s="625"/>
      <c r="O177" s="625"/>
      <c r="P177" s="625"/>
      <c r="Q177" s="625"/>
      <c r="R177" s="530"/>
      <c r="S177" s="530"/>
      <c r="T177" s="530"/>
      <c r="U177" s="530"/>
      <c r="V177" s="530"/>
      <c r="W177" s="530"/>
      <c r="X177" s="530"/>
      <c r="Y177" s="530"/>
      <c r="Z177" s="530"/>
      <c r="AA177" s="530"/>
      <c r="AB177" s="530"/>
      <c r="AC177" s="530"/>
    </row>
    <row r="178" spans="1:29" s="532" customFormat="1" ht="15" hidden="1" x14ac:dyDescent="0.25">
      <c r="A178" s="625"/>
      <c r="B178" s="625"/>
      <c r="C178" s="625"/>
      <c r="D178" s="625"/>
      <c r="E178" s="625"/>
      <c r="F178" s="625"/>
      <c r="G178" s="625"/>
      <c r="H178" s="625"/>
      <c r="I178" s="625"/>
      <c r="J178" s="625"/>
      <c r="K178" s="625"/>
      <c r="L178" s="625"/>
      <c r="M178" s="625"/>
      <c r="N178" s="625"/>
      <c r="O178" s="625"/>
      <c r="P178" s="625"/>
      <c r="Q178" s="625"/>
      <c r="R178" s="530"/>
      <c r="S178" s="530"/>
      <c r="T178" s="530"/>
      <c r="U178" s="530"/>
      <c r="V178" s="530"/>
      <c r="W178" s="530"/>
      <c r="X178" s="530"/>
      <c r="Y178" s="530"/>
      <c r="Z178" s="530"/>
      <c r="AA178" s="530"/>
      <c r="AB178" s="530"/>
      <c r="AC178" s="530"/>
    </row>
    <row r="179" spans="1:29" s="532" customFormat="1" ht="15" hidden="1" x14ac:dyDescent="0.25">
      <c r="A179" s="625"/>
      <c r="B179" s="625"/>
      <c r="C179" s="625"/>
      <c r="D179" s="625"/>
      <c r="E179" s="625"/>
      <c r="F179" s="625"/>
      <c r="G179" s="625"/>
      <c r="H179" s="625"/>
      <c r="I179" s="625"/>
      <c r="J179" s="625"/>
      <c r="K179" s="625"/>
      <c r="L179" s="625"/>
      <c r="M179" s="625"/>
      <c r="N179" s="625"/>
      <c r="O179" s="625"/>
      <c r="P179" s="625"/>
      <c r="Q179" s="625"/>
      <c r="R179" s="530"/>
      <c r="S179" s="530"/>
      <c r="T179" s="530"/>
      <c r="U179" s="530"/>
      <c r="V179" s="530"/>
      <c r="W179" s="530"/>
      <c r="X179" s="530"/>
      <c r="Y179" s="530"/>
      <c r="Z179" s="530"/>
      <c r="AA179" s="530"/>
      <c r="AB179" s="530"/>
      <c r="AC179" s="530"/>
    </row>
    <row r="180" spans="1:29" s="532" customFormat="1" ht="15" hidden="1" x14ac:dyDescent="0.25">
      <c r="A180" s="625"/>
      <c r="B180" s="625"/>
      <c r="C180" s="625"/>
      <c r="D180" s="625"/>
      <c r="E180" s="625"/>
      <c r="F180" s="625"/>
      <c r="G180" s="625"/>
      <c r="H180" s="625"/>
      <c r="I180" s="625"/>
      <c r="J180" s="625"/>
      <c r="K180" s="625"/>
      <c r="L180" s="625"/>
      <c r="M180" s="625"/>
      <c r="N180" s="625"/>
      <c r="O180" s="625"/>
      <c r="P180" s="625"/>
      <c r="Q180" s="625"/>
      <c r="R180" s="530"/>
      <c r="S180" s="530"/>
      <c r="T180" s="530"/>
      <c r="U180" s="530"/>
      <c r="V180" s="530"/>
      <c r="W180" s="530"/>
      <c r="X180" s="530"/>
      <c r="Y180" s="530"/>
      <c r="Z180" s="530"/>
      <c r="AA180" s="530"/>
      <c r="AB180" s="530"/>
      <c r="AC180" s="530"/>
    </row>
    <row r="181" spans="1:29" s="532" customFormat="1" ht="15" hidden="1" x14ac:dyDescent="0.25">
      <c r="A181" s="625"/>
      <c r="B181" s="625"/>
      <c r="C181" s="625"/>
      <c r="D181" s="625"/>
      <c r="E181" s="625"/>
      <c r="F181" s="625"/>
      <c r="G181" s="625"/>
      <c r="H181" s="625"/>
      <c r="I181" s="625"/>
      <c r="J181" s="625"/>
      <c r="K181" s="625"/>
      <c r="L181" s="625"/>
      <c r="M181" s="625"/>
      <c r="N181" s="625"/>
      <c r="O181" s="625"/>
      <c r="P181" s="625"/>
      <c r="Q181" s="625"/>
      <c r="R181" s="530"/>
      <c r="S181" s="530"/>
      <c r="T181" s="530"/>
      <c r="U181" s="530"/>
      <c r="V181" s="530"/>
      <c r="W181" s="530"/>
      <c r="X181" s="530"/>
      <c r="Y181" s="530"/>
      <c r="Z181" s="530"/>
      <c r="AA181" s="530"/>
      <c r="AB181" s="530"/>
      <c r="AC181" s="530"/>
    </row>
    <row r="182" spans="1:29" s="532" customFormat="1" ht="15" hidden="1" x14ac:dyDescent="0.25">
      <c r="A182" s="625"/>
      <c r="B182" s="625"/>
      <c r="C182" s="625"/>
      <c r="D182" s="625"/>
      <c r="E182" s="625"/>
      <c r="F182" s="625"/>
      <c r="G182" s="625"/>
      <c r="H182" s="625"/>
      <c r="I182" s="625"/>
      <c r="J182" s="625"/>
      <c r="K182" s="625"/>
      <c r="L182" s="625"/>
      <c r="M182" s="625"/>
      <c r="N182" s="625"/>
      <c r="O182" s="625"/>
      <c r="P182" s="625"/>
      <c r="Q182" s="625"/>
      <c r="R182" s="530"/>
      <c r="S182" s="530"/>
      <c r="T182" s="530"/>
      <c r="U182" s="530"/>
      <c r="V182" s="530"/>
      <c r="W182" s="530"/>
      <c r="X182" s="530"/>
      <c r="Y182" s="530"/>
      <c r="Z182" s="530"/>
      <c r="AA182" s="530"/>
      <c r="AB182" s="530"/>
      <c r="AC182" s="530"/>
    </row>
    <row r="183" spans="1:29" s="532" customFormat="1" ht="15" hidden="1" x14ac:dyDescent="0.25">
      <c r="A183" s="625"/>
      <c r="B183" s="625"/>
      <c r="C183" s="625"/>
      <c r="D183" s="625"/>
      <c r="E183" s="625"/>
      <c r="F183" s="625"/>
      <c r="G183" s="625"/>
      <c r="H183" s="625"/>
      <c r="I183" s="625"/>
      <c r="J183" s="625"/>
      <c r="K183" s="625"/>
      <c r="L183" s="625"/>
      <c r="M183" s="625"/>
      <c r="N183" s="625"/>
      <c r="O183" s="625"/>
      <c r="P183" s="625"/>
      <c r="Q183" s="625"/>
      <c r="R183" s="530"/>
      <c r="S183" s="530"/>
      <c r="T183" s="530"/>
      <c r="U183" s="530"/>
      <c r="V183" s="530"/>
      <c r="W183" s="530"/>
      <c r="X183" s="530"/>
      <c r="Y183" s="530"/>
      <c r="Z183" s="530"/>
      <c r="AA183" s="530"/>
      <c r="AB183" s="530"/>
      <c r="AC183" s="530"/>
    </row>
    <row r="184" spans="1:29" s="532" customFormat="1" ht="15" hidden="1" x14ac:dyDescent="0.25">
      <c r="A184" s="625"/>
      <c r="B184" s="625"/>
      <c r="C184" s="625"/>
      <c r="D184" s="625"/>
      <c r="E184" s="625"/>
      <c r="F184" s="625"/>
      <c r="G184" s="625"/>
      <c r="H184" s="625"/>
      <c r="I184" s="625"/>
      <c r="J184" s="625"/>
      <c r="K184" s="625"/>
      <c r="L184" s="625"/>
      <c r="M184" s="625"/>
      <c r="N184" s="625"/>
      <c r="O184" s="625"/>
      <c r="P184" s="625"/>
      <c r="Q184" s="625"/>
      <c r="R184" s="530"/>
      <c r="S184" s="530"/>
      <c r="T184" s="530"/>
      <c r="U184" s="530"/>
      <c r="V184" s="530"/>
      <c r="W184" s="530"/>
      <c r="X184" s="530"/>
      <c r="Y184" s="530"/>
      <c r="Z184" s="530"/>
      <c r="AA184" s="530"/>
      <c r="AB184" s="530"/>
      <c r="AC184" s="530"/>
    </row>
    <row r="185" spans="1:29" s="532" customFormat="1" ht="15" hidden="1" x14ac:dyDescent="0.25">
      <c r="A185" s="625"/>
      <c r="B185" s="625"/>
      <c r="C185" s="625"/>
      <c r="D185" s="625"/>
      <c r="E185" s="625"/>
      <c r="F185" s="625"/>
      <c r="G185" s="625"/>
      <c r="H185" s="625"/>
      <c r="I185" s="625"/>
      <c r="J185" s="625"/>
      <c r="K185" s="625"/>
      <c r="L185" s="625"/>
      <c r="M185" s="625"/>
      <c r="N185" s="625"/>
      <c r="O185" s="625"/>
      <c r="P185" s="625"/>
      <c r="Q185" s="625"/>
      <c r="R185" s="530"/>
      <c r="S185" s="530"/>
      <c r="T185" s="530"/>
      <c r="U185" s="530"/>
      <c r="V185" s="530"/>
      <c r="W185" s="530"/>
      <c r="X185" s="530"/>
      <c r="Y185" s="530"/>
      <c r="Z185" s="530"/>
      <c r="AA185" s="530"/>
      <c r="AB185" s="530"/>
      <c r="AC185" s="530"/>
    </row>
    <row r="186" spans="1:29" s="532" customFormat="1" ht="15" hidden="1" x14ac:dyDescent="0.25">
      <c r="A186" s="625"/>
      <c r="B186" s="625"/>
      <c r="C186" s="625"/>
      <c r="D186" s="625"/>
      <c r="E186" s="625"/>
      <c r="F186" s="625"/>
      <c r="G186" s="625"/>
      <c r="H186" s="625"/>
      <c r="I186" s="625"/>
      <c r="J186" s="625"/>
      <c r="K186" s="625"/>
      <c r="L186" s="625"/>
      <c r="M186" s="625"/>
      <c r="N186" s="625"/>
      <c r="O186" s="625"/>
      <c r="P186" s="625"/>
      <c r="Q186" s="625"/>
      <c r="R186" s="530"/>
      <c r="S186" s="530"/>
      <c r="T186" s="530"/>
      <c r="U186" s="530"/>
      <c r="V186" s="530"/>
      <c r="W186" s="530"/>
      <c r="X186" s="530"/>
      <c r="Y186" s="530"/>
      <c r="Z186" s="530"/>
      <c r="AA186" s="530"/>
      <c r="AB186" s="530"/>
      <c r="AC186" s="530"/>
    </row>
    <row r="187" spans="1:29" s="532" customFormat="1" ht="15" hidden="1" x14ac:dyDescent="0.25">
      <c r="A187" s="625"/>
      <c r="B187" s="625"/>
      <c r="C187" s="625"/>
      <c r="D187" s="625"/>
      <c r="E187" s="625"/>
      <c r="F187" s="625"/>
      <c r="G187" s="625"/>
      <c r="H187" s="625"/>
      <c r="I187" s="625"/>
      <c r="J187" s="625"/>
      <c r="K187" s="625"/>
      <c r="L187" s="625"/>
      <c r="M187" s="625"/>
      <c r="N187" s="625"/>
      <c r="O187" s="625"/>
      <c r="P187" s="625"/>
      <c r="Q187" s="625"/>
      <c r="R187" s="530"/>
      <c r="S187" s="530"/>
      <c r="T187" s="530"/>
      <c r="U187" s="530"/>
      <c r="V187" s="530"/>
      <c r="W187" s="530"/>
      <c r="X187" s="530"/>
      <c r="Y187" s="530"/>
      <c r="Z187" s="530"/>
      <c r="AA187" s="530"/>
      <c r="AB187" s="530"/>
      <c r="AC187" s="530"/>
    </row>
    <row r="188" spans="1:29" s="532" customFormat="1" ht="15" hidden="1" x14ac:dyDescent="0.25">
      <c r="A188" s="625"/>
      <c r="B188" s="625"/>
      <c r="C188" s="625"/>
      <c r="D188" s="625"/>
      <c r="E188" s="625"/>
      <c r="F188" s="625"/>
      <c r="G188" s="625"/>
      <c r="H188" s="625"/>
      <c r="I188" s="625"/>
      <c r="J188" s="625"/>
      <c r="K188" s="625"/>
      <c r="L188" s="625"/>
      <c r="M188" s="625"/>
      <c r="N188" s="625"/>
      <c r="O188" s="625"/>
      <c r="P188" s="625"/>
      <c r="Q188" s="625"/>
      <c r="R188" s="530"/>
      <c r="S188" s="530"/>
      <c r="T188" s="530"/>
      <c r="U188" s="530"/>
      <c r="V188" s="530"/>
      <c r="W188" s="530"/>
      <c r="X188" s="530"/>
      <c r="Y188" s="530"/>
      <c r="Z188" s="530"/>
      <c r="AA188" s="530"/>
      <c r="AB188" s="530"/>
      <c r="AC188" s="530"/>
    </row>
    <row r="189" spans="1:29" s="532" customFormat="1" ht="15" hidden="1" x14ac:dyDescent="0.25">
      <c r="A189" s="625"/>
      <c r="B189" s="625"/>
      <c r="C189" s="625"/>
      <c r="D189" s="625"/>
      <c r="E189" s="625"/>
      <c r="F189" s="625"/>
      <c r="G189" s="625"/>
      <c r="H189" s="625"/>
      <c r="I189" s="625"/>
      <c r="J189" s="625"/>
      <c r="K189" s="625"/>
      <c r="L189" s="625"/>
      <c r="M189" s="625"/>
      <c r="N189" s="625"/>
      <c r="O189" s="625"/>
      <c r="P189" s="625"/>
      <c r="Q189" s="625"/>
      <c r="R189" s="530"/>
      <c r="S189" s="530"/>
      <c r="T189" s="530"/>
      <c r="U189" s="530"/>
      <c r="V189" s="530"/>
      <c r="W189" s="530"/>
      <c r="X189" s="530"/>
      <c r="Y189" s="530"/>
      <c r="Z189" s="530"/>
      <c r="AA189" s="530"/>
      <c r="AB189" s="530"/>
      <c r="AC189" s="530"/>
    </row>
    <row r="190" spans="1:29" s="532" customFormat="1" ht="15" hidden="1" x14ac:dyDescent="0.25">
      <c r="A190" s="625"/>
      <c r="B190" s="625"/>
      <c r="C190" s="625"/>
      <c r="D190" s="625"/>
      <c r="E190" s="625"/>
      <c r="F190" s="625"/>
      <c r="G190" s="625"/>
      <c r="H190" s="625"/>
      <c r="I190" s="625"/>
      <c r="J190" s="625"/>
      <c r="K190" s="625"/>
      <c r="L190" s="625"/>
      <c r="M190" s="625"/>
      <c r="N190" s="625"/>
      <c r="O190" s="625"/>
      <c r="P190" s="625"/>
      <c r="Q190" s="625"/>
      <c r="R190" s="530"/>
      <c r="S190" s="530"/>
      <c r="T190" s="530"/>
      <c r="U190" s="530"/>
      <c r="V190" s="530"/>
      <c r="W190" s="530"/>
      <c r="X190" s="530"/>
      <c r="Y190" s="530"/>
      <c r="Z190" s="530"/>
      <c r="AA190" s="530"/>
      <c r="AB190" s="530"/>
      <c r="AC190" s="530"/>
    </row>
    <row r="191" spans="1:29" s="532" customFormat="1" ht="15" hidden="1" x14ac:dyDescent="0.25">
      <c r="A191" s="625"/>
      <c r="B191" s="625"/>
      <c r="C191" s="625"/>
      <c r="D191" s="625"/>
      <c r="E191" s="625"/>
      <c r="F191" s="625"/>
      <c r="G191" s="625"/>
      <c r="H191" s="625"/>
      <c r="I191" s="625"/>
      <c r="J191" s="625"/>
      <c r="K191" s="625"/>
      <c r="L191" s="625"/>
      <c r="M191" s="625"/>
      <c r="N191" s="625"/>
      <c r="O191" s="625"/>
      <c r="P191" s="625"/>
      <c r="Q191" s="625"/>
      <c r="R191" s="530"/>
      <c r="S191" s="530"/>
      <c r="T191" s="530"/>
      <c r="U191" s="530"/>
      <c r="V191" s="530"/>
      <c r="W191" s="530"/>
      <c r="X191" s="530"/>
      <c r="Y191" s="530"/>
      <c r="Z191" s="530"/>
      <c r="AA191" s="530"/>
      <c r="AB191" s="530"/>
      <c r="AC191" s="530"/>
    </row>
    <row r="192" spans="1:29" s="532" customFormat="1" ht="15" hidden="1" x14ac:dyDescent="0.25">
      <c r="A192" s="625"/>
      <c r="B192" s="625"/>
      <c r="C192" s="625"/>
      <c r="D192" s="625"/>
      <c r="E192" s="625"/>
      <c r="F192" s="625"/>
      <c r="G192" s="625"/>
      <c r="H192" s="625"/>
      <c r="I192" s="625"/>
      <c r="J192" s="625"/>
      <c r="K192" s="625"/>
      <c r="L192" s="625"/>
      <c r="M192" s="625"/>
      <c r="N192" s="625"/>
      <c r="O192" s="625"/>
      <c r="P192" s="625"/>
      <c r="Q192" s="625"/>
      <c r="R192" s="530"/>
      <c r="S192" s="530"/>
      <c r="T192" s="530"/>
      <c r="U192" s="530"/>
      <c r="V192" s="530"/>
      <c r="W192" s="530"/>
      <c r="X192" s="530"/>
      <c r="Y192" s="530"/>
      <c r="Z192" s="530"/>
      <c r="AA192" s="530"/>
      <c r="AB192" s="530"/>
      <c r="AC192" s="530"/>
    </row>
    <row r="193" spans="1:29" s="532" customFormat="1" ht="15" hidden="1" x14ac:dyDescent="0.25">
      <c r="A193" s="625"/>
      <c r="B193" s="625"/>
      <c r="C193" s="625"/>
      <c r="D193" s="625"/>
      <c r="E193" s="625"/>
      <c r="F193" s="625"/>
      <c r="G193" s="625"/>
      <c r="H193" s="625"/>
      <c r="I193" s="625"/>
      <c r="J193" s="625"/>
      <c r="K193" s="625"/>
      <c r="L193" s="625"/>
      <c r="M193" s="625"/>
      <c r="N193" s="625"/>
      <c r="O193" s="625"/>
      <c r="P193" s="625"/>
      <c r="Q193" s="625"/>
      <c r="R193" s="530"/>
      <c r="S193" s="530"/>
      <c r="T193" s="530"/>
      <c r="U193" s="530"/>
      <c r="V193" s="530"/>
      <c r="W193" s="530"/>
      <c r="X193" s="530"/>
      <c r="Y193" s="530"/>
      <c r="Z193" s="530"/>
      <c r="AA193" s="530"/>
      <c r="AB193" s="530"/>
      <c r="AC193" s="530"/>
    </row>
    <row r="194" spans="1:29" s="532" customFormat="1" ht="15" hidden="1" x14ac:dyDescent="0.25">
      <c r="A194" s="625"/>
      <c r="B194" s="625"/>
      <c r="C194" s="625"/>
      <c r="D194" s="625"/>
      <c r="E194" s="625"/>
      <c r="F194" s="625"/>
      <c r="G194" s="625"/>
      <c r="H194" s="625"/>
      <c r="I194" s="625"/>
      <c r="J194" s="625"/>
      <c r="K194" s="625"/>
      <c r="L194" s="625"/>
      <c r="M194" s="625"/>
      <c r="N194" s="625"/>
      <c r="O194" s="625"/>
      <c r="P194" s="625"/>
      <c r="Q194" s="625"/>
      <c r="R194" s="530"/>
      <c r="S194" s="530"/>
      <c r="T194" s="530"/>
      <c r="U194" s="530"/>
      <c r="V194" s="530"/>
      <c r="W194" s="530"/>
      <c r="X194" s="530"/>
      <c r="Y194" s="530"/>
      <c r="Z194" s="530"/>
      <c r="AA194" s="530"/>
      <c r="AB194" s="530"/>
      <c r="AC194" s="530"/>
    </row>
    <row r="195" spans="1:29" s="532" customFormat="1" ht="15" hidden="1" x14ac:dyDescent="0.25">
      <c r="A195" s="625"/>
      <c r="B195" s="625"/>
      <c r="C195" s="625"/>
      <c r="D195" s="625"/>
      <c r="E195" s="625"/>
      <c r="F195" s="625"/>
      <c r="G195" s="625"/>
      <c r="H195" s="625"/>
      <c r="I195" s="625"/>
      <c r="J195" s="625"/>
      <c r="K195" s="625"/>
      <c r="L195" s="625"/>
      <c r="M195" s="625"/>
      <c r="N195" s="625"/>
      <c r="O195" s="625"/>
      <c r="P195" s="625"/>
      <c r="Q195" s="625"/>
      <c r="R195" s="530"/>
      <c r="S195" s="530"/>
      <c r="T195" s="530"/>
      <c r="U195" s="530"/>
      <c r="V195" s="530"/>
      <c r="W195" s="530"/>
      <c r="X195" s="530"/>
      <c r="Y195" s="530"/>
      <c r="Z195" s="530"/>
      <c r="AA195" s="530"/>
      <c r="AB195" s="530"/>
      <c r="AC195" s="530"/>
    </row>
    <row r="196" spans="1:29" s="532" customFormat="1" ht="15" hidden="1" x14ac:dyDescent="0.25">
      <c r="A196" s="625"/>
      <c r="B196" s="625"/>
      <c r="C196" s="625"/>
      <c r="D196" s="625"/>
      <c r="E196" s="625"/>
      <c r="F196" s="625"/>
      <c r="G196" s="625"/>
      <c r="H196" s="625"/>
      <c r="I196" s="625"/>
      <c r="J196" s="625"/>
      <c r="K196" s="625"/>
      <c r="L196" s="625"/>
      <c r="M196" s="625"/>
      <c r="N196" s="625"/>
      <c r="O196" s="625"/>
      <c r="P196" s="625"/>
      <c r="Q196" s="625"/>
      <c r="R196" s="530"/>
      <c r="S196" s="530"/>
      <c r="T196" s="530"/>
      <c r="U196" s="530"/>
      <c r="V196" s="530"/>
      <c r="W196" s="530"/>
      <c r="X196" s="530"/>
      <c r="Y196" s="530"/>
      <c r="Z196" s="530"/>
      <c r="AA196" s="530"/>
      <c r="AB196" s="530"/>
      <c r="AC196" s="530"/>
    </row>
    <row r="197" spans="1:29" s="532" customFormat="1" ht="15" hidden="1" x14ac:dyDescent="0.25">
      <c r="A197" s="625"/>
      <c r="B197" s="625"/>
      <c r="C197" s="625"/>
      <c r="D197" s="625"/>
      <c r="E197" s="625"/>
      <c r="F197" s="625"/>
      <c r="G197" s="625"/>
      <c r="H197" s="625"/>
      <c r="I197" s="625"/>
      <c r="J197" s="625"/>
      <c r="K197" s="625"/>
      <c r="L197" s="625"/>
      <c r="M197" s="625"/>
      <c r="N197" s="625"/>
      <c r="O197" s="625"/>
      <c r="P197" s="625"/>
      <c r="Q197" s="625"/>
      <c r="R197" s="530"/>
      <c r="S197" s="530"/>
      <c r="T197" s="530"/>
      <c r="U197" s="530"/>
      <c r="V197" s="530"/>
      <c r="W197" s="530"/>
      <c r="X197" s="530"/>
      <c r="Y197" s="530"/>
      <c r="Z197" s="530"/>
      <c r="AA197" s="530"/>
      <c r="AB197" s="530"/>
      <c r="AC197" s="530"/>
    </row>
    <row r="198" spans="1:29" s="532" customFormat="1" ht="15" hidden="1" x14ac:dyDescent="0.25">
      <c r="A198" s="625"/>
      <c r="B198" s="625"/>
      <c r="C198" s="625"/>
      <c r="D198" s="625"/>
      <c r="E198" s="625"/>
      <c r="F198" s="625"/>
      <c r="G198" s="625"/>
      <c r="H198" s="625"/>
      <c r="I198" s="625"/>
      <c r="J198" s="625"/>
      <c r="K198" s="625"/>
      <c r="L198" s="625"/>
      <c r="M198" s="625"/>
      <c r="N198" s="625"/>
      <c r="O198" s="625"/>
      <c r="P198" s="625"/>
      <c r="Q198" s="625"/>
      <c r="R198" s="530"/>
      <c r="S198" s="530"/>
      <c r="T198" s="530"/>
      <c r="U198" s="530"/>
      <c r="V198" s="530"/>
      <c r="W198" s="530"/>
      <c r="X198" s="530"/>
      <c r="Y198" s="530"/>
      <c r="Z198" s="530"/>
      <c r="AA198" s="530"/>
      <c r="AB198" s="530"/>
      <c r="AC198" s="530"/>
    </row>
    <row r="199" spans="1:29" s="532" customFormat="1" ht="15" hidden="1" x14ac:dyDescent="0.25">
      <c r="A199" s="625"/>
      <c r="B199" s="625"/>
      <c r="C199" s="625"/>
      <c r="D199" s="625"/>
      <c r="E199" s="625"/>
      <c r="F199" s="625"/>
      <c r="G199" s="625"/>
      <c r="H199" s="625"/>
      <c r="I199" s="625"/>
      <c r="J199" s="625"/>
      <c r="K199" s="625"/>
      <c r="L199" s="625"/>
      <c r="M199" s="625"/>
      <c r="N199" s="625"/>
      <c r="O199" s="625"/>
      <c r="P199" s="625"/>
      <c r="Q199" s="625"/>
      <c r="R199" s="530"/>
      <c r="S199" s="530"/>
      <c r="T199" s="530"/>
      <c r="U199" s="530"/>
      <c r="V199" s="530"/>
      <c r="W199" s="530"/>
      <c r="X199" s="530"/>
      <c r="Y199" s="530"/>
      <c r="Z199" s="530"/>
      <c r="AA199" s="530"/>
      <c r="AB199" s="530"/>
      <c r="AC199" s="530"/>
    </row>
    <row r="200" spans="1:29" s="532" customFormat="1" ht="15" hidden="1" x14ac:dyDescent="0.25">
      <c r="A200" s="625"/>
      <c r="B200" s="625"/>
      <c r="C200" s="625"/>
      <c r="D200" s="625"/>
      <c r="E200" s="625"/>
      <c r="F200" s="625"/>
      <c r="G200" s="625"/>
      <c r="H200" s="625"/>
      <c r="I200" s="625"/>
      <c r="J200" s="625"/>
      <c r="K200" s="625"/>
      <c r="L200" s="625"/>
      <c r="M200" s="625"/>
      <c r="N200" s="625"/>
      <c r="O200" s="625"/>
      <c r="P200" s="625"/>
      <c r="Q200" s="625"/>
      <c r="R200" s="530"/>
      <c r="S200" s="530"/>
      <c r="T200" s="530"/>
      <c r="U200" s="530"/>
      <c r="V200" s="530"/>
      <c r="W200" s="530"/>
      <c r="X200" s="530"/>
      <c r="Y200" s="530"/>
      <c r="Z200" s="530"/>
      <c r="AA200" s="530"/>
      <c r="AB200" s="530"/>
      <c r="AC200" s="530"/>
    </row>
    <row r="201" spans="1:29" s="532" customFormat="1" ht="15" hidden="1" x14ac:dyDescent="0.25">
      <c r="A201" s="625"/>
      <c r="B201" s="625"/>
      <c r="C201" s="625"/>
      <c r="D201" s="625"/>
      <c r="E201" s="625"/>
      <c r="F201" s="625"/>
      <c r="G201" s="625"/>
      <c r="H201" s="625"/>
      <c r="I201" s="625"/>
      <c r="J201" s="625"/>
      <c r="K201" s="625"/>
      <c r="L201" s="625"/>
      <c r="M201" s="625"/>
      <c r="N201" s="625"/>
      <c r="O201" s="625"/>
      <c r="P201" s="625"/>
      <c r="Q201" s="625"/>
      <c r="R201" s="530"/>
      <c r="S201" s="530"/>
      <c r="T201" s="530"/>
      <c r="U201" s="530"/>
      <c r="V201" s="530"/>
      <c r="W201" s="530"/>
      <c r="X201" s="530"/>
      <c r="Y201" s="530"/>
      <c r="Z201" s="530"/>
      <c r="AA201" s="530"/>
      <c r="AB201" s="530"/>
      <c r="AC201" s="530"/>
    </row>
    <row r="202" spans="1:29" s="532" customFormat="1" ht="15.75" hidden="1" thickBot="1" x14ac:dyDescent="0.3">
      <c r="A202" s="625"/>
      <c r="B202" s="625"/>
      <c r="C202" s="625"/>
      <c r="D202" s="625"/>
      <c r="E202" s="625"/>
      <c r="F202" s="625"/>
      <c r="G202" s="625"/>
      <c r="H202" s="625"/>
      <c r="I202" s="625"/>
      <c r="J202" s="625"/>
      <c r="K202" s="625"/>
      <c r="L202" s="625"/>
      <c r="M202" s="625"/>
      <c r="N202" s="625"/>
      <c r="O202" s="625"/>
      <c r="P202" s="625"/>
      <c r="Q202" s="625"/>
      <c r="R202" s="530"/>
      <c r="S202" s="530"/>
      <c r="T202" s="530"/>
      <c r="U202" s="530"/>
      <c r="V202" s="530"/>
      <c r="W202" s="530"/>
      <c r="X202" s="530"/>
      <c r="Y202" s="530"/>
      <c r="Z202" s="530"/>
      <c r="AA202" s="530"/>
      <c r="AB202" s="530"/>
      <c r="AC202" s="530"/>
    </row>
    <row r="203" spans="1:29" s="532" customFormat="1" ht="15.75" thickBot="1" x14ac:dyDescent="0.3">
      <c r="A203" s="625"/>
      <c r="B203" s="625"/>
      <c r="C203" s="625"/>
      <c r="D203" s="625"/>
      <c r="E203" s="625"/>
      <c r="F203" s="625"/>
      <c r="G203" s="625"/>
      <c r="H203" s="625"/>
      <c r="I203" s="625"/>
      <c r="J203" s="625"/>
      <c r="K203" s="625"/>
      <c r="L203" s="625"/>
      <c r="M203" s="625"/>
      <c r="N203" s="625"/>
      <c r="O203" s="625"/>
      <c r="P203" s="625"/>
      <c r="Q203" s="625"/>
      <c r="R203" s="530"/>
      <c r="S203" s="530"/>
      <c r="T203" s="530"/>
      <c r="U203" s="530"/>
      <c r="V203" s="530"/>
      <c r="W203" s="530"/>
      <c r="X203" s="530"/>
      <c r="Y203" s="530"/>
      <c r="Z203" s="530"/>
      <c r="AA203" s="530"/>
      <c r="AB203" s="530"/>
      <c r="AC203" s="530"/>
    </row>
    <row r="204" spans="1:29" x14ac:dyDescent="0.25">
      <c r="A204" s="525"/>
      <c r="B204" s="526"/>
      <c r="C204" s="526"/>
      <c r="D204" s="526"/>
      <c r="E204" s="526"/>
      <c r="F204" s="526"/>
      <c r="G204" s="526"/>
      <c r="H204" s="527"/>
      <c r="I204" s="525"/>
      <c r="J204" s="526"/>
      <c r="K204" s="526"/>
      <c r="L204" s="526"/>
      <c r="M204" s="526"/>
      <c r="N204" s="528"/>
      <c r="O204" s="528"/>
      <c r="P204" s="525"/>
      <c r="Q204" s="529"/>
    </row>
    <row r="205" spans="1:29" x14ac:dyDescent="0.25">
      <c r="A205" s="531"/>
      <c r="B205" s="532"/>
      <c r="C205" s="532"/>
      <c r="D205" s="532"/>
      <c r="E205" s="532"/>
      <c r="F205" s="532"/>
      <c r="G205" s="532"/>
      <c r="H205" s="533"/>
      <c r="I205" s="1164" t="s">
        <v>2270</v>
      </c>
      <c r="J205" s="1165"/>
      <c r="K205" s="1165"/>
      <c r="L205" s="1165"/>
      <c r="M205" s="1165"/>
      <c r="N205" s="1165"/>
      <c r="O205" s="1166"/>
      <c r="P205" s="531"/>
      <c r="Q205" s="534"/>
    </row>
    <row r="206" spans="1:29" x14ac:dyDescent="0.25">
      <c r="A206" s="531"/>
      <c r="B206" s="532"/>
      <c r="C206" s="532"/>
      <c r="D206" s="532"/>
      <c r="E206" s="532"/>
      <c r="F206" s="532"/>
      <c r="G206" s="532"/>
      <c r="H206" s="533"/>
      <c r="I206" s="1164" t="s">
        <v>2271</v>
      </c>
      <c r="J206" s="1165"/>
      <c r="K206" s="1165"/>
      <c r="L206" s="1165"/>
      <c r="M206" s="1165"/>
      <c r="N206" s="1165"/>
      <c r="O206" s="1166"/>
      <c r="P206" s="531"/>
      <c r="Q206" s="534"/>
    </row>
    <row r="207" spans="1:29" ht="13.5" thickBot="1" x14ac:dyDescent="0.3">
      <c r="A207" s="531"/>
      <c r="B207" s="532"/>
      <c r="C207" s="532"/>
      <c r="D207" s="532"/>
      <c r="E207" s="532"/>
      <c r="F207" s="532"/>
      <c r="G207" s="532"/>
      <c r="H207" s="533"/>
      <c r="I207" s="535"/>
      <c r="J207" s="536"/>
      <c r="K207" s="536"/>
      <c r="L207" s="536"/>
      <c r="M207" s="536"/>
      <c r="N207" s="537"/>
      <c r="O207" s="537"/>
      <c r="P207" s="531"/>
      <c r="Q207" s="534"/>
    </row>
    <row r="208" spans="1:29" ht="24" customHeight="1" x14ac:dyDescent="0.25">
      <c r="A208" s="538"/>
      <c r="B208" s="539"/>
      <c r="C208" s="539"/>
      <c r="D208" s="539"/>
      <c r="E208" s="539"/>
      <c r="F208" s="539"/>
      <c r="G208" s="539"/>
      <c r="H208" s="540"/>
      <c r="I208" s="1101" t="s">
        <v>217</v>
      </c>
      <c r="J208" s="1102"/>
      <c r="K208" s="1102"/>
      <c r="L208" s="1102"/>
      <c r="M208" s="1102"/>
      <c r="N208" s="1102"/>
      <c r="O208" s="1103"/>
      <c r="P208" s="538"/>
      <c r="Q208" s="540"/>
    </row>
    <row r="209" spans="1:17" ht="13.5" thickBot="1" x14ac:dyDescent="0.3">
      <c r="A209" s="541"/>
      <c r="B209" s="542"/>
      <c r="C209" s="542"/>
      <c r="D209" s="542"/>
      <c r="E209" s="542"/>
      <c r="F209" s="542"/>
      <c r="G209" s="542"/>
      <c r="H209" s="543"/>
      <c r="I209" s="1104" t="s">
        <v>218</v>
      </c>
      <c r="J209" s="1105"/>
      <c r="K209" s="1105"/>
      <c r="L209" s="1105"/>
      <c r="M209" s="1105"/>
      <c r="N209" s="1105"/>
      <c r="O209" s="1106"/>
      <c r="P209" s="541"/>
      <c r="Q209" s="543"/>
    </row>
    <row r="210" spans="1:17" ht="27" customHeight="1" x14ac:dyDescent="0.25">
      <c r="A210" s="1167"/>
      <c r="B210" s="1168"/>
      <c r="C210" s="1168"/>
      <c r="D210" s="1168"/>
      <c r="E210" s="1168"/>
      <c r="F210" s="1168"/>
      <c r="G210" s="1168"/>
      <c r="H210" s="1168"/>
      <c r="I210" s="638"/>
      <c r="J210" s="639"/>
      <c r="K210" s="640"/>
      <c r="L210" s="639"/>
      <c r="M210" s="639"/>
      <c r="N210" s="641"/>
      <c r="O210" s="642"/>
      <c r="P210" s="638"/>
      <c r="Q210" s="643"/>
    </row>
    <row r="211" spans="1:17" x14ac:dyDescent="0.25">
      <c r="A211" s="1154"/>
      <c r="B211" s="1155"/>
      <c r="C211" s="1155"/>
      <c r="D211" s="1155"/>
      <c r="E211" s="1155"/>
      <c r="F211" s="1155"/>
      <c r="G211" s="1155"/>
      <c r="H211" s="1155"/>
      <c r="I211" s="544"/>
      <c r="J211" s="545"/>
      <c r="K211" s="546"/>
      <c r="L211" s="545"/>
      <c r="M211" s="545"/>
      <c r="N211" s="547"/>
      <c r="O211" s="548"/>
      <c r="P211" s="544"/>
      <c r="Q211" s="549"/>
    </row>
    <row r="212" spans="1:17" x14ac:dyDescent="0.25">
      <c r="A212" s="1154" t="s">
        <v>219</v>
      </c>
      <c r="B212" s="1155"/>
      <c r="C212" s="1155"/>
      <c r="D212" s="1155"/>
      <c r="E212" s="1155"/>
      <c r="F212" s="1155"/>
      <c r="G212" s="1155"/>
      <c r="H212" s="1155"/>
      <c r="I212" s="550" t="s">
        <v>220</v>
      </c>
      <c r="J212" s="545">
        <v>2</v>
      </c>
      <c r="K212" s="1160" t="s">
        <v>2261</v>
      </c>
      <c r="L212" s="1160"/>
      <c r="M212" s="1160"/>
      <c r="N212" s="551"/>
      <c r="O212" s="548"/>
      <c r="P212" s="544"/>
      <c r="Q212" s="549"/>
    </row>
    <row r="213" spans="1:17" x14ac:dyDescent="0.25">
      <c r="A213" s="1162" t="s">
        <v>222</v>
      </c>
      <c r="B213" s="1163"/>
      <c r="C213" s="1163"/>
      <c r="D213" s="1163"/>
      <c r="E213" s="1163"/>
      <c r="F213" s="1163"/>
      <c r="G213" s="1163"/>
      <c r="H213" s="1163"/>
      <c r="I213" s="548" t="s">
        <v>220</v>
      </c>
      <c r="J213" s="552" t="s">
        <v>2262</v>
      </c>
      <c r="K213" s="1160" t="s">
        <v>2296</v>
      </c>
      <c r="L213" s="1160"/>
      <c r="M213" s="1160"/>
      <c r="N213" s="1160"/>
      <c r="O213" s="1160"/>
      <c r="P213" s="1160"/>
      <c r="Q213" s="553"/>
    </row>
    <row r="214" spans="1:17" ht="12.75" customHeight="1" x14ac:dyDescent="0.25">
      <c r="A214" s="1154" t="s">
        <v>224</v>
      </c>
      <c r="B214" s="1155"/>
      <c r="C214" s="1155"/>
      <c r="D214" s="1155"/>
      <c r="E214" s="1155"/>
      <c r="F214" s="1155"/>
      <c r="G214" s="1155"/>
      <c r="H214" s="1155"/>
      <c r="I214" s="548" t="s">
        <v>220</v>
      </c>
      <c r="J214" s="554" t="s">
        <v>2456</v>
      </c>
      <c r="K214" s="1177" t="s">
        <v>34</v>
      </c>
      <c r="L214" s="1177"/>
      <c r="M214" s="1177"/>
      <c r="N214" s="1177"/>
      <c r="O214" s="1177"/>
      <c r="P214" s="1177"/>
      <c r="Q214" s="1178"/>
    </row>
    <row r="215" spans="1:17" x14ac:dyDescent="0.25">
      <c r="A215" s="1154" t="s">
        <v>226</v>
      </c>
      <c r="B215" s="1155"/>
      <c r="C215" s="1155"/>
      <c r="D215" s="1155"/>
      <c r="E215" s="1155"/>
      <c r="F215" s="1155"/>
      <c r="G215" s="1155"/>
      <c r="H215" s="1155"/>
      <c r="I215" s="548" t="s">
        <v>220</v>
      </c>
      <c r="J215" s="545" t="s">
        <v>227</v>
      </c>
      <c r="K215" s="555"/>
      <c r="L215" s="556"/>
      <c r="M215" s="556"/>
      <c r="N215" s="551"/>
      <c r="O215" s="548"/>
      <c r="P215" s="544"/>
      <c r="Q215" s="549"/>
    </row>
    <row r="216" spans="1:17" x14ac:dyDescent="0.25">
      <c r="A216" s="1154" t="s">
        <v>228</v>
      </c>
      <c r="B216" s="1155"/>
      <c r="C216" s="1155"/>
      <c r="D216" s="1155"/>
      <c r="E216" s="1155"/>
      <c r="F216" s="1155"/>
      <c r="G216" s="1155"/>
      <c r="H216" s="1155"/>
      <c r="I216" s="548" t="s">
        <v>220</v>
      </c>
      <c r="J216" s="545" t="s">
        <v>229</v>
      </c>
      <c r="K216" s="555"/>
      <c r="L216" s="556"/>
      <c r="M216" s="556"/>
      <c r="N216" s="551"/>
      <c r="O216" s="548"/>
      <c r="P216" s="544"/>
      <c r="Q216" s="549"/>
    </row>
    <row r="217" spans="1:17" x14ac:dyDescent="0.25">
      <c r="A217" s="1154" t="s">
        <v>230</v>
      </c>
      <c r="B217" s="1155"/>
      <c r="C217" s="1155"/>
      <c r="D217" s="1155"/>
      <c r="E217" s="1155"/>
      <c r="F217" s="1155"/>
      <c r="G217" s="1155"/>
      <c r="H217" s="1155"/>
      <c r="I217" s="548" t="s">
        <v>220</v>
      </c>
      <c r="J217" s="1161">
        <f xml:space="preserve"> Q235</f>
        <v>10000000</v>
      </c>
      <c r="K217" s="1161"/>
      <c r="L217" s="1161"/>
      <c r="M217" s="556"/>
      <c r="N217" s="551"/>
      <c r="O217" s="548"/>
      <c r="P217" s="544"/>
      <c r="Q217" s="549"/>
    </row>
    <row r="218" spans="1:17" x14ac:dyDescent="0.25">
      <c r="A218" s="1154" t="s">
        <v>231</v>
      </c>
      <c r="B218" s="1155"/>
      <c r="C218" s="1155"/>
      <c r="D218" s="1155"/>
      <c r="E218" s="1155"/>
      <c r="F218" s="1155"/>
      <c r="G218" s="1155"/>
      <c r="H218" s="1155"/>
      <c r="I218" s="548" t="s">
        <v>220</v>
      </c>
      <c r="J218" s="545" t="s">
        <v>229</v>
      </c>
      <c r="K218" s="555"/>
      <c r="L218" s="556"/>
      <c r="M218" s="556"/>
      <c r="N218" s="551"/>
      <c r="O218" s="548"/>
      <c r="P218" s="544"/>
      <c r="Q218" s="549"/>
    </row>
    <row r="219" spans="1:17" x14ac:dyDescent="0.25">
      <c r="A219" s="557" t="s">
        <v>232</v>
      </c>
      <c r="B219" s="556"/>
      <c r="C219" s="556"/>
      <c r="D219" s="556"/>
      <c r="E219" s="556"/>
      <c r="F219" s="556"/>
      <c r="G219" s="556"/>
      <c r="H219" s="556"/>
      <c r="I219" s="548" t="s">
        <v>220</v>
      </c>
      <c r="J219" s="545" t="s">
        <v>233</v>
      </c>
      <c r="K219" s="555"/>
      <c r="L219" s="556"/>
      <c r="M219" s="556"/>
      <c r="N219" s="551"/>
      <c r="O219" s="548"/>
      <c r="P219" s="544"/>
      <c r="Q219" s="549"/>
    </row>
    <row r="220" spans="1:17" ht="13.5" thickBot="1" x14ac:dyDescent="0.3">
      <c r="A220" s="1156" t="s">
        <v>234</v>
      </c>
      <c r="B220" s="1157"/>
      <c r="C220" s="1157"/>
      <c r="D220" s="1157"/>
      <c r="E220" s="1157"/>
      <c r="F220" s="1157"/>
      <c r="G220" s="1157"/>
      <c r="H220" s="1157"/>
      <c r="I220" s="1157"/>
      <c r="J220" s="1157"/>
      <c r="K220" s="1157"/>
      <c r="L220" s="1157"/>
      <c r="M220" s="1157"/>
      <c r="N220" s="1157"/>
      <c r="O220" s="1157"/>
      <c r="P220" s="1157"/>
      <c r="Q220" s="1158"/>
    </row>
    <row r="221" spans="1:17" ht="13.5" thickBot="1" x14ac:dyDescent="0.3">
      <c r="A221" s="1159" t="s">
        <v>235</v>
      </c>
      <c r="B221" s="1159"/>
      <c r="C221" s="1159"/>
      <c r="D221" s="1159"/>
      <c r="E221" s="1159"/>
      <c r="F221" s="1159"/>
      <c r="G221" s="558"/>
      <c r="H221" s="1159" t="s">
        <v>236</v>
      </c>
      <c r="I221" s="1159"/>
      <c r="J221" s="1159"/>
      <c r="K221" s="1159"/>
      <c r="L221" s="1159"/>
      <c r="M221" s="1159"/>
      <c r="N221" s="1159" t="s">
        <v>237</v>
      </c>
      <c r="O221" s="1159"/>
      <c r="P221" s="1159"/>
      <c r="Q221" s="1159"/>
    </row>
    <row r="222" spans="1:17" x14ac:dyDescent="0.25">
      <c r="A222" s="559" t="s">
        <v>238</v>
      </c>
      <c r="B222" s="560"/>
      <c r="C222" s="560"/>
      <c r="D222" s="560"/>
      <c r="E222" s="560"/>
      <c r="F222" s="561"/>
      <c r="G222" s="561"/>
      <c r="H222" s="1143" t="s">
        <v>2298</v>
      </c>
      <c r="I222" s="1143"/>
      <c r="J222" s="1143"/>
      <c r="K222" s="1143"/>
      <c r="L222" s="1143"/>
      <c r="M222" s="1143"/>
      <c r="N222" s="1144" t="s">
        <v>2300</v>
      </c>
      <c r="O222" s="1145"/>
      <c r="P222" s="1145"/>
      <c r="Q222" s="1146"/>
    </row>
    <row r="223" spans="1:17" x14ac:dyDescent="0.25">
      <c r="A223" s="1147" t="s">
        <v>241</v>
      </c>
      <c r="B223" s="1148"/>
      <c r="C223" s="1148"/>
      <c r="D223" s="1148"/>
      <c r="E223" s="1148"/>
      <c r="F223" s="1149"/>
      <c r="G223" s="562"/>
      <c r="H223" s="1150" t="s">
        <v>242</v>
      </c>
      <c r="I223" s="1148"/>
      <c r="J223" s="1148"/>
      <c r="K223" s="1148"/>
      <c r="L223" s="1148"/>
      <c r="M223" s="1149"/>
      <c r="N223" s="1151">
        <f>Q235</f>
        <v>10000000</v>
      </c>
      <c r="O223" s="1152"/>
      <c r="P223" s="1152"/>
      <c r="Q223" s="1153"/>
    </row>
    <row r="224" spans="1:17" ht="28.5" customHeight="1" x14ac:dyDescent="0.25">
      <c r="A224" s="1134" t="s">
        <v>243</v>
      </c>
      <c r="B224" s="1135"/>
      <c r="C224" s="1135"/>
      <c r="D224" s="1135"/>
      <c r="E224" s="1135"/>
      <c r="F224" s="1136"/>
      <c r="G224" s="563"/>
      <c r="H224" s="564" t="s">
        <v>2272</v>
      </c>
      <c r="I224" s="1062" t="s">
        <v>2591</v>
      </c>
      <c r="J224" s="1062"/>
      <c r="K224" s="1062"/>
      <c r="L224" s="1062"/>
      <c r="M224" s="1063"/>
      <c r="N224" s="1137" t="s">
        <v>1368</v>
      </c>
      <c r="O224" s="1138"/>
      <c r="P224" s="1138"/>
      <c r="Q224" s="1139"/>
    </row>
    <row r="225" spans="1:17" ht="31.5" customHeight="1" thickBot="1" x14ac:dyDescent="0.3">
      <c r="A225" s="1134" t="s">
        <v>245</v>
      </c>
      <c r="B225" s="1135"/>
      <c r="C225" s="1135"/>
      <c r="D225" s="1135"/>
      <c r="E225" s="1135"/>
      <c r="F225" s="1136"/>
      <c r="G225" s="563"/>
      <c r="H225" s="565" t="s">
        <v>2272</v>
      </c>
      <c r="I225" s="984" t="s">
        <v>2592</v>
      </c>
      <c r="J225" s="984"/>
      <c r="K225" s="984"/>
      <c r="L225" s="984"/>
      <c r="M225" s="985"/>
      <c r="N225" s="1137" t="s">
        <v>1368</v>
      </c>
      <c r="O225" s="1138"/>
      <c r="P225" s="1138"/>
      <c r="Q225" s="1139"/>
    </row>
    <row r="226" spans="1:17" x14ac:dyDescent="0.25">
      <c r="A226" s="1175" t="s">
        <v>2638</v>
      </c>
      <c r="B226" s="1096"/>
      <c r="C226" s="1096"/>
      <c r="D226" s="1096"/>
      <c r="E226" s="1096"/>
      <c r="F226" s="1096"/>
      <c r="G226" s="1096"/>
      <c r="H226" s="1096"/>
      <c r="I226" s="1096"/>
      <c r="J226" s="1096"/>
      <c r="K226" s="1096"/>
      <c r="L226" s="1096"/>
      <c r="M226" s="1096"/>
      <c r="N226" s="1096"/>
      <c r="O226" s="1096"/>
      <c r="P226" s="1096"/>
      <c r="Q226" s="1176"/>
    </row>
    <row r="227" spans="1:17" ht="28.5" customHeight="1" thickBot="1" x14ac:dyDescent="0.3">
      <c r="A227" s="1098"/>
      <c r="B227" s="1099"/>
      <c r="C227" s="1099"/>
      <c r="D227" s="1099"/>
      <c r="E227" s="1099"/>
      <c r="F227" s="1099"/>
      <c r="G227" s="1099"/>
      <c r="H227" s="1099"/>
      <c r="I227" s="1099"/>
      <c r="J227" s="1099"/>
      <c r="K227" s="1099"/>
      <c r="L227" s="1099"/>
      <c r="M227" s="1099"/>
      <c r="N227" s="1099"/>
      <c r="O227" s="1099"/>
      <c r="P227" s="1099"/>
      <c r="Q227" s="1100"/>
    </row>
    <row r="228" spans="1:17" x14ac:dyDescent="0.25">
      <c r="A228" s="1101" t="s">
        <v>246</v>
      </c>
      <c r="B228" s="1102"/>
      <c r="C228" s="1102"/>
      <c r="D228" s="1102"/>
      <c r="E228" s="1102"/>
      <c r="F228" s="1102"/>
      <c r="G228" s="1102"/>
      <c r="H228" s="1102"/>
      <c r="I228" s="1102"/>
      <c r="J228" s="1102"/>
      <c r="K228" s="1102"/>
      <c r="L228" s="1102"/>
      <c r="M228" s="1102"/>
      <c r="N228" s="1102"/>
      <c r="O228" s="1102"/>
      <c r="P228" s="1102"/>
      <c r="Q228" s="1103"/>
    </row>
    <row r="229" spans="1:17" ht="13.5" thickBot="1" x14ac:dyDescent="0.3">
      <c r="A229" s="1104" t="s">
        <v>247</v>
      </c>
      <c r="B229" s="1105"/>
      <c r="C229" s="1105"/>
      <c r="D229" s="1105"/>
      <c r="E229" s="1105"/>
      <c r="F229" s="1105"/>
      <c r="G229" s="1105"/>
      <c r="H229" s="1105"/>
      <c r="I229" s="1105"/>
      <c r="J229" s="1105"/>
      <c r="K229" s="1105"/>
      <c r="L229" s="1105"/>
      <c r="M229" s="1105"/>
      <c r="N229" s="1105"/>
      <c r="O229" s="1105"/>
      <c r="P229" s="1105"/>
      <c r="Q229" s="1106"/>
    </row>
    <row r="230" spans="1:17" x14ac:dyDescent="0.25">
      <c r="A230" s="567"/>
      <c r="B230" s="568"/>
      <c r="C230" s="568"/>
      <c r="D230" s="568"/>
      <c r="E230" s="568"/>
      <c r="F230" s="1107" t="s">
        <v>248</v>
      </c>
      <c r="G230" s="1108"/>
      <c r="H230" s="1108"/>
      <c r="I230" s="1108"/>
      <c r="J230" s="1108"/>
      <c r="K230" s="1108"/>
      <c r="L230" s="1109"/>
      <c r="M230" s="1116" t="s">
        <v>249</v>
      </c>
      <c r="N230" s="1119" t="s">
        <v>250</v>
      </c>
      <c r="O230" s="1120"/>
      <c r="P230" s="1120"/>
      <c r="Q230" s="1121"/>
    </row>
    <row r="231" spans="1:17" ht="13.5" thickBot="1" x14ac:dyDescent="0.3">
      <c r="A231" s="1125" t="s">
        <v>251</v>
      </c>
      <c r="B231" s="1126"/>
      <c r="C231" s="1126"/>
      <c r="D231" s="1126"/>
      <c r="E231" s="1127"/>
      <c r="F231" s="1110"/>
      <c r="G231" s="1111"/>
      <c r="H231" s="1111"/>
      <c r="I231" s="1111"/>
      <c r="J231" s="1111"/>
      <c r="K231" s="1111"/>
      <c r="L231" s="1112"/>
      <c r="M231" s="1117"/>
      <c r="N231" s="1122"/>
      <c r="O231" s="1123"/>
      <c r="P231" s="1123"/>
      <c r="Q231" s="1124"/>
    </row>
    <row r="232" spans="1:17" x14ac:dyDescent="0.25">
      <c r="A232" s="1125" t="s">
        <v>252</v>
      </c>
      <c r="B232" s="1126"/>
      <c r="C232" s="1126"/>
      <c r="D232" s="1126"/>
      <c r="E232" s="1127"/>
      <c r="F232" s="1110"/>
      <c r="G232" s="1111"/>
      <c r="H232" s="1111"/>
      <c r="I232" s="1111"/>
      <c r="J232" s="1111"/>
      <c r="K232" s="1111"/>
      <c r="L232" s="1112"/>
      <c r="M232" s="1117"/>
      <c r="N232" s="1128" t="s">
        <v>253</v>
      </c>
      <c r="O232" s="1130" t="s">
        <v>254</v>
      </c>
      <c r="P232" s="569" t="s">
        <v>255</v>
      </c>
      <c r="Q232" s="1132" t="s">
        <v>256</v>
      </c>
    </row>
    <row r="233" spans="1:17" ht="13.5" thickBot="1" x14ac:dyDescent="0.3">
      <c r="A233" s="570"/>
      <c r="B233" s="571"/>
      <c r="C233" s="571"/>
      <c r="D233" s="571"/>
      <c r="E233" s="572"/>
      <c r="F233" s="1113"/>
      <c r="G233" s="1114"/>
      <c r="H233" s="1114"/>
      <c r="I233" s="1114"/>
      <c r="J233" s="1114"/>
      <c r="K233" s="1114"/>
      <c r="L233" s="1115"/>
      <c r="M233" s="1118"/>
      <c r="N233" s="1129"/>
      <c r="O233" s="1131"/>
      <c r="P233" s="573" t="s">
        <v>257</v>
      </c>
      <c r="Q233" s="1133"/>
    </row>
    <row r="234" spans="1:17" ht="13.5" thickBot="1" x14ac:dyDescent="0.3">
      <c r="A234" s="1076">
        <v>1</v>
      </c>
      <c r="B234" s="1077"/>
      <c r="C234" s="1077"/>
      <c r="D234" s="1077"/>
      <c r="E234" s="1078"/>
      <c r="F234" s="1079">
        <v>2</v>
      </c>
      <c r="G234" s="1077"/>
      <c r="H234" s="1077"/>
      <c r="I234" s="1077"/>
      <c r="J234" s="1077"/>
      <c r="K234" s="1077"/>
      <c r="L234" s="1080"/>
      <c r="M234" s="574">
        <v>3</v>
      </c>
      <c r="N234" s="575">
        <v>4</v>
      </c>
      <c r="O234" s="575">
        <v>5</v>
      </c>
      <c r="P234" s="576">
        <v>6</v>
      </c>
      <c r="Q234" s="577" t="s">
        <v>258</v>
      </c>
    </row>
    <row r="235" spans="1:17" x14ac:dyDescent="0.25">
      <c r="A235" s="578">
        <v>5</v>
      </c>
      <c r="B235" s="579"/>
      <c r="C235" s="579"/>
      <c r="D235" s="579"/>
      <c r="E235" s="579"/>
      <c r="F235" s="1081" t="s">
        <v>259</v>
      </c>
      <c r="G235" s="1082"/>
      <c r="H235" s="1082"/>
      <c r="I235" s="1082"/>
      <c r="J235" s="1082"/>
      <c r="K235" s="1082"/>
      <c r="L235" s="1083"/>
      <c r="M235" s="579"/>
      <c r="N235" s="579"/>
      <c r="O235" s="579"/>
      <c r="P235" s="580"/>
      <c r="Q235" s="581">
        <f>Q243</f>
        <v>10000000</v>
      </c>
    </row>
    <row r="236" spans="1:17" x14ac:dyDescent="0.25">
      <c r="A236" s="582">
        <v>5</v>
      </c>
      <c r="B236" s="583">
        <v>2</v>
      </c>
      <c r="C236" s="583"/>
      <c r="D236" s="583"/>
      <c r="E236" s="583"/>
      <c r="F236" s="1084" t="s">
        <v>302</v>
      </c>
      <c r="G236" s="1085"/>
      <c r="H236" s="1085"/>
      <c r="I236" s="1085"/>
      <c r="J236" s="1085"/>
      <c r="K236" s="1085"/>
      <c r="L236" s="1086"/>
      <c r="M236" s="583"/>
      <c r="N236" s="583"/>
      <c r="O236" s="583"/>
      <c r="P236" s="584"/>
      <c r="Q236" s="585">
        <f>Q235</f>
        <v>10000000</v>
      </c>
    </row>
    <row r="237" spans="1:17" x14ac:dyDescent="0.25">
      <c r="A237" s="582">
        <v>5</v>
      </c>
      <c r="B237" s="583">
        <v>2</v>
      </c>
      <c r="C237" s="583">
        <v>1</v>
      </c>
      <c r="D237" s="583"/>
      <c r="E237" s="583"/>
      <c r="F237" s="1084" t="s">
        <v>303</v>
      </c>
      <c r="G237" s="1085"/>
      <c r="H237" s="1085"/>
      <c r="I237" s="1085"/>
      <c r="J237" s="1085"/>
      <c r="K237" s="1085"/>
      <c r="L237" s="1086"/>
      <c r="M237" s="583"/>
      <c r="N237" s="583"/>
      <c r="O237" s="583"/>
      <c r="P237" s="584"/>
      <c r="Q237" s="585">
        <f>Q243</f>
        <v>10000000</v>
      </c>
    </row>
    <row r="238" spans="1:17" x14ac:dyDescent="0.25">
      <c r="A238" s="582">
        <v>5</v>
      </c>
      <c r="B238" s="583">
        <v>2</v>
      </c>
      <c r="C238" s="583">
        <v>1</v>
      </c>
      <c r="D238" s="583"/>
      <c r="E238" s="586" t="s">
        <v>2331</v>
      </c>
      <c r="F238" s="1069" t="s">
        <v>2449</v>
      </c>
      <c r="G238" s="1070"/>
      <c r="H238" s="1070"/>
      <c r="I238" s="1070"/>
      <c r="J238" s="1070"/>
      <c r="K238" s="1070"/>
      <c r="L238" s="1071"/>
      <c r="M238" s="583"/>
      <c r="N238" s="583"/>
      <c r="O238" s="583"/>
      <c r="P238" s="584"/>
      <c r="Q238" s="585">
        <f>Q239</f>
        <v>1000000</v>
      </c>
    </row>
    <row r="239" spans="1:17" ht="22.5" x14ac:dyDescent="0.25">
      <c r="A239" s="603"/>
      <c r="B239" s="604"/>
      <c r="C239" s="604"/>
      <c r="D239" s="604"/>
      <c r="E239" s="605"/>
      <c r="F239" s="588" t="s">
        <v>262</v>
      </c>
      <c r="G239" s="589"/>
      <c r="H239" s="1072" t="s">
        <v>2234</v>
      </c>
      <c r="I239" s="1072"/>
      <c r="J239" s="1072"/>
      <c r="K239" s="1072"/>
      <c r="L239" s="1073"/>
      <c r="M239" s="604" t="s">
        <v>2436</v>
      </c>
      <c r="N239" s="604">
        <v>40</v>
      </c>
      <c r="O239" s="604" t="s">
        <v>1015</v>
      </c>
      <c r="P239" s="606">
        <v>25000</v>
      </c>
      <c r="Q239" s="607">
        <f>N239*P239</f>
        <v>1000000</v>
      </c>
    </row>
    <row r="240" spans="1:17" ht="15" x14ac:dyDescent="0.25">
      <c r="A240" s="398">
        <v>5</v>
      </c>
      <c r="B240" s="399">
        <v>2</v>
      </c>
      <c r="C240" s="399">
        <v>2</v>
      </c>
      <c r="D240" s="1087"/>
      <c r="E240" s="1088"/>
      <c r="F240" s="1084" t="s">
        <v>335</v>
      </c>
      <c r="G240" s="1085"/>
      <c r="H240" s="1085"/>
      <c r="I240" s="1085"/>
      <c r="J240" s="1085"/>
      <c r="K240" s="1085"/>
      <c r="L240" s="1086"/>
      <c r="M240" s="612"/>
      <c r="N240" s="399"/>
      <c r="O240" s="399"/>
      <c r="P240" s="613"/>
      <c r="Q240" s="614"/>
    </row>
    <row r="241" spans="1:17" x14ac:dyDescent="0.25">
      <c r="A241" s="398">
        <v>5</v>
      </c>
      <c r="B241" s="399">
        <v>2</v>
      </c>
      <c r="C241" s="399">
        <v>2</v>
      </c>
      <c r="D241" s="615">
        <v>1</v>
      </c>
      <c r="E241" s="615" t="s">
        <v>268</v>
      </c>
      <c r="F241" s="1069" t="s">
        <v>2457</v>
      </c>
      <c r="G241" s="1070"/>
      <c r="H241" s="1070"/>
      <c r="I241" s="1070"/>
      <c r="J241" s="1070"/>
      <c r="K241" s="1070"/>
      <c r="L241" s="1071"/>
      <c r="M241" s="610"/>
      <c r="N241" s="590"/>
      <c r="O241" s="590"/>
      <c r="P241" s="616"/>
      <c r="Q241" s="614">
        <f>Q242</f>
        <v>9000000</v>
      </c>
    </row>
    <row r="242" spans="1:17" ht="22.5" x14ac:dyDescent="0.25">
      <c r="A242" s="598"/>
      <c r="B242" s="590"/>
      <c r="C242" s="590"/>
      <c r="D242" s="599"/>
      <c r="E242" s="599"/>
      <c r="F242" s="588" t="s">
        <v>2301</v>
      </c>
      <c r="G242" s="589"/>
      <c r="H242" s="608" t="s">
        <v>2458</v>
      </c>
      <c r="I242" s="589"/>
      <c r="J242" s="589"/>
      <c r="K242" s="589"/>
      <c r="L242" s="609"/>
      <c r="M242" s="610" t="s">
        <v>2436</v>
      </c>
      <c r="N242" s="590">
        <v>120</v>
      </c>
      <c r="O242" s="611" t="s">
        <v>275</v>
      </c>
      <c r="P242" s="617">
        <v>75000</v>
      </c>
      <c r="Q242" s="618">
        <f>N242*P242</f>
        <v>9000000</v>
      </c>
    </row>
    <row r="243" spans="1:17" ht="13.5" thickBot="1" x14ac:dyDescent="0.3">
      <c r="A243" s="1074" t="s">
        <v>215</v>
      </c>
      <c r="B243" s="1075"/>
      <c r="C243" s="1075"/>
      <c r="D243" s="1075"/>
      <c r="E243" s="1075"/>
      <c r="F243" s="1075"/>
      <c r="G243" s="1075"/>
      <c r="H243" s="1075"/>
      <c r="I243" s="1075"/>
      <c r="J243" s="1075"/>
      <c r="K243" s="1075"/>
      <c r="L243" s="1075"/>
      <c r="M243" s="1075"/>
      <c r="N243" s="1075"/>
      <c r="O243" s="1075"/>
      <c r="P243" s="1075"/>
      <c r="Q243" s="619">
        <f>Q238+Q241</f>
        <v>10000000</v>
      </c>
    </row>
    <row r="244" spans="1:17" x14ac:dyDescent="0.25">
      <c r="A244" s="620"/>
      <c r="B244" s="620"/>
      <c r="C244" s="620"/>
      <c r="D244" s="620"/>
      <c r="E244" s="620"/>
      <c r="F244" s="620"/>
      <c r="G244" s="620"/>
      <c r="H244" s="620"/>
      <c r="I244" s="620"/>
      <c r="J244" s="620"/>
      <c r="K244" s="620"/>
      <c r="L244" s="620"/>
      <c r="M244" s="621"/>
      <c r="N244" s="621"/>
      <c r="O244" s="621"/>
      <c r="P244" s="622"/>
      <c r="Q244" s="623"/>
    </row>
    <row r="245" spans="1:17" ht="15" x14ac:dyDescent="0.25">
      <c r="A245" s="1091" t="s">
        <v>2277</v>
      </c>
      <c r="B245" s="1091"/>
      <c r="C245" s="1091"/>
      <c r="D245" s="1091"/>
      <c r="E245" s="1091"/>
      <c r="F245" s="1091"/>
      <c r="G245" s="1091"/>
      <c r="H245" s="1091"/>
      <c r="I245" s="1091"/>
      <c r="J245" s="1091"/>
      <c r="K245" s="1091"/>
      <c r="L245" s="1091"/>
      <c r="M245" s="1092" t="s">
        <v>2274</v>
      </c>
      <c r="N245" s="1092"/>
      <c r="O245" s="1092"/>
      <c r="P245" s="1092"/>
      <c r="Q245" s="1092"/>
    </row>
    <row r="246" spans="1:17" ht="15" x14ac:dyDescent="0.25">
      <c r="A246" s="1091" t="s">
        <v>2278</v>
      </c>
      <c r="B246" s="1091"/>
      <c r="C246" s="1091"/>
      <c r="D246" s="1091"/>
      <c r="E246" s="1091"/>
      <c r="F246" s="1091"/>
      <c r="G246" s="1091"/>
      <c r="H246" s="1091"/>
      <c r="I246" s="1091"/>
      <c r="J246" s="1091"/>
      <c r="K246" s="1091"/>
      <c r="L246" s="1091"/>
      <c r="M246" s="1092" t="s">
        <v>2275</v>
      </c>
      <c r="N246" s="1092"/>
      <c r="O246" s="1092"/>
      <c r="P246" s="1092"/>
      <c r="Q246" s="1092"/>
    </row>
    <row r="247" spans="1:17" ht="15" x14ac:dyDescent="0.25">
      <c r="A247" s="532"/>
      <c r="B247" s="532"/>
      <c r="C247" s="624"/>
      <c r="D247" s="624"/>
      <c r="E247" s="624"/>
      <c r="F247" s="624"/>
      <c r="G247" s="624"/>
      <c r="H247" s="624"/>
      <c r="I247" s="624"/>
      <c r="J247" s="624"/>
      <c r="K247" s="624"/>
      <c r="L247" s="624"/>
      <c r="M247" s="625"/>
      <c r="N247" s="626"/>
      <c r="O247" s="626"/>
      <c r="P247" s="625"/>
      <c r="Q247" s="627"/>
    </row>
    <row r="248" spans="1:17" ht="15" x14ac:dyDescent="0.25">
      <c r="A248" s="532"/>
      <c r="B248" s="532"/>
      <c r="C248" s="624"/>
      <c r="D248" s="624"/>
      <c r="E248" s="624"/>
      <c r="F248" s="624"/>
      <c r="G248" s="624"/>
      <c r="H248" s="624"/>
      <c r="I248" s="624"/>
      <c r="J248" s="624"/>
      <c r="K248" s="624"/>
      <c r="L248" s="624"/>
      <c r="M248" s="625"/>
      <c r="N248" s="626"/>
      <c r="O248" s="626"/>
      <c r="P248" s="625"/>
      <c r="Q248" s="627"/>
    </row>
    <row r="249" spans="1:17" ht="15" x14ac:dyDescent="0.25">
      <c r="A249" s="532"/>
      <c r="B249" s="532"/>
      <c r="C249" s="624"/>
      <c r="D249" s="624"/>
      <c r="E249" s="624"/>
      <c r="F249" s="624"/>
      <c r="G249" s="624"/>
      <c r="H249" s="624"/>
      <c r="I249" s="624"/>
      <c r="J249" s="624"/>
      <c r="K249" s="624"/>
      <c r="L249" s="624"/>
      <c r="M249" s="625"/>
      <c r="N249" s="626"/>
      <c r="O249" s="626"/>
      <c r="P249" s="625"/>
      <c r="Q249" s="627"/>
    </row>
    <row r="250" spans="1:17" ht="15" x14ac:dyDescent="0.25">
      <c r="A250" s="1091" t="s">
        <v>2279</v>
      </c>
      <c r="B250" s="1091"/>
      <c r="C250" s="1091"/>
      <c r="D250" s="1091"/>
      <c r="E250" s="1091"/>
      <c r="F250" s="1091"/>
      <c r="G250" s="1091"/>
      <c r="H250" s="1091"/>
      <c r="I250" s="1091"/>
      <c r="J250" s="1091"/>
      <c r="K250" s="1091"/>
      <c r="L250" s="1091"/>
      <c r="M250" s="1092" t="s">
        <v>2658</v>
      </c>
      <c r="N250" s="1093"/>
      <c r="O250" s="1093"/>
      <c r="P250" s="1093"/>
      <c r="Q250" s="1093"/>
    </row>
    <row r="251" spans="1:17" ht="15" x14ac:dyDescent="0.25">
      <c r="A251" s="1068"/>
      <c r="B251" s="1068"/>
      <c r="C251" s="1068"/>
      <c r="D251" s="1068"/>
      <c r="E251" s="1068"/>
      <c r="F251" s="1068"/>
      <c r="G251" s="1068"/>
      <c r="H251" s="1068"/>
      <c r="I251" s="1068"/>
      <c r="J251" s="624"/>
      <c r="K251" s="624"/>
      <c r="L251" s="624"/>
      <c r="M251" s="625"/>
      <c r="N251" s="626"/>
      <c r="O251" s="1089"/>
      <c r="P251" s="1089"/>
      <c r="Q251" s="627"/>
    </row>
    <row r="252" spans="1:17" ht="15" x14ac:dyDescent="0.25">
      <c r="A252" s="628"/>
      <c r="B252" s="628"/>
      <c r="C252" s="628"/>
      <c r="D252" s="628"/>
      <c r="E252" s="628"/>
      <c r="F252" s="628"/>
      <c r="G252" s="628"/>
      <c r="H252" s="628"/>
      <c r="I252" s="628"/>
      <c r="J252" s="625"/>
      <c r="K252" s="625"/>
      <c r="L252" s="625"/>
      <c r="M252" s="625"/>
      <c r="N252" s="626"/>
      <c r="O252" s="626"/>
      <c r="P252" s="627"/>
      <c r="Q252" s="627"/>
    </row>
    <row r="253" spans="1:17" ht="15" x14ac:dyDescent="0.25">
      <c r="A253" s="826"/>
      <c r="B253" s="826"/>
      <c r="C253" s="826"/>
      <c r="D253" s="826"/>
      <c r="E253" s="826"/>
      <c r="F253" s="826"/>
      <c r="G253" s="826"/>
      <c r="H253" s="826"/>
      <c r="I253" s="826"/>
      <c r="J253" s="625"/>
      <c r="K253" s="625"/>
      <c r="L253" s="625"/>
      <c r="M253" s="625"/>
      <c r="N253" s="626"/>
      <c r="O253" s="626"/>
      <c r="P253" s="627"/>
      <c r="Q253" s="627"/>
    </row>
    <row r="254" spans="1:17" ht="15" x14ac:dyDescent="0.25">
      <c r="A254" s="826"/>
      <c r="B254" s="826"/>
      <c r="C254" s="826"/>
      <c r="D254" s="826"/>
      <c r="E254" s="826"/>
      <c r="F254" s="826"/>
      <c r="G254" s="826"/>
      <c r="H254" s="826"/>
      <c r="I254" s="826"/>
      <c r="J254" s="625"/>
      <c r="K254" s="625"/>
      <c r="L254" s="625"/>
      <c r="M254" s="625"/>
      <c r="N254" s="626"/>
      <c r="O254" s="626"/>
      <c r="P254" s="627"/>
      <c r="Q254" s="627"/>
    </row>
    <row r="255" spans="1:17" ht="15" x14ac:dyDescent="0.25">
      <c r="A255" s="1090" t="s">
        <v>2280</v>
      </c>
      <c r="B255" s="1090"/>
      <c r="C255" s="1090"/>
      <c r="D255" s="1090"/>
      <c r="E255" s="1090"/>
      <c r="F255" s="1090"/>
      <c r="G255" s="1090"/>
      <c r="H255" s="1090"/>
      <c r="I255" s="1090"/>
      <c r="J255" s="1090"/>
      <c r="K255" s="1090"/>
      <c r="L255" s="625" t="s">
        <v>220</v>
      </c>
      <c r="M255" s="625"/>
      <c r="N255" s="629"/>
      <c r="O255" s="629"/>
      <c r="P255" s="625"/>
      <c r="Q255" s="627"/>
    </row>
    <row r="256" spans="1:17" ht="15" x14ac:dyDescent="0.25">
      <c r="A256" s="1090" t="s">
        <v>2281</v>
      </c>
      <c r="B256" s="1090"/>
      <c r="C256" s="1090"/>
      <c r="D256" s="1090"/>
      <c r="E256" s="1090"/>
      <c r="F256" s="1090"/>
      <c r="G256" s="1090"/>
      <c r="H256" s="1090"/>
      <c r="I256" s="1090"/>
      <c r="J256" s="1090"/>
      <c r="K256" s="1090"/>
      <c r="L256" s="625" t="s">
        <v>220</v>
      </c>
      <c r="M256" s="625"/>
      <c r="N256" s="629"/>
      <c r="O256" s="629"/>
      <c r="P256" s="625"/>
      <c r="Q256" s="627"/>
    </row>
    <row r="257" spans="1:17" ht="15" x14ac:dyDescent="0.25">
      <c r="A257" s="1090" t="s">
        <v>2282</v>
      </c>
      <c r="B257" s="1090"/>
      <c r="C257" s="1090"/>
      <c r="D257" s="1090"/>
      <c r="E257" s="1090"/>
      <c r="F257" s="1090"/>
      <c r="G257" s="1090"/>
      <c r="H257" s="1090"/>
      <c r="I257" s="1090"/>
      <c r="J257" s="1090"/>
      <c r="K257" s="1090"/>
      <c r="L257" s="625" t="s">
        <v>220</v>
      </c>
      <c r="M257" s="625"/>
      <c r="N257" s="629"/>
      <c r="O257" s="629"/>
      <c r="P257" s="625"/>
      <c r="Q257" s="627"/>
    </row>
    <row r="258" spans="1:17" ht="15" x14ac:dyDescent="0.25">
      <c r="A258" s="625"/>
      <c r="B258" s="625"/>
      <c r="C258" s="625"/>
      <c r="D258" s="630"/>
      <c r="E258" s="625"/>
      <c r="F258" s="625"/>
      <c r="G258" s="625"/>
      <c r="H258" s="631"/>
      <c r="I258" s="632"/>
      <c r="J258" s="625"/>
      <c r="K258" s="625"/>
      <c r="L258" s="625"/>
      <c r="M258" s="625"/>
      <c r="N258" s="629"/>
      <c r="O258" s="629"/>
      <c r="P258" s="625"/>
      <c r="Q258" s="627"/>
    </row>
    <row r="259" spans="1:17" ht="15" x14ac:dyDescent="0.25">
      <c r="A259" s="633" t="s">
        <v>279</v>
      </c>
      <c r="B259" s="1066" t="s">
        <v>280</v>
      </c>
      <c r="C259" s="1066"/>
      <c r="D259" s="1066"/>
      <c r="E259" s="1066"/>
      <c r="F259" s="1066"/>
      <c r="G259" s="1066"/>
      <c r="H259" s="1066"/>
      <c r="I259" s="1066"/>
      <c r="J259" s="1066"/>
      <c r="K259" s="1066" t="s">
        <v>2283</v>
      </c>
      <c r="L259" s="1066"/>
      <c r="M259" s="625"/>
      <c r="N259" s="629"/>
      <c r="O259" s="629"/>
      <c r="P259" s="625"/>
      <c r="Q259" s="627"/>
    </row>
    <row r="260" spans="1:17" ht="15" x14ac:dyDescent="0.25">
      <c r="A260" s="634">
        <f>1</f>
        <v>1</v>
      </c>
      <c r="B260" s="1052" t="s">
        <v>281</v>
      </c>
      <c r="C260" s="1052"/>
      <c r="D260" s="1052"/>
      <c r="E260" s="1052"/>
      <c r="F260" s="1052"/>
      <c r="G260" s="1052"/>
      <c r="H260" s="1052"/>
      <c r="I260" s="1052"/>
      <c r="J260" s="1052"/>
      <c r="K260" s="1052"/>
      <c r="L260" s="1052"/>
      <c r="M260" s="625"/>
      <c r="N260" s="629"/>
      <c r="O260" s="629"/>
      <c r="P260" s="625"/>
      <c r="Q260" s="627"/>
    </row>
    <row r="261" spans="1:17" ht="15" x14ac:dyDescent="0.25">
      <c r="A261" s="634">
        <f>A260+1</f>
        <v>2</v>
      </c>
      <c r="B261" s="1052" t="s">
        <v>282</v>
      </c>
      <c r="C261" s="1052"/>
      <c r="D261" s="1052"/>
      <c r="E261" s="1052"/>
      <c r="F261" s="1052"/>
      <c r="G261" s="1052"/>
      <c r="H261" s="1052"/>
      <c r="I261" s="1052"/>
      <c r="J261" s="1052"/>
      <c r="K261" s="1067"/>
      <c r="L261" s="1067"/>
      <c r="M261" s="625"/>
      <c r="N261" s="629"/>
      <c r="O261" s="629"/>
      <c r="P261" s="625"/>
      <c r="Q261" s="627"/>
    </row>
    <row r="262" spans="1:17" ht="15" x14ac:dyDescent="0.25">
      <c r="A262" s="635">
        <f>A261+1</f>
        <v>3</v>
      </c>
      <c r="B262" s="1052" t="s">
        <v>2257</v>
      </c>
      <c r="C262" s="1052"/>
      <c r="D262" s="1052"/>
      <c r="E262" s="1052"/>
      <c r="F262" s="1052"/>
      <c r="G262" s="1052"/>
      <c r="H262" s="1052"/>
      <c r="I262" s="1052"/>
      <c r="J262" s="1052"/>
      <c r="K262" s="1052"/>
      <c r="L262" s="1052"/>
      <c r="M262" s="625"/>
      <c r="N262" s="629"/>
      <c r="O262" s="629"/>
      <c r="P262" s="625"/>
      <c r="Q262" s="627"/>
    </row>
    <row r="263" spans="1:17" ht="15" x14ac:dyDescent="0.25">
      <c r="A263" s="634">
        <f>A262+1</f>
        <v>4</v>
      </c>
      <c r="B263" s="1052" t="s">
        <v>283</v>
      </c>
      <c r="C263" s="1052"/>
      <c r="D263" s="1052"/>
      <c r="E263" s="1052"/>
      <c r="F263" s="1052"/>
      <c r="G263" s="1052"/>
      <c r="H263" s="1052"/>
      <c r="I263" s="1052"/>
      <c r="J263" s="1052"/>
      <c r="K263" s="1052"/>
      <c r="L263" s="1052"/>
      <c r="M263" s="625"/>
      <c r="N263" s="629"/>
      <c r="O263" s="629"/>
      <c r="P263" s="625"/>
      <c r="Q263" s="627"/>
    </row>
    <row r="315" spans="1:17" ht="13.5" thickBot="1" x14ac:dyDescent="0.3"/>
    <row r="316" spans="1:17" x14ac:dyDescent="0.25">
      <c r="A316" s="525"/>
      <c r="B316" s="526"/>
      <c r="C316" s="526"/>
      <c r="D316" s="526"/>
      <c r="E316" s="526"/>
      <c r="F316" s="526"/>
      <c r="G316" s="526"/>
      <c r="H316" s="527"/>
      <c r="I316" s="525"/>
      <c r="J316" s="526"/>
      <c r="K316" s="526"/>
      <c r="L316" s="526"/>
      <c r="M316" s="526"/>
      <c r="N316" s="528"/>
      <c r="O316" s="528"/>
      <c r="P316" s="525"/>
      <c r="Q316" s="529"/>
    </row>
    <row r="317" spans="1:17" x14ac:dyDescent="0.25">
      <c r="A317" s="531"/>
      <c r="B317" s="532"/>
      <c r="C317" s="532"/>
      <c r="D317" s="532"/>
      <c r="E317" s="532"/>
      <c r="F317" s="532"/>
      <c r="G317" s="532"/>
      <c r="H317" s="533"/>
      <c r="I317" s="1164" t="s">
        <v>2270</v>
      </c>
      <c r="J317" s="1165"/>
      <c r="K317" s="1165"/>
      <c r="L317" s="1165"/>
      <c r="M317" s="1165"/>
      <c r="N317" s="1165"/>
      <c r="O317" s="1166"/>
      <c r="P317" s="531"/>
      <c r="Q317" s="534"/>
    </row>
    <row r="318" spans="1:17" x14ac:dyDescent="0.25">
      <c r="A318" s="531"/>
      <c r="B318" s="532"/>
      <c r="C318" s="532"/>
      <c r="D318" s="532"/>
      <c r="E318" s="532"/>
      <c r="F318" s="532"/>
      <c r="G318" s="532"/>
      <c r="H318" s="533"/>
      <c r="I318" s="1164" t="s">
        <v>2271</v>
      </c>
      <c r="J318" s="1165"/>
      <c r="K318" s="1165"/>
      <c r="L318" s="1165"/>
      <c r="M318" s="1165"/>
      <c r="N318" s="1165"/>
      <c r="O318" s="1166"/>
      <c r="P318" s="531"/>
      <c r="Q318" s="534"/>
    </row>
    <row r="319" spans="1:17" ht="13.5" thickBot="1" x14ac:dyDescent="0.3">
      <c r="A319" s="531"/>
      <c r="B319" s="532"/>
      <c r="C319" s="532"/>
      <c r="D319" s="532"/>
      <c r="E319" s="532"/>
      <c r="F319" s="532"/>
      <c r="G319" s="532"/>
      <c r="H319" s="533"/>
      <c r="I319" s="535"/>
      <c r="J319" s="536"/>
      <c r="K319" s="536"/>
      <c r="L319" s="536"/>
      <c r="M319" s="536"/>
      <c r="N319" s="537"/>
      <c r="O319" s="537"/>
      <c r="P319" s="531"/>
      <c r="Q319" s="534"/>
    </row>
    <row r="320" spans="1:17" ht="24.75" customHeight="1" x14ac:dyDescent="0.25">
      <c r="A320" s="538"/>
      <c r="B320" s="539"/>
      <c r="C320" s="539"/>
      <c r="D320" s="539"/>
      <c r="E320" s="539"/>
      <c r="F320" s="539"/>
      <c r="G320" s="539"/>
      <c r="H320" s="540"/>
      <c r="I320" s="1101" t="s">
        <v>217</v>
      </c>
      <c r="J320" s="1102"/>
      <c r="K320" s="1102"/>
      <c r="L320" s="1102"/>
      <c r="M320" s="1102"/>
      <c r="N320" s="1102"/>
      <c r="O320" s="1103"/>
      <c r="P320" s="538"/>
      <c r="Q320" s="540"/>
    </row>
    <row r="321" spans="1:17" ht="13.5" thickBot="1" x14ac:dyDescent="0.3">
      <c r="A321" s="541"/>
      <c r="B321" s="542"/>
      <c r="C321" s="542"/>
      <c r="D321" s="542"/>
      <c r="E321" s="542"/>
      <c r="F321" s="542"/>
      <c r="G321" s="542"/>
      <c r="H321" s="543"/>
      <c r="I321" s="1104" t="s">
        <v>218</v>
      </c>
      <c r="J321" s="1105"/>
      <c r="K321" s="1105"/>
      <c r="L321" s="1105"/>
      <c r="M321" s="1105"/>
      <c r="N321" s="1105"/>
      <c r="O321" s="1106"/>
      <c r="P321" s="541"/>
      <c r="Q321" s="543"/>
    </row>
    <row r="322" spans="1:17" x14ac:dyDescent="0.25">
      <c r="A322" s="1167"/>
      <c r="B322" s="1168"/>
      <c r="C322" s="1168"/>
      <c r="D322" s="1168"/>
      <c r="E322" s="1168"/>
      <c r="F322" s="1168"/>
      <c r="G322" s="1168"/>
      <c r="H322" s="1168"/>
      <c r="I322" s="638"/>
      <c r="J322" s="639"/>
      <c r="K322" s="640"/>
      <c r="L322" s="639"/>
      <c r="M322" s="639"/>
      <c r="N322" s="641"/>
      <c r="O322" s="642"/>
      <c r="P322" s="638"/>
      <c r="Q322" s="643"/>
    </row>
    <row r="323" spans="1:17" x14ac:dyDescent="0.25">
      <c r="A323" s="1154"/>
      <c r="B323" s="1155"/>
      <c r="C323" s="1155"/>
      <c r="D323" s="1155"/>
      <c r="E323" s="1155"/>
      <c r="F323" s="1155"/>
      <c r="G323" s="1155"/>
      <c r="H323" s="1155"/>
      <c r="I323" s="544"/>
      <c r="J323" s="545"/>
      <c r="K323" s="546"/>
      <c r="L323" s="545"/>
      <c r="M323" s="545"/>
      <c r="N323" s="547"/>
      <c r="O323" s="548"/>
      <c r="P323" s="544"/>
      <c r="Q323" s="549"/>
    </row>
    <row r="324" spans="1:17" x14ac:dyDescent="0.25">
      <c r="A324" s="1154" t="s">
        <v>219</v>
      </c>
      <c r="B324" s="1155"/>
      <c r="C324" s="1155"/>
      <c r="D324" s="1155"/>
      <c r="E324" s="1155"/>
      <c r="F324" s="1155"/>
      <c r="G324" s="1155"/>
      <c r="H324" s="1155"/>
      <c r="I324" s="550" t="s">
        <v>220</v>
      </c>
      <c r="J324" s="545">
        <v>2</v>
      </c>
      <c r="K324" s="1160" t="s">
        <v>2261</v>
      </c>
      <c r="L324" s="1160"/>
      <c r="M324" s="1160"/>
      <c r="N324" s="551"/>
      <c r="O324" s="548"/>
      <c r="P324" s="544"/>
      <c r="Q324" s="549"/>
    </row>
    <row r="325" spans="1:17" x14ac:dyDescent="0.25">
      <c r="A325" s="1162" t="s">
        <v>222</v>
      </c>
      <c r="B325" s="1163"/>
      <c r="C325" s="1163"/>
      <c r="D325" s="1163"/>
      <c r="E325" s="1163"/>
      <c r="F325" s="1163"/>
      <c r="G325" s="1163"/>
      <c r="H325" s="1163"/>
      <c r="I325" s="548" t="s">
        <v>220</v>
      </c>
      <c r="J325" s="552" t="s">
        <v>2265</v>
      </c>
      <c r="K325" s="1160" t="s">
        <v>2303</v>
      </c>
      <c r="L325" s="1160"/>
      <c r="M325" s="1160"/>
      <c r="N325" s="1160"/>
      <c r="O325" s="1160"/>
      <c r="P325" s="1160"/>
      <c r="Q325" s="553"/>
    </row>
    <row r="326" spans="1:17" x14ac:dyDescent="0.25">
      <c r="A326" s="1154" t="s">
        <v>224</v>
      </c>
      <c r="B326" s="1155"/>
      <c r="C326" s="1155"/>
      <c r="D326" s="1155"/>
      <c r="E326" s="1155"/>
      <c r="F326" s="1155"/>
      <c r="G326" s="1155"/>
      <c r="H326" s="1155"/>
      <c r="I326" s="548" t="s">
        <v>220</v>
      </c>
      <c r="J326" s="554" t="s">
        <v>2266</v>
      </c>
      <c r="K326" s="1160" t="s">
        <v>2264</v>
      </c>
      <c r="L326" s="1160"/>
      <c r="M326" s="1160"/>
      <c r="N326" s="1160"/>
      <c r="O326" s="548"/>
      <c r="P326" s="544"/>
      <c r="Q326" s="549"/>
    </row>
    <row r="327" spans="1:17" x14ac:dyDescent="0.25">
      <c r="A327" s="1154" t="s">
        <v>226</v>
      </c>
      <c r="B327" s="1155"/>
      <c r="C327" s="1155"/>
      <c r="D327" s="1155"/>
      <c r="E327" s="1155"/>
      <c r="F327" s="1155"/>
      <c r="G327" s="1155"/>
      <c r="H327" s="1155"/>
      <c r="I327" s="548" t="s">
        <v>220</v>
      </c>
      <c r="J327" s="545" t="s">
        <v>227</v>
      </c>
      <c r="K327" s="555"/>
      <c r="L327" s="556"/>
      <c r="M327" s="556"/>
      <c r="N327" s="551"/>
      <c r="O327" s="548"/>
      <c r="P327" s="544"/>
      <c r="Q327" s="549"/>
    </row>
    <row r="328" spans="1:17" x14ac:dyDescent="0.25">
      <c r="A328" s="1154" t="s">
        <v>228</v>
      </c>
      <c r="B328" s="1155"/>
      <c r="C328" s="1155"/>
      <c r="D328" s="1155"/>
      <c r="E328" s="1155"/>
      <c r="F328" s="1155"/>
      <c r="G328" s="1155"/>
      <c r="H328" s="1155"/>
      <c r="I328" s="548" t="s">
        <v>220</v>
      </c>
      <c r="J328" s="545" t="s">
        <v>229</v>
      </c>
      <c r="K328" s="555"/>
      <c r="L328" s="556"/>
      <c r="M328" s="556"/>
      <c r="N328" s="551"/>
      <c r="O328" s="548"/>
      <c r="P328" s="544"/>
      <c r="Q328" s="549"/>
    </row>
    <row r="329" spans="1:17" x14ac:dyDescent="0.25">
      <c r="A329" s="1154" t="s">
        <v>230</v>
      </c>
      <c r="B329" s="1155"/>
      <c r="C329" s="1155"/>
      <c r="D329" s="1155"/>
      <c r="E329" s="1155"/>
      <c r="F329" s="1155"/>
      <c r="G329" s="1155"/>
      <c r="H329" s="1155"/>
      <c r="I329" s="548" t="s">
        <v>220</v>
      </c>
      <c r="J329" s="1161">
        <f xml:space="preserve"> Q347</f>
        <v>42946000</v>
      </c>
      <c r="K329" s="1161"/>
      <c r="L329" s="1161"/>
      <c r="M329" s="556"/>
      <c r="N329" s="551"/>
      <c r="O329" s="548"/>
      <c r="P329" s="544"/>
      <c r="Q329" s="549"/>
    </row>
    <row r="330" spans="1:17" x14ac:dyDescent="0.25">
      <c r="A330" s="1154" t="s">
        <v>231</v>
      </c>
      <c r="B330" s="1155"/>
      <c r="C330" s="1155"/>
      <c r="D330" s="1155"/>
      <c r="E330" s="1155"/>
      <c r="F330" s="1155"/>
      <c r="G330" s="1155"/>
      <c r="H330" s="1155"/>
      <c r="I330" s="548" t="s">
        <v>220</v>
      </c>
      <c r="J330" s="545" t="s">
        <v>229</v>
      </c>
      <c r="K330" s="555"/>
      <c r="L330" s="556"/>
      <c r="M330" s="556"/>
      <c r="N330" s="551"/>
      <c r="O330" s="548"/>
      <c r="P330" s="544"/>
      <c r="Q330" s="549"/>
    </row>
    <row r="331" spans="1:17" x14ac:dyDescent="0.25">
      <c r="A331" s="557" t="s">
        <v>232</v>
      </c>
      <c r="B331" s="556"/>
      <c r="C331" s="556"/>
      <c r="D331" s="556"/>
      <c r="E331" s="556"/>
      <c r="F331" s="556"/>
      <c r="G331" s="556"/>
      <c r="H331" s="556"/>
      <c r="I331" s="548" t="s">
        <v>220</v>
      </c>
      <c r="J331" s="545" t="s">
        <v>233</v>
      </c>
      <c r="K331" s="555"/>
      <c r="L331" s="556"/>
      <c r="M331" s="556"/>
      <c r="N331" s="551"/>
      <c r="O331" s="548"/>
      <c r="P331" s="544"/>
      <c r="Q331" s="549"/>
    </row>
    <row r="332" spans="1:17" ht="13.5" thickBot="1" x14ac:dyDescent="0.3">
      <c r="A332" s="1156" t="s">
        <v>234</v>
      </c>
      <c r="B332" s="1157"/>
      <c r="C332" s="1157"/>
      <c r="D332" s="1157"/>
      <c r="E332" s="1157"/>
      <c r="F332" s="1157"/>
      <c r="G332" s="1157"/>
      <c r="H332" s="1157"/>
      <c r="I332" s="1157"/>
      <c r="J332" s="1157"/>
      <c r="K332" s="1157"/>
      <c r="L332" s="1157"/>
      <c r="M332" s="1157"/>
      <c r="N332" s="1157"/>
      <c r="O332" s="1157"/>
      <c r="P332" s="1157"/>
      <c r="Q332" s="1158"/>
    </row>
    <row r="333" spans="1:17" ht="13.5" thickBot="1" x14ac:dyDescent="0.3">
      <c r="A333" s="1159" t="s">
        <v>235</v>
      </c>
      <c r="B333" s="1159"/>
      <c r="C333" s="1159"/>
      <c r="D333" s="1159"/>
      <c r="E333" s="1159"/>
      <c r="F333" s="1159"/>
      <c r="G333" s="558"/>
      <c r="H333" s="1159" t="s">
        <v>236</v>
      </c>
      <c r="I333" s="1159"/>
      <c r="J333" s="1159"/>
      <c r="K333" s="1159"/>
      <c r="L333" s="1159"/>
      <c r="M333" s="1159"/>
      <c r="N333" s="1159" t="s">
        <v>237</v>
      </c>
      <c r="O333" s="1159"/>
      <c r="P333" s="1159"/>
      <c r="Q333" s="1159"/>
    </row>
    <row r="334" spans="1:17" x14ac:dyDescent="0.25">
      <c r="A334" s="559" t="s">
        <v>238</v>
      </c>
      <c r="B334" s="560"/>
      <c r="C334" s="560"/>
      <c r="D334" s="560"/>
      <c r="E334" s="560"/>
      <c r="F334" s="561"/>
      <c r="G334" s="561"/>
      <c r="H334" s="1143" t="s">
        <v>2298</v>
      </c>
      <c r="I334" s="1143"/>
      <c r="J334" s="1143"/>
      <c r="K334" s="1143"/>
      <c r="L334" s="1143"/>
      <c r="M334" s="1143"/>
      <c r="N334" s="1144" t="s">
        <v>2300</v>
      </c>
      <c r="O334" s="1145"/>
      <c r="P334" s="1145"/>
      <c r="Q334" s="1146"/>
    </row>
    <row r="335" spans="1:17" x14ac:dyDescent="0.25">
      <c r="A335" s="1147" t="s">
        <v>241</v>
      </c>
      <c r="B335" s="1148"/>
      <c r="C335" s="1148"/>
      <c r="D335" s="1148"/>
      <c r="E335" s="1148"/>
      <c r="F335" s="1149"/>
      <c r="G335" s="562"/>
      <c r="H335" s="1150" t="s">
        <v>242</v>
      </c>
      <c r="I335" s="1148"/>
      <c r="J335" s="1148"/>
      <c r="K335" s="1148"/>
      <c r="L335" s="1148"/>
      <c r="M335" s="1149"/>
      <c r="N335" s="1151">
        <f>Q347</f>
        <v>42946000</v>
      </c>
      <c r="O335" s="1152"/>
      <c r="P335" s="1152"/>
      <c r="Q335" s="1153"/>
    </row>
    <row r="336" spans="1:17" x14ac:dyDescent="0.25">
      <c r="A336" s="1134" t="s">
        <v>243</v>
      </c>
      <c r="B336" s="1135"/>
      <c r="C336" s="1135"/>
      <c r="D336" s="1135"/>
      <c r="E336" s="1135"/>
      <c r="F336" s="1136"/>
      <c r="G336" s="563"/>
      <c r="H336" s="564" t="s">
        <v>2272</v>
      </c>
      <c r="I336" s="979" t="s">
        <v>2593</v>
      </c>
      <c r="J336" s="979"/>
      <c r="K336" s="979"/>
      <c r="L336" s="979"/>
      <c r="M336" s="980"/>
      <c r="N336" s="1137" t="s">
        <v>2309</v>
      </c>
      <c r="O336" s="1138"/>
      <c r="P336" s="1138"/>
      <c r="Q336" s="1139"/>
    </row>
    <row r="337" spans="1:17" ht="35.25" customHeight="1" thickBot="1" x14ac:dyDescent="0.3">
      <c r="A337" s="1134" t="s">
        <v>245</v>
      </c>
      <c r="B337" s="1135"/>
      <c r="C337" s="1135"/>
      <c r="D337" s="1135"/>
      <c r="E337" s="1135"/>
      <c r="F337" s="1136"/>
      <c r="G337" s="563"/>
      <c r="H337" s="565" t="s">
        <v>2272</v>
      </c>
      <c r="I337" s="984" t="s">
        <v>2594</v>
      </c>
      <c r="J337" s="984"/>
      <c r="K337" s="984"/>
      <c r="L337" s="984"/>
      <c r="M337" s="985"/>
      <c r="N337" s="1137" t="s">
        <v>2309</v>
      </c>
      <c r="O337" s="1138"/>
      <c r="P337" s="1138"/>
      <c r="Q337" s="1139"/>
    </row>
    <row r="338" spans="1:17" x14ac:dyDescent="0.25">
      <c r="A338" s="1175" t="s">
        <v>2304</v>
      </c>
      <c r="B338" s="1096"/>
      <c r="C338" s="1096"/>
      <c r="D338" s="1096"/>
      <c r="E338" s="1096"/>
      <c r="F338" s="1096"/>
      <c r="G338" s="1096"/>
      <c r="H338" s="1096"/>
      <c r="I338" s="1096"/>
      <c r="J338" s="1096"/>
      <c r="K338" s="1096"/>
      <c r="L338" s="1096"/>
      <c r="M338" s="1096"/>
      <c r="N338" s="1096"/>
      <c r="O338" s="1096"/>
      <c r="P338" s="1096"/>
      <c r="Q338" s="1176"/>
    </row>
    <row r="339" spans="1:17" ht="13.5" thickBot="1" x14ac:dyDescent="0.3">
      <c r="A339" s="1098"/>
      <c r="B339" s="1099"/>
      <c r="C339" s="1099"/>
      <c r="D339" s="1099"/>
      <c r="E339" s="1099"/>
      <c r="F339" s="1099"/>
      <c r="G339" s="1099"/>
      <c r="H339" s="1099"/>
      <c r="I339" s="1099"/>
      <c r="J339" s="1099"/>
      <c r="K339" s="1099"/>
      <c r="L339" s="1099"/>
      <c r="M339" s="1099"/>
      <c r="N339" s="1099"/>
      <c r="O339" s="1099"/>
      <c r="P339" s="1099"/>
      <c r="Q339" s="1100"/>
    </row>
    <row r="340" spans="1:17" x14ac:dyDescent="0.25">
      <c r="A340" s="1101" t="s">
        <v>246</v>
      </c>
      <c r="B340" s="1102"/>
      <c r="C340" s="1102"/>
      <c r="D340" s="1102"/>
      <c r="E340" s="1102"/>
      <c r="F340" s="1102"/>
      <c r="G340" s="1102"/>
      <c r="H340" s="1102"/>
      <c r="I340" s="1102"/>
      <c r="J340" s="1102"/>
      <c r="K340" s="1102"/>
      <c r="L340" s="1102"/>
      <c r="M340" s="1102"/>
      <c r="N340" s="1102"/>
      <c r="O340" s="1102"/>
      <c r="P340" s="1102"/>
      <c r="Q340" s="1103"/>
    </row>
    <row r="341" spans="1:17" ht="13.5" thickBot="1" x14ac:dyDescent="0.3">
      <c r="A341" s="1104" t="s">
        <v>247</v>
      </c>
      <c r="B341" s="1105"/>
      <c r="C341" s="1105"/>
      <c r="D341" s="1105"/>
      <c r="E341" s="1105"/>
      <c r="F341" s="1105"/>
      <c r="G341" s="1105"/>
      <c r="H341" s="1105"/>
      <c r="I341" s="1105"/>
      <c r="J341" s="1105"/>
      <c r="K341" s="1105"/>
      <c r="L341" s="1105"/>
      <c r="M341" s="1105"/>
      <c r="N341" s="1105"/>
      <c r="O341" s="1105"/>
      <c r="P341" s="1105"/>
      <c r="Q341" s="1106"/>
    </row>
    <row r="342" spans="1:17" x14ac:dyDescent="0.25">
      <c r="A342" s="567"/>
      <c r="B342" s="568"/>
      <c r="C342" s="568"/>
      <c r="D342" s="568"/>
      <c r="E342" s="568"/>
      <c r="F342" s="1107" t="s">
        <v>248</v>
      </c>
      <c r="G342" s="1108"/>
      <c r="H342" s="1108"/>
      <c r="I342" s="1108"/>
      <c r="J342" s="1108"/>
      <c r="K342" s="1108"/>
      <c r="L342" s="1109"/>
      <c r="M342" s="1116" t="s">
        <v>249</v>
      </c>
      <c r="N342" s="1119" t="s">
        <v>250</v>
      </c>
      <c r="O342" s="1120"/>
      <c r="P342" s="1120"/>
      <c r="Q342" s="1121"/>
    </row>
    <row r="343" spans="1:17" ht="13.5" thickBot="1" x14ac:dyDescent="0.3">
      <c r="A343" s="1125" t="s">
        <v>251</v>
      </c>
      <c r="B343" s="1126"/>
      <c r="C343" s="1126"/>
      <c r="D343" s="1126"/>
      <c r="E343" s="1127"/>
      <c r="F343" s="1110"/>
      <c r="G343" s="1111"/>
      <c r="H343" s="1111"/>
      <c r="I343" s="1111"/>
      <c r="J343" s="1111"/>
      <c r="K343" s="1111"/>
      <c r="L343" s="1112"/>
      <c r="M343" s="1117"/>
      <c r="N343" s="1122"/>
      <c r="O343" s="1123"/>
      <c r="P343" s="1123"/>
      <c r="Q343" s="1124"/>
    </row>
    <row r="344" spans="1:17" x14ac:dyDescent="0.25">
      <c r="A344" s="1125" t="s">
        <v>252</v>
      </c>
      <c r="B344" s="1126"/>
      <c r="C344" s="1126"/>
      <c r="D344" s="1126"/>
      <c r="E344" s="1127"/>
      <c r="F344" s="1110"/>
      <c r="G344" s="1111"/>
      <c r="H344" s="1111"/>
      <c r="I344" s="1111"/>
      <c r="J344" s="1111"/>
      <c r="K344" s="1111"/>
      <c r="L344" s="1112"/>
      <c r="M344" s="1117"/>
      <c r="N344" s="1128" t="s">
        <v>253</v>
      </c>
      <c r="O344" s="1130" t="s">
        <v>254</v>
      </c>
      <c r="P344" s="569" t="s">
        <v>255</v>
      </c>
      <c r="Q344" s="1132" t="s">
        <v>256</v>
      </c>
    </row>
    <row r="345" spans="1:17" ht="13.5" thickBot="1" x14ac:dyDescent="0.3">
      <c r="A345" s="570"/>
      <c r="B345" s="571"/>
      <c r="C345" s="571"/>
      <c r="D345" s="571"/>
      <c r="E345" s="572"/>
      <c r="F345" s="1113"/>
      <c r="G345" s="1114"/>
      <c r="H345" s="1114"/>
      <c r="I345" s="1114"/>
      <c r="J345" s="1114"/>
      <c r="K345" s="1114"/>
      <c r="L345" s="1115"/>
      <c r="M345" s="1118"/>
      <c r="N345" s="1129"/>
      <c r="O345" s="1131"/>
      <c r="P345" s="573" t="s">
        <v>257</v>
      </c>
      <c r="Q345" s="1133"/>
    </row>
    <row r="346" spans="1:17" ht="13.5" thickBot="1" x14ac:dyDescent="0.3">
      <c r="A346" s="1076">
        <v>1</v>
      </c>
      <c r="B346" s="1077"/>
      <c r="C346" s="1077"/>
      <c r="D346" s="1077"/>
      <c r="E346" s="1078"/>
      <c r="F346" s="1079">
        <v>2</v>
      </c>
      <c r="G346" s="1077"/>
      <c r="H346" s="1077"/>
      <c r="I346" s="1077"/>
      <c r="J346" s="1077"/>
      <c r="K346" s="1077"/>
      <c r="L346" s="1080"/>
      <c r="M346" s="574">
        <v>3</v>
      </c>
      <c r="N346" s="575">
        <v>4</v>
      </c>
      <c r="O346" s="575">
        <v>5</v>
      </c>
      <c r="P346" s="576">
        <v>6</v>
      </c>
      <c r="Q346" s="577" t="s">
        <v>258</v>
      </c>
    </row>
    <row r="347" spans="1:17" x14ac:dyDescent="0.25">
      <c r="A347" s="578">
        <v>5</v>
      </c>
      <c r="B347" s="579"/>
      <c r="C347" s="579"/>
      <c r="D347" s="579"/>
      <c r="E347" s="579"/>
      <c r="F347" s="1081" t="s">
        <v>259</v>
      </c>
      <c r="G347" s="1082"/>
      <c r="H347" s="1082"/>
      <c r="I347" s="1082"/>
      <c r="J347" s="1082"/>
      <c r="K347" s="1082"/>
      <c r="L347" s="1083"/>
      <c r="M347" s="579"/>
      <c r="N347" s="579"/>
      <c r="O347" s="579"/>
      <c r="P347" s="580"/>
      <c r="Q347" s="581">
        <f>Q367</f>
        <v>42946000</v>
      </c>
    </row>
    <row r="348" spans="1:17" x14ac:dyDescent="0.25">
      <c r="A348" s="582">
        <v>5</v>
      </c>
      <c r="B348" s="583">
        <v>2</v>
      </c>
      <c r="C348" s="583"/>
      <c r="D348" s="583"/>
      <c r="E348" s="583"/>
      <c r="F348" s="1084" t="s">
        <v>302</v>
      </c>
      <c r="G348" s="1085"/>
      <c r="H348" s="1085"/>
      <c r="I348" s="1085"/>
      <c r="J348" s="1085"/>
      <c r="K348" s="1085"/>
      <c r="L348" s="1086"/>
      <c r="M348" s="583"/>
      <c r="N348" s="583"/>
      <c r="O348" s="583"/>
      <c r="P348" s="584"/>
      <c r="Q348" s="585">
        <f>Q347</f>
        <v>42946000</v>
      </c>
    </row>
    <row r="349" spans="1:17" s="19" customFormat="1" ht="15" x14ac:dyDescent="0.25">
      <c r="A349" s="266">
        <v>5</v>
      </c>
      <c r="B349" s="751">
        <v>2</v>
      </c>
      <c r="C349" s="751">
        <v>1</v>
      </c>
      <c r="D349" s="1030"/>
      <c r="E349" s="1031"/>
      <c r="F349" s="1027" t="s">
        <v>303</v>
      </c>
      <c r="G349" s="1028"/>
      <c r="H349" s="1028"/>
      <c r="I349" s="1028"/>
      <c r="J349" s="1028"/>
      <c r="K349" s="1028"/>
      <c r="L349" s="1029"/>
      <c r="M349" s="263"/>
      <c r="N349" s="403"/>
      <c r="O349" s="263"/>
      <c r="P349" s="264"/>
      <c r="Q349" s="265"/>
    </row>
    <row r="350" spans="1:17" s="19" customFormat="1" ht="21.75" customHeight="1" x14ac:dyDescent="0.2">
      <c r="A350" s="398">
        <v>5</v>
      </c>
      <c r="B350" s="762">
        <v>2</v>
      </c>
      <c r="C350" s="762">
        <v>1</v>
      </c>
      <c r="D350" s="762"/>
      <c r="E350" s="400" t="s">
        <v>262</v>
      </c>
      <c r="F350" s="1033" t="s">
        <v>322</v>
      </c>
      <c r="G350" s="1034"/>
      <c r="H350" s="1034"/>
      <c r="I350" s="1034"/>
      <c r="J350" s="1034"/>
      <c r="K350" s="1034"/>
      <c r="L350" s="1035"/>
      <c r="M350" s="263"/>
      <c r="N350" s="403"/>
      <c r="O350" s="263"/>
      <c r="P350" s="264"/>
      <c r="Q350" s="265">
        <f>SUM(Q351:Q354)</f>
        <v>496000</v>
      </c>
    </row>
    <row r="351" spans="1:17" s="19" customFormat="1" ht="15" customHeight="1" x14ac:dyDescent="0.25">
      <c r="A351" s="266"/>
      <c r="B351" s="751"/>
      <c r="C351" s="751"/>
      <c r="D351" s="751"/>
      <c r="E351" s="396"/>
      <c r="F351" s="780" t="s">
        <v>262</v>
      </c>
      <c r="G351" s="772"/>
      <c r="H351" s="1194" t="s">
        <v>518</v>
      </c>
      <c r="I351" s="1194"/>
      <c r="J351" s="1194"/>
      <c r="K351" s="1194"/>
      <c r="L351" s="1195"/>
      <c r="M351" s="263"/>
      <c r="N351" s="46">
        <v>16</v>
      </c>
      <c r="O351" s="46" t="s">
        <v>272</v>
      </c>
      <c r="P351" s="230">
        <v>16300</v>
      </c>
      <c r="Q351" s="392">
        <f>N351*P351</f>
        <v>260800</v>
      </c>
    </row>
    <row r="352" spans="1:17" s="19" customFormat="1" ht="15" customHeight="1" x14ac:dyDescent="0.25">
      <c r="A352" s="266"/>
      <c r="B352" s="751"/>
      <c r="C352" s="751"/>
      <c r="D352" s="751"/>
      <c r="E352" s="396"/>
      <c r="F352" s="780" t="s">
        <v>266</v>
      </c>
      <c r="G352" s="748"/>
      <c r="H352" s="1194" t="s">
        <v>478</v>
      </c>
      <c r="I352" s="1194"/>
      <c r="J352" s="1194"/>
      <c r="K352" s="1194"/>
      <c r="L352" s="1195"/>
      <c r="M352" s="263"/>
      <c r="N352" s="46">
        <v>40</v>
      </c>
      <c r="O352" s="46" t="s">
        <v>272</v>
      </c>
      <c r="P352" s="230">
        <v>1800</v>
      </c>
      <c r="Q352" s="392">
        <f t="shared" ref="Q352:Q355" si="1">N352*P352</f>
        <v>72000</v>
      </c>
    </row>
    <row r="353" spans="1:17" s="19" customFormat="1" ht="15" customHeight="1" x14ac:dyDescent="0.25">
      <c r="A353" s="266"/>
      <c r="B353" s="751"/>
      <c r="C353" s="751"/>
      <c r="D353" s="751"/>
      <c r="E353" s="396"/>
      <c r="F353" s="780" t="s">
        <v>271</v>
      </c>
      <c r="G353" s="748"/>
      <c r="H353" s="1194" t="s">
        <v>848</v>
      </c>
      <c r="I353" s="1194"/>
      <c r="J353" s="1194"/>
      <c r="K353" s="1194"/>
      <c r="L353" s="1195"/>
      <c r="M353" s="263"/>
      <c r="N353" s="46">
        <v>8</v>
      </c>
      <c r="O353" s="46" t="s">
        <v>272</v>
      </c>
      <c r="P353" s="230">
        <v>11700</v>
      </c>
      <c r="Q353" s="392">
        <f t="shared" si="1"/>
        <v>93600</v>
      </c>
    </row>
    <row r="354" spans="1:17" s="19" customFormat="1" ht="15" customHeight="1" x14ac:dyDescent="0.2">
      <c r="A354" s="262"/>
      <c r="B354" s="263"/>
      <c r="C354" s="263"/>
      <c r="D354" s="263"/>
      <c r="E354" s="263"/>
      <c r="F354" s="780" t="s">
        <v>268</v>
      </c>
      <c r="G354" s="748"/>
      <c r="H354" s="1194" t="s">
        <v>2605</v>
      </c>
      <c r="I354" s="1194"/>
      <c r="J354" s="1194"/>
      <c r="K354" s="1194"/>
      <c r="L354" s="1195"/>
      <c r="M354" s="263"/>
      <c r="N354" s="46">
        <v>8</v>
      </c>
      <c r="O354" s="46" t="s">
        <v>272</v>
      </c>
      <c r="P354" s="423">
        <v>8700</v>
      </c>
      <c r="Q354" s="392">
        <f t="shared" si="1"/>
        <v>69600</v>
      </c>
    </row>
    <row r="355" spans="1:17" s="19" customFormat="1" ht="15" customHeight="1" x14ac:dyDescent="0.2">
      <c r="A355" s="262"/>
      <c r="B355" s="263"/>
      <c r="C355" s="263"/>
      <c r="D355" s="263"/>
      <c r="E355" s="263"/>
      <c r="F355" s="780" t="s">
        <v>431</v>
      </c>
      <c r="G355" s="748"/>
      <c r="H355" s="1194" t="s">
        <v>602</v>
      </c>
      <c r="I355" s="1194"/>
      <c r="J355" s="1194"/>
      <c r="K355" s="1194"/>
      <c r="L355" s="1195"/>
      <c r="M355" s="263"/>
      <c r="N355" s="46">
        <v>8</v>
      </c>
      <c r="O355" s="46" t="s">
        <v>272</v>
      </c>
      <c r="P355" s="423">
        <v>4000</v>
      </c>
      <c r="Q355" s="392">
        <f t="shared" si="1"/>
        <v>32000</v>
      </c>
    </row>
    <row r="356" spans="1:17" ht="15" x14ac:dyDescent="0.25">
      <c r="A356" s="398">
        <v>5</v>
      </c>
      <c r="B356" s="399">
        <v>2</v>
      </c>
      <c r="C356" s="399">
        <v>2</v>
      </c>
      <c r="D356" s="1087"/>
      <c r="E356" s="1088"/>
      <c r="F356" s="1084" t="s">
        <v>335</v>
      </c>
      <c r="G356" s="1085"/>
      <c r="H356" s="1085"/>
      <c r="I356" s="1085"/>
      <c r="J356" s="1085"/>
      <c r="K356" s="1085"/>
      <c r="L356" s="1086"/>
      <c r="M356" s="612"/>
      <c r="N356" s="399"/>
      <c r="O356" s="399"/>
      <c r="P356" s="613"/>
      <c r="Q356" s="614"/>
    </row>
    <row r="357" spans="1:17" x14ac:dyDescent="0.25">
      <c r="A357" s="398">
        <v>5</v>
      </c>
      <c r="B357" s="399">
        <v>2</v>
      </c>
      <c r="C357" s="399">
        <v>2</v>
      </c>
      <c r="D357" s="615">
        <v>1</v>
      </c>
      <c r="E357" s="615" t="s">
        <v>262</v>
      </c>
      <c r="F357" s="1069" t="s">
        <v>336</v>
      </c>
      <c r="G357" s="1070"/>
      <c r="H357" s="1070"/>
      <c r="I357" s="1070"/>
      <c r="J357" s="1070"/>
      <c r="K357" s="1070"/>
      <c r="L357" s="1071"/>
      <c r="M357" s="610"/>
      <c r="N357" s="590"/>
      <c r="O357" s="590"/>
      <c r="P357" s="616"/>
      <c r="Q357" s="614">
        <f>SUM(Q358:Q359)</f>
        <v>27000000</v>
      </c>
    </row>
    <row r="358" spans="1:17" ht="22.5" x14ac:dyDescent="0.25">
      <c r="A358" s="398"/>
      <c r="B358" s="399"/>
      <c r="C358" s="399"/>
      <c r="D358" s="615"/>
      <c r="E358" s="615"/>
      <c r="F358" s="588" t="s">
        <v>262</v>
      </c>
      <c r="G358" s="593"/>
      <c r="H358" s="1072" t="s">
        <v>2305</v>
      </c>
      <c r="I358" s="1072"/>
      <c r="J358" s="1072"/>
      <c r="K358" s="1072"/>
      <c r="L358" s="1073"/>
      <c r="M358" s="610"/>
      <c r="N358" s="590">
        <v>12</v>
      </c>
      <c r="O358" s="590" t="s">
        <v>265</v>
      </c>
      <c r="P358" s="616">
        <v>2000000</v>
      </c>
      <c r="Q358" s="618">
        <f>N358*P358</f>
        <v>24000000</v>
      </c>
    </row>
    <row r="359" spans="1:17" ht="22.5" x14ac:dyDescent="0.25">
      <c r="A359" s="398"/>
      <c r="B359" s="399"/>
      <c r="C359" s="399"/>
      <c r="D359" s="615"/>
      <c r="E359" s="615"/>
      <c r="F359" s="588" t="s">
        <v>271</v>
      </c>
      <c r="G359" s="593"/>
      <c r="H359" s="1072" t="s">
        <v>2446</v>
      </c>
      <c r="I359" s="1072"/>
      <c r="J359" s="1072"/>
      <c r="K359" s="1072"/>
      <c r="L359" s="1073"/>
      <c r="M359" s="610"/>
      <c r="N359" s="590">
        <v>12</v>
      </c>
      <c r="O359" s="590" t="s">
        <v>265</v>
      </c>
      <c r="P359" s="616">
        <v>250000</v>
      </c>
      <c r="Q359" s="618">
        <f t="shared" ref="Q359" si="2">N359*P359</f>
        <v>3000000</v>
      </c>
    </row>
    <row r="360" spans="1:17" x14ac:dyDescent="0.25">
      <c r="A360" s="398">
        <v>5</v>
      </c>
      <c r="B360" s="399">
        <v>2</v>
      </c>
      <c r="C360" s="399">
        <v>7</v>
      </c>
      <c r="D360" s="615"/>
      <c r="E360" s="615"/>
      <c r="F360" s="1069" t="s">
        <v>2306</v>
      </c>
      <c r="G360" s="1070"/>
      <c r="H360" s="1070"/>
      <c r="I360" s="1070"/>
      <c r="J360" s="1070"/>
      <c r="K360" s="1070"/>
      <c r="L360" s="1071"/>
      <c r="M360" s="610"/>
      <c r="N360" s="590"/>
      <c r="O360" s="590"/>
      <c r="P360" s="616"/>
      <c r="Q360" s="614"/>
    </row>
    <row r="361" spans="1:17" x14ac:dyDescent="0.25">
      <c r="A361" s="398">
        <v>5</v>
      </c>
      <c r="B361" s="399">
        <v>2</v>
      </c>
      <c r="C361" s="399">
        <v>7</v>
      </c>
      <c r="D361" s="615"/>
      <c r="E361" s="615" t="s">
        <v>262</v>
      </c>
      <c r="F361" s="1069" t="s">
        <v>2307</v>
      </c>
      <c r="G361" s="1070"/>
      <c r="H361" s="1070"/>
      <c r="I361" s="1070"/>
      <c r="J361" s="1070"/>
      <c r="K361" s="1070"/>
      <c r="L361" s="1071"/>
      <c r="M361" s="610"/>
      <c r="N361" s="590"/>
      <c r="O361" s="590"/>
      <c r="P361" s="616"/>
      <c r="Q361" s="614">
        <f>Q362</f>
        <v>14400000</v>
      </c>
    </row>
    <row r="362" spans="1:17" ht="22.5" x14ac:dyDescent="0.25">
      <c r="A362" s="398"/>
      <c r="B362" s="399"/>
      <c r="C362" s="399"/>
      <c r="D362" s="615"/>
      <c r="E362" s="615"/>
      <c r="F362" s="588" t="s">
        <v>262</v>
      </c>
      <c r="G362" s="593"/>
      <c r="H362" s="1072" t="s">
        <v>2308</v>
      </c>
      <c r="I362" s="1072"/>
      <c r="J362" s="1072"/>
      <c r="K362" s="1072"/>
      <c r="L362" s="1073"/>
      <c r="M362" s="610"/>
      <c r="N362" s="590">
        <v>12</v>
      </c>
      <c r="O362" s="590" t="s">
        <v>289</v>
      </c>
      <c r="P362" s="616">
        <v>1200000</v>
      </c>
      <c r="Q362" s="618">
        <f t="shared" ref="Q362" si="3">N362*P362</f>
        <v>14400000</v>
      </c>
    </row>
    <row r="363" spans="1:17" s="19" customFormat="1" ht="18" customHeight="1" x14ac:dyDescent="0.2">
      <c r="A363" s="268">
        <v>5</v>
      </c>
      <c r="B363" s="269">
        <v>2</v>
      </c>
      <c r="C363" s="269">
        <v>3</v>
      </c>
      <c r="D363" s="270"/>
      <c r="E363" s="270"/>
      <c r="F363" s="1191" t="s">
        <v>342</v>
      </c>
      <c r="G363" s="1192"/>
      <c r="H363" s="1192"/>
      <c r="I363" s="1192"/>
      <c r="J363" s="1192"/>
      <c r="K363" s="1192"/>
      <c r="L363" s="1193"/>
      <c r="M363" s="271"/>
      <c r="N363" s="46"/>
      <c r="O363" s="272"/>
      <c r="P363" s="411"/>
      <c r="Q363" s="389">
        <f>SUM(Q364:Q366)</f>
        <v>1050000</v>
      </c>
    </row>
    <row r="364" spans="1:17" s="19" customFormat="1" ht="26.25" customHeight="1" x14ac:dyDescent="0.2">
      <c r="A364" s="268">
        <v>5</v>
      </c>
      <c r="B364" s="269">
        <v>2</v>
      </c>
      <c r="C364" s="269">
        <v>3</v>
      </c>
      <c r="D364" s="270"/>
      <c r="E364" s="270" t="s">
        <v>262</v>
      </c>
      <c r="F364" s="1033" t="s">
        <v>343</v>
      </c>
      <c r="G364" s="1034"/>
      <c r="H364" s="1034"/>
      <c r="I364" s="1034"/>
      <c r="J364" s="1034"/>
      <c r="K364" s="1034"/>
      <c r="L364" s="1035"/>
      <c r="M364" s="271"/>
      <c r="N364" s="46"/>
      <c r="O364" s="272"/>
      <c r="P364" s="411"/>
      <c r="Q364" s="386"/>
    </row>
    <row r="365" spans="1:17" s="19" customFormat="1" ht="18" customHeight="1" x14ac:dyDescent="0.2">
      <c r="A365" s="288"/>
      <c r="B365" s="289"/>
      <c r="C365" s="289"/>
      <c r="D365" s="290"/>
      <c r="E365" s="290"/>
      <c r="F365" s="342" t="s">
        <v>262</v>
      </c>
      <c r="G365" s="469"/>
      <c r="H365" s="1194" t="s">
        <v>2224</v>
      </c>
      <c r="I365" s="1194"/>
      <c r="J365" s="1194"/>
      <c r="K365" s="1194"/>
      <c r="L365" s="1195"/>
      <c r="M365" s="271"/>
      <c r="N365" s="46">
        <v>12</v>
      </c>
      <c r="O365" s="46" t="s">
        <v>275</v>
      </c>
      <c r="P365" s="411">
        <v>50000</v>
      </c>
      <c r="Q365" s="386">
        <f>N365*P365</f>
        <v>600000</v>
      </c>
    </row>
    <row r="366" spans="1:17" s="19" customFormat="1" ht="18" customHeight="1" x14ac:dyDescent="0.2">
      <c r="A366" s="288"/>
      <c r="B366" s="289"/>
      <c r="C366" s="289"/>
      <c r="D366" s="290"/>
      <c r="E366" s="290"/>
      <c r="F366" s="342" t="s">
        <v>266</v>
      </c>
      <c r="G366" s="469"/>
      <c r="H366" s="1194" t="s">
        <v>2225</v>
      </c>
      <c r="I366" s="1194"/>
      <c r="J366" s="1194"/>
      <c r="K366" s="1194"/>
      <c r="L366" s="1195"/>
      <c r="M366" s="271"/>
      <c r="N366" s="46">
        <v>6</v>
      </c>
      <c r="O366" s="46" t="s">
        <v>275</v>
      </c>
      <c r="P366" s="411">
        <v>75000</v>
      </c>
      <c r="Q366" s="386">
        <f>N366*P366</f>
        <v>450000</v>
      </c>
    </row>
    <row r="367" spans="1:17" ht="13.5" thickBot="1" x14ac:dyDescent="0.3">
      <c r="A367" s="1074" t="s">
        <v>215</v>
      </c>
      <c r="B367" s="1075"/>
      <c r="C367" s="1075"/>
      <c r="D367" s="1075"/>
      <c r="E367" s="1075"/>
      <c r="F367" s="1075"/>
      <c r="G367" s="1075"/>
      <c r="H367" s="1075"/>
      <c r="I367" s="1075"/>
      <c r="J367" s="1075"/>
      <c r="K367" s="1075"/>
      <c r="L367" s="1075"/>
      <c r="M367" s="1075"/>
      <c r="N367" s="1075"/>
      <c r="O367" s="1075"/>
      <c r="P367" s="1075"/>
      <c r="Q367" s="619">
        <f>Q363+Q361+Q357+Q350</f>
        <v>42946000</v>
      </c>
    </row>
    <row r="368" spans="1:17" x14ac:dyDescent="0.25">
      <c r="A368" s="620"/>
      <c r="B368" s="620"/>
      <c r="C368" s="620"/>
      <c r="D368" s="620"/>
      <c r="E368" s="620"/>
      <c r="F368" s="620"/>
      <c r="G368" s="620"/>
      <c r="H368" s="620"/>
      <c r="I368" s="620"/>
      <c r="J368" s="620"/>
      <c r="K368" s="620"/>
      <c r="L368" s="620"/>
      <c r="M368" s="621"/>
      <c r="N368" s="621"/>
      <c r="O368" s="621"/>
      <c r="P368" s="622"/>
      <c r="Q368" s="623"/>
    </row>
    <row r="369" spans="1:17" ht="15" x14ac:dyDescent="0.25">
      <c r="A369" s="1091" t="s">
        <v>2277</v>
      </c>
      <c r="B369" s="1091"/>
      <c r="C369" s="1091"/>
      <c r="D369" s="1091"/>
      <c r="E369" s="1091"/>
      <c r="F369" s="1091"/>
      <c r="G369" s="1091"/>
      <c r="H369" s="1091"/>
      <c r="I369" s="1091"/>
      <c r="J369" s="1091"/>
      <c r="K369" s="1091"/>
      <c r="L369" s="1091"/>
      <c r="M369" s="1092" t="s">
        <v>2274</v>
      </c>
      <c r="N369" s="1092"/>
      <c r="O369" s="1092"/>
      <c r="P369" s="1092"/>
      <c r="Q369" s="1092"/>
    </row>
    <row r="370" spans="1:17" ht="15" x14ac:dyDescent="0.25">
      <c r="A370" s="1091" t="s">
        <v>2278</v>
      </c>
      <c r="B370" s="1091"/>
      <c r="C370" s="1091"/>
      <c r="D370" s="1091"/>
      <c r="E370" s="1091"/>
      <c r="F370" s="1091"/>
      <c r="G370" s="1091"/>
      <c r="H370" s="1091"/>
      <c r="I370" s="1091"/>
      <c r="J370" s="1091"/>
      <c r="K370" s="1091"/>
      <c r="L370" s="1091"/>
      <c r="M370" s="1092" t="s">
        <v>2275</v>
      </c>
      <c r="N370" s="1092"/>
      <c r="O370" s="1092"/>
      <c r="P370" s="1092"/>
      <c r="Q370" s="1092"/>
    </row>
    <row r="371" spans="1:17" ht="15" x14ac:dyDescent="0.25">
      <c r="A371" s="532"/>
      <c r="B371" s="532"/>
      <c r="C371" s="624"/>
      <c r="D371" s="624"/>
      <c r="E371" s="624"/>
      <c r="F371" s="624"/>
      <c r="G371" s="624"/>
      <c r="H371" s="624"/>
      <c r="I371" s="624"/>
      <c r="J371" s="624"/>
      <c r="K371" s="624"/>
      <c r="L371" s="624"/>
      <c r="M371" s="625"/>
      <c r="N371" s="626"/>
      <c r="O371" s="626"/>
      <c r="P371" s="625"/>
      <c r="Q371" s="627"/>
    </row>
    <row r="372" spans="1:17" ht="15" x14ac:dyDescent="0.25">
      <c r="A372" s="532"/>
      <c r="B372" s="532"/>
      <c r="C372" s="624"/>
      <c r="D372" s="624"/>
      <c r="E372" s="624"/>
      <c r="F372" s="624"/>
      <c r="G372" s="624"/>
      <c r="H372" s="624"/>
      <c r="I372" s="624"/>
      <c r="J372" s="624"/>
      <c r="K372" s="624"/>
      <c r="L372" s="624"/>
      <c r="M372" s="625"/>
      <c r="N372" s="626"/>
      <c r="O372" s="626"/>
      <c r="P372" s="625"/>
      <c r="Q372" s="627"/>
    </row>
    <row r="373" spans="1:17" ht="15" x14ac:dyDescent="0.25">
      <c r="A373" s="532"/>
      <c r="B373" s="532"/>
      <c r="C373" s="624"/>
      <c r="D373" s="624"/>
      <c r="E373" s="624"/>
      <c r="F373" s="624"/>
      <c r="G373" s="624"/>
      <c r="H373" s="624"/>
      <c r="I373" s="624"/>
      <c r="J373" s="624"/>
      <c r="K373" s="624"/>
      <c r="L373" s="624"/>
      <c r="M373" s="625"/>
      <c r="N373" s="626"/>
      <c r="O373" s="626"/>
      <c r="P373" s="625"/>
      <c r="Q373" s="627"/>
    </row>
    <row r="374" spans="1:17" ht="15" x14ac:dyDescent="0.25">
      <c r="A374" s="1091" t="s">
        <v>2279</v>
      </c>
      <c r="B374" s="1091"/>
      <c r="C374" s="1091"/>
      <c r="D374" s="1091"/>
      <c r="E374" s="1091"/>
      <c r="F374" s="1091"/>
      <c r="G374" s="1091"/>
      <c r="H374" s="1091"/>
      <c r="I374" s="1091"/>
      <c r="J374" s="1091"/>
      <c r="K374" s="1091"/>
      <c r="L374" s="1091"/>
      <c r="M374" s="1092" t="s">
        <v>2658</v>
      </c>
      <c r="N374" s="1093"/>
      <c r="O374" s="1093"/>
      <c r="P374" s="1093"/>
      <c r="Q374" s="1093"/>
    </row>
    <row r="375" spans="1:17" ht="15" x14ac:dyDescent="0.25">
      <c r="A375" s="1068"/>
      <c r="B375" s="1068"/>
      <c r="C375" s="1068"/>
      <c r="D375" s="1068"/>
      <c r="E375" s="1068"/>
      <c r="F375" s="1068"/>
      <c r="G375" s="1068"/>
      <c r="H375" s="1068"/>
      <c r="I375" s="1068"/>
      <c r="J375" s="624"/>
      <c r="K375" s="624"/>
      <c r="L375" s="624"/>
      <c r="M375" s="625"/>
      <c r="N375" s="626"/>
      <c r="O375" s="1089"/>
      <c r="P375" s="1089"/>
      <c r="Q375" s="627"/>
    </row>
    <row r="376" spans="1:17" ht="15" x14ac:dyDescent="0.25">
      <c r="A376" s="628"/>
      <c r="B376" s="628"/>
      <c r="C376" s="628"/>
      <c r="D376" s="628"/>
      <c r="E376" s="628"/>
      <c r="F376" s="628"/>
      <c r="G376" s="628"/>
      <c r="H376" s="628"/>
      <c r="I376" s="628"/>
      <c r="J376" s="625"/>
      <c r="K376" s="625"/>
      <c r="L376" s="625"/>
      <c r="M376" s="625"/>
      <c r="N376" s="626"/>
      <c r="O376" s="626"/>
      <c r="P376" s="627"/>
      <c r="Q376" s="627"/>
    </row>
    <row r="377" spans="1:17" ht="15" x14ac:dyDescent="0.25">
      <c r="A377" s="1090" t="s">
        <v>2280</v>
      </c>
      <c r="B377" s="1090"/>
      <c r="C377" s="1090"/>
      <c r="D377" s="1090"/>
      <c r="E377" s="1090"/>
      <c r="F377" s="1090"/>
      <c r="G377" s="1090"/>
      <c r="H377" s="1090"/>
      <c r="I377" s="1090"/>
      <c r="J377" s="1090"/>
      <c r="K377" s="1090"/>
      <c r="L377" s="625" t="s">
        <v>220</v>
      </c>
      <c r="M377" s="625"/>
      <c r="N377" s="629"/>
      <c r="O377" s="629"/>
      <c r="P377" s="625"/>
      <c r="Q377" s="627"/>
    </row>
    <row r="378" spans="1:17" ht="15" x14ac:dyDescent="0.25">
      <c r="A378" s="1090" t="s">
        <v>2281</v>
      </c>
      <c r="B378" s="1090"/>
      <c r="C378" s="1090"/>
      <c r="D378" s="1090"/>
      <c r="E378" s="1090"/>
      <c r="F378" s="1090"/>
      <c r="G378" s="1090"/>
      <c r="H378" s="1090"/>
      <c r="I378" s="1090"/>
      <c r="J378" s="1090"/>
      <c r="K378" s="1090"/>
      <c r="L378" s="625" t="s">
        <v>220</v>
      </c>
      <c r="M378" s="625"/>
      <c r="N378" s="629"/>
      <c r="O378" s="629"/>
      <c r="P378" s="625"/>
      <c r="Q378" s="627"/>
    </row>
    <row r="379" spans="1:17" ht="15" x14ac:dyDescent="0.25">
      <c r="A379" s="1090" t="s">
        <v>2282</v>
      </c>
      <c r="B379" s="1090"/>
      <c r="C379" s="1090"/>
      <c r="D379" s="1090"/>
      <c r="E379" s="1090"/>
      <c r="F379" s="1090"/>
      <c r="G379" s="1090"/>
      <c r="H379" s="1090"/>
      <c r="I379" s="1090"/>
      <c r="J379" s="1090"/>
      <c r="K379" s="1090"/>
      <c r="L379" s="625" t="s">
        <v>220</v>
      </c>
      <c r="M379" s="625"/>
      <c r="N379" s="629"/>
      <c r="O379" s="629"/>
      <c r="P379" s="625"/>
      <c r="Q379" s="627"/>
    </row>
    <row r="380" spans="1:17" ht="15" x14ac:dyDescent="0.25">
      <c r="A380" s="625"/>
      <c r="B380" s="625"/>
      <c r="C380" s="625"/>
      <c r="D380" s="630"/>
      <c r="E380" s="625"/>
      <c r="F380" s="625"/>
      <c r="G380" s="625"/>
      <c r="H380" s="631"/>
      <c r="I380" s="632"/>
      <c r="J380" s="625"/>
      <c r="K380" s="625"/>
      <c r="L380" s="625"/>
      <c r="M380" s="625"/>
      <c r="N380" s="629"/>
      <c r="O380" s="629"/>
      <c r="P380" s="625"/>
      <c r="Q380" s="627"/>
    </row>
    <row r="381" spans="1:17" ht="15" x14ac:dyDescent="0.25">
      <c r="A381" s="633" t="s">
        <v>279</v>
      </c>
      <c r="B381" s="1066" t="s">
        <v>280</v>
      </c>
      <c r="C381" s="1066"/>
      <c r="D381" s="1066"/>
      <c r="E381" s="1066"/>
      <c r="F381" s="1066"/>
      <c r="G381" s="1066"/>
      <c r="H381" s="1066"/>
      <c r="I381" s="1066"/>
      <c r="J381" s="1066"/>
      <c r="K381" s="1066" t="s">
        <v>2283</v>
      </c>
      <c r="L381" s="1066"/>
      <c r="M381" s="625"/>
      <c r="N381" s="629"/>
      <c r="O381" s="629"/>
      <c r="P381" s="625"/>
      <c r="Q381" s="627"/>
    </row>
    <row r="382" spans="1:17" ht="15" x14ac:dyDescent="0.25">
      <c r="A382" s="634">
        <f>1</f>
        <v>1</v>
      </c>
      <c r="B382" s="1052" t="s">
        <v>281</v>
      </c>
      <c r="C382" s="1052"/>
      <c r="D382" s="1052"/>
      <c r="E382" s="1052"/>
      <c r="F382" s="1052"/>
      <c r="G382" s="1052"/>
      <c r="H382" s="1052"/>
      <c r="I382" s="1052"/>
      <c r="J382" s="1052"/>
      <c r="K382" s="1052"/>
      <c r="L382" s="1052"/>
      <c r="M382" s="625"/>
      <c r="N382" s="629"/>
      <c r="O382" s="629"/>
      <c r="P382" s="625"/>
      <c r="Q382" s="627"/>
    </row>
    <row r="383" spans="1:17" ht="15" x14ac:dyDescent="0.25">
      <c r="A383" s="634">
        <f>A382+1</f>
        <v>2</v>
      </c>
      <c r="B383" s="1052" t="s">
        <v>282</v>
      </c>
      <c r="C383" s="1052"/>
      <c r="D383" s="1052"/>
      <c r="E383" s="1052"/>
      <c r="F383" s="1052"/>
      <c r="G383" s="1052"/>
      <c r="H383" s="1052"/>
      <c r="I383" s="1052"/>
      <c r="J383" s="1052"/>
      <c r="K383" s="1067"/>
      <c r="L383" s="1067"/>
      <c r="M383" s="625"/>
      <c r="N383" s="629"/>
      <c r="O383" s="629"/>
      <c r="P383" s="625"/>
      <c r="Q383" s="627"/>
    </row>
    <row r="384" spans="1:17" ht="15" x14ac:dyDescent="0.25">
      <c r="A384" s="635">
        <f>A383+1</f>
        <v>3</v>
      </c>
      <c r="B384" s="1052" t="s">
        <v>2257</v>
      </c>
      <c r="C384" s="1052"/>
      <c r="D384" s="1052"/>
      <c r="E384" s="1052"/>
      <c r="F384" s="1052"/>
      <c r="G384" s="1052"/>
      <c r="H384" s="1052"/>
      <c r="I384" s="1052"/>
      <c r="J384" s="1052"/>
      <c r="K384" s="1052"/>
      <c r="L384" s="1052"/>
      <c r="M384" s="625"/>
      <c r="N384" s="629"/>
      <c r="O384" s="629"/>
      <c r="P384" s="625"/>
      <c r="Q384" s="627"/>
    </row>
    <row r="385" spans="1:17" ht="15" x14ac:dyDescent="0.25">
      <c r="A385" s="634">
        <f>A384+1</f>
        <v>4</v>
      </c>
      <c r="B385" s="1052" t="s">
        <v>283</v>
      </c>
      <c r="C385" s="1052"/>
      <c r="D385" s="1052"/>
      <c r="E385" s="1052"/>
      <c r="F385" s="1052"/>
      <c r="G385" s="1052"/>
      <c r="H385" s="1052"/>
      <c r="I385" s="1052"/>
      <c r="J385" s="1052"/>
      <c r="K385" s="1052"/>
      <c r="L385" s="1052"/>
      <c r="M385" s="625"/>
      <c r="N385" s="629"/>
      <c r="O385" s="629"/>
      <c r="P385" s="625"/>
      <c r="Q385" s="627"/>
    </row>
    <row r="386" spans="1:17" ht="15" x14ac:dyDescent="0.25">
      <c r="A386" s="532"/>
      <c r="B386" s="532"/>
      <c r="C386" s="532"/>
      <c r="D386" s="532"/>
      <c r="E386" s="532"/>
      <c r="F386" s="532"/>
      <c r="G386" s="532"/>
      <c r="H386" s="532"/>
      <c r="I386" s="532"/>
      <c r="J386" s="532"/>
      <c r="K386" s="532"/>
      <c r="L386" s="532"/>
      <c r="M386" s="625"/>
      <c r="N386" s="629"/>
      <c r="O386" s="629"/>
      <c r="P386" s="625"/>
      <c r="Q386" s="627"/>
    </row>
    <row r="387" spans="1:17" ht="15" x14ac:dyDescent="0.25">
      <c r="A387" s="532"/>
      <c r="B387" s="532"/>
      <c r="C387" s="532"/>
      <c r="D387" s="532"/>
      <c r="E387" s="532"/>
      <c r="F387" s="532"/>
      <c r="G387" s="532"/>
      <c r="H387" s="532"/>
      <c r="I387" s="532"/>
      <c r="J387" s="532"/>
      <c r="K387" s="532"/>
      <c r="L387" s="532"/>
      <c r="M387" s="625"/>
      <c r="N387" s="827"/>
      <c r="O387" s="827"/>
      <c r="P387" s="625"/>
      <c r="Q387" s="627"/>
    </row>
    <row r="388" spans="1:17" ht="15" x14ac:dyDescent="0.25">
      <c r="A388" s="532"/>
      <c r="B388" s="532"/>
      <c r="C388" s="532"/>
      <c r="D388" s="532"/>
      <c r="E388" s="532"/>
      <c r="F388" s="532"/>
      <c r="G388" s="532"/>
      <c r="H388" s="532"/>
      <c r="I388" s="532"/>
      <c r="J388" s="532"/>
      <c r="K388" s="532"/>
      <c r="L388" s="532"/>
      <c r="M388" s="625"/>
      <c r="N388" s="827"/>
      <c r="O388" s="827"/>
      <c r="P388" s="625"/>
      <c r="Q388" s="627"/>
    </row>
    <row r="389" spans="1:17" ht="15" x14ac:dyDescent="0.25">
      <c r="A389" s="532"/>
      <c r="B389" s="532"/>
      <c r="C389" s="532"/>
      <c r="D389" s="532"/>
      <c r="E389" s="532"/>
      <c r="F389" s="532"/>
      <c r="G389" s="532"/>
      <c r="H389" s="532"/>
      <c r="I389" s="532"/>
      <c r="J389" s="532"/>
      <c r="K389" s="532"/>
      <c r="L389" s="532"/>
      <c r="M389" s="625"/>
      <c r="N389" s="827"/>
      <c r="O389" s="827"/>
      <c r="P389" s="625"/>
      <c r="Q389" s="627"/>
    </row>
    <row r="390" spans="1:17" ht="15" x14ac:dyDescent="0.25">
      <c r="A390" s="532"/>
      <c r="B390" s="532"/>
      <c r="C390" s="532"/>
      <c r="D390" s="532"/>
      <c r="E390" s="532"/>
      <c r="F390" s="532"/>
      <c r="G390" s="532"/>
      <c r="H390" s="532"/>
      <c r="I390" s="532"/>
      <c r="J390" s="532"/>
      <c r="K390" s="532"/>
      <c r="L390" s="532"/>
      <c r="M390" s="625"/>
      <c r="N390" s="827"/>
      <c r="O390" s="827"/>
      <c r="P390" s="625"/>
      <c r="Q390" s="627"/>
    </row>
    <row r="391" spans="1:17" ht="15" x14ac:dyDescent="0.25">
      <c r="A391" s="532"/>
      <c r="B391" s="532"/>
      <c r="C391" s="532"/>
      <c r="D391" s="532"/>
      <c r="E391" s="532"/>
      <c r="F391" s="532"/>
      <c r="G391" s="532"/>
      <c r="H391" s="532"/>
      <c r="I391" s="532"/>
      <c r="J391" s="532"/>
      <c r="K391" s="532"/>
      <c r="L391" s="532"/>
      <c r="M391" s="625"/>
      <c r="N391" s="827"/>
      <c r="O391" s="827"/>
      <c r="P391" s="625"/>
      <c r="Q391" s="627"/>
    </row>
    <row r="392" spans="1:17" ht="15" x14ac:dyDescent="0.25">
      <c r="A392" s="532"/>
      <c r="B392" s="532"/>
      <c r="C392" s="532"/>
      <c r="D392" s="532"/>
      <c r="E392" s="532"/>
      <c r="F392" s="532"/>
      <c r="G392" s="532"/>
      <c r="H392" s="532"/>
      <c r="I392" s="532"/>
      <c r="J392" s="532"/>
      <c r="K392" s="532"/>
      <c r="L392" s="532"/>
      <c r="M392" s="625"/>
      <c r="N392" s="827"/>
      <c r="O392" s="827"/>
      <c r="P392" s="625"/>
      <c r="Q392" s="627"/>
    </row>
    <row r="393" spans="1:17" ht="15" x14ac:dyDescent="0.25">
      <c r="A393" s="532"/>
      <c r="B393" s="532"/>
      <c r="C393" s="532"/>
      <c r="D393" s="532"/>
      <c r="E393" s="532"/>
      <c r="F393" s="532"/>
      <c r="G393" s="532"/>
      <c r="H393" s="532"/>
      <c r="I393" s="532"/>
      <c r="J393" s="532"/>
      <c r="K393" s="532"/>
      <c r="L393" s="532"/>
      <c r="M393" s="625"/>
      <c r="N393" s="827"/>
      <c r="O393" s="827"/>
      <c r="P393" s="625"/>
      <c r="Q393" s="627"/>
    </row>
    <row r="394" spans="1:17" ht="15" x14ac:dyDescent="0.25">
      <c r="A394" s="532"/>
      <c r="B394" s="532"/>
      <c r="C394" s="532"/>
      <c r="D394" s="532"/>
      <c r="E394" s="532"/>
      <c r="F394" s="532"/>
      <c r="G394" s="532"/>
      <c r="H394" s="532"/>
      <c r="I394" s="532"/>
      <c r="J394" s="532"/>
      <c r="K394" s="532"/>
      <c r="L394" s="532"/>
      <c r="M394" s="625"/>
      <c r="N394" s="827"/>
      <c r="O394" s="827"/>
      <c r="P394" s="625"/>
      <c r="Q394" s="627"/>
    </row>
    <row r="395" spans="1:17" ht="15" x14ac:dyDescent="0.25">
      <c r="A395" s="532"/>
      <c r="B395" s="532"/>
      <c r="C395" s="532"/>
      <c r="D395" s="532"/>
      <c r="E395" s="532"/>
      <c r="F395" s="532"/>
      <c r="G395" s="532"/>
      <c r="H395" s="532"/>
      <c r="I395" s="532"/>
      <c r="J395" s="532"/>
      <c r="K395" s="532"/>
      <c r="L395" s="532"/>
      <c r="M395" s="625"/>
      <c r="N395" s="827"/>
      <c r="O395" s="827"/>
      <c r="P395" s="625"/>
      <c r="Q395" s="627"/>
    </row>
    <row r="396" spans="1:17" ht="15" x14ac:dyDescent="0.25">
      <c r="A396" s="532"/>
      <c r="B396" s="532"/>
      <c r="C396" s="532"/>
      <c r="D396" s="532"/>
      <c r="E396" s="532"/>
      <c r="F396" s="532"/>
      <c r="G396" s="532"/>
      <c r="H396" s="532"/>
      <c r="I396" s="532"/>
      <c r="J396" s="532"/>
      <c r="K396" s="532"/>
      <c r="L396" s="532"/>
      <c r="M396" s="625"/>
      <c r="N396" s="827"/>
      <c r="O396" s="827"/>
      <c r="P396" s="625"/>
      <c r="Q396" s="627"/>
    </row>
    <row r="397" spans="1:17" ht="15" x14ac:dyDescent="0.25">
      <c r="A397" s="532"/>
      <c r="B397" s="532"/>
      <c r="C397" s="532"/>
      <c r="D397" s="532"/>
      <c r="E397" s="532"/>
      <c r="F397" s="532"/>
      <c r="G397" s="532"/>
      <c r="H397" s="532"/>
      <c r="I397" s="532"/>
      <c r="J397" s="532"/>
      <c r="K397" s="532"/>
      <c r="L397" s="532"/>
      <c r="M397" s="625"/>
      <c r="N397" s="827"/>
      <c r="O397" s="827"/>
      <c r="P397" s="625"/>
      <c r="Q397" s="627"/>
    </row>
    <row r="398" spans="1:17" ht="15" x14ac:dyDescent="0.25">
      <c r="A398" s="532"/>
      <c r="B398" s="532"/>
      <c r="C398" s="532"/>
      <c r="D398" s="532"/>
      <c r="E398" s="532"/>
      <c r="F398" s="532"/>
      <c r="G398" s="532"/>
      <c r="H398" s="532"/>
      <c r="I398" s="532"/>
      <c r="J398" s="532"/>
      <c r="K398" s="532"/>
      <c r="L398" s="532"/>
      <c r="M398" s="625"/>
      <c r="N398" s="827"/>
      <c r="O398" s="827"/>
      <c r="P398" s="625"/>
      <c r="Q398" s="627"/>
    </row>
    <row r="399" spans="1:17" ht="15" x14ac:dyDescent="0.25">
      <c r="A399" s="532"/>
      <c r="B399" s="532"/>
      <c r="C399" s="532"/>
      <c r="D399" s="532"/>
      <c r="E399" s="532"/>
      <c r="F399" s="532"/>
      <c r="G399" s="532"/>
      <c r="H399" s="532"/>
      <c r="I399" s="532"/>
      <c r="J399" s="532"/>
      <c r="K399" s="532"/>
      <c r="L399" s="532"/>
      <c r="M399" s="625"/>
      <c r="N399" s="827"/>
      <c r="O399" s="827"/>
      <c r="P399" s="625"/>
      <c r="Q399" s="627"/>
    </row>
    <row r="400" spans="1:17" ht="15" x14ac:dyDescent="0.25">
      <c r="A400" s="532"/>
      <c r="B400" s="532"/>
      <c r="C400" s="532"/>
      <c r="D400" s="532"/>
      <c r="E400" s="532"/>
      <c r="F400" s="532"/>
      <c r="G400" s="532"/>
      <c r="H400" s="532"/>
      <c r="I400" s="532"/>
      <c r="J400" s="532"/>
      <c r="K400" s="532"/>
      <c r="L400" s="532"/>
      <c r="M400" s="625"/>
      <c r="N400" s="827"/>
      <c r="O400" s="827"/>
      <c r="P400" s="625"/>
      <c r="Q400" s="627"/>
    </row>
    <row r="401" spans="1:17" ht="15" x14ac:dyDescent="0.25">
      <c r="A401" s="532"/>
      <c r="B401" s="532"/>
      <c r="C401" s="532"/>
      <c r="D401" s="532"/>
      <c r="E401" s="532"/>
      <c r="F401" s="532"/>
      <c r="G401" s="532"/>
      <c r="H401" s="532"/>
      <c r="I401" s="532"/>
      <c r="J401" s="532"/>
      <c r="K401" s="532"/>
      <c r="L401" s="532"/>
      <c r="M401" s="625"/>
      <c r="N401" s="827"/>
      <c r="O401" s="827"/>
      <c r="P401" s="625"/>
      <c r="Q401" s="627"/>
    </row>
    <row r="402" spans="1:17" ht="15" x14ac:dyDescent="0.25">
      <c r="A402" s="532"/>
      <c r="B402" s="532"/>
      <c r="C402" s="532"/>
      <c r="D402" s="532"/>
      <c r="E402" s="532"/>
      <c r="F402" s="532"/>
      <c r="G402" s="532"/>
      <c r="H402" s="532"/>
      <c r="I402" s="532"/>
      <c r="J402" s="532"/>
      <c r="K402" s="532"/>
      <c r="L402" s="532"/>
      <c r="M402" s="625"/>
      <c r="N402" s="827"/>
      <c r="O402" s="827"/>
      <c r="P402" s="625"/>
      <c r="Q402" s="627"/>
    </row>
    <row r="403" spans="1:17" ht="15" x14ac:dyDescent="0.25">
      <c r="A403" s="532"/>
      <c r="B403" s="532"/>
      <c r="C403" s="532"/>
      <c r="D403" s="532"/>
      <c r="E403" s="532"/>
      <c r="F403" s="532"/>
      <c r="G403" s="532"/>
      <c r="H403" s="532"/>
      <c r="I403" s="532"/>
      <c r="J403" s="532"/>
      <c r="K403" s="532"/>
      <c r="L403" s="532"/>
      <c r="M403" s="625"/>
      <c r="N403" s="827"/>
      <c r="O403" s="827"/>
      <c r="P403" s="625"/>
      <c r="Q403" s="627"/>
    </row>
    <row r="404" spans="1:17" ht="15" x14ac:dyDescent="0.25">
      <c r="A404" s="532"/>
      <c r="B404" s="532"/>
      <c r="C404" s="532"/>
      <c r="D404" s="532"/>
      <c r="E404" s="532"/>
      <c r="F404" s="532"/>
      <c r="G404" s="532"/>
      <c r="H404" s="532"/>
      <c r="I404" s="532"/>
      <c r="J404" s="532"/>
      <c r="K404" s="532"/>
      <c r="L404" s="532"/>
      <c r="M404" s="625"/>
      <c r="N404" s="827"/>
      <c r="O404" s="827"/>
      <c r="P404" s="625"/>
      <c r="Q404" s="627"/>
    </row>
    <row r="405" spans="1:17" ht="15" x14ac:dyDescent="0.25">
      <c r="A405" s="532"/>
      <c r="B405" s="532"/>
      <c r="C405" s="532"/>
      <c r="D405" s="532"/>
      <c r="E405" s="532"/>
      <c r="F405" s="532"/>
      <c r="G405" s="532"/>
      <c r="H405" s="532"/>
      <c r="I405" s="532"/>
      <c r="J405" s="532"/>
      <c r="K405" s="532"/>
      <c r="L405" s="532"/>
      <c r="M405" s="625"/>
      <c r="N405" s="827"/>
      <c r="O405" s="827"/>
      <c r="P405" s="625"/>
      <c r="Q405" s="627"/>
    </row>
    <row r="406" spans="1:17" ht="15" x14ac:dyDescent="0.25">
      <c r="A406" s="532"/>
      <c r="B406" s="532"/>
      <c r="C406" s="532"/>
      <c r="D406" s="532"/>
      <c r="E406" s="532"/>
      <c r="F406" s="532"/>
      <c r="G406" s="532"/>
      <c r="H406" s="532"/>
      <c r="I406" s="532"/>
      <c r="J406" s="532"/>
      <c r="K406" s="532"/>
      <c r="L406" s="532"/>
      <c r="M406" s="625"/>
      <c r="N406" s="827"/>
      <c r="O406" s="827"/>
      <c r="P406" s="625"/>
      <c r="Q406" s="627"/>
    </row>
    <row r="407" spans="1:17" ht="15" x14ac:dyDescent="0.25">
      <c r="A407" s="532"/>
      <c r="B407" s="532"/>
      <c r="C407" s="532"/>
      <c r="D407" s="532"/>
      <c r="E407" s="532"/>
      <c r="F407" s="532"/>
      <c r="G407" s="532"/>
      <c r="H407" s="532"/>
      <c r="I407" s="532"/>
      <c r="J407" s="532"/>
      <c r="K407" s="532"/>
      <c r="L407" s="532"/>
      <c r="M407" s="625"/>
      <c r="N407" s="827"/>
      <c r="O407" s="827"/>
      <c r="P407" s="625"/>
      <c r="Q407" s="627"/>
    </row>
    <row r="408" spans="1:17" ht="15" x14ac:dyDescent="0.25">
      <c r="A408" s="532"/>
      <c r="B408" s="532"/>
      <c r="C408" s="532"/>
      <c r="D408" s="532"/>
      <c r="E408" s="532"/>
      <c r="F408" s="532"/>
      <c r="G408" s="532"/>
      <c r="H408" s="532"/>
      <c r="I408" s="532"/>
      <c r="J408" s="532"/>
      <c r="K408" s="532"/>
      <c r="L408" s="532"/>
      <c r="M408" s="625"/>
      <c r="N408" s="827"/>
      <c r="O408" s="827"/>
      <c r="P408" s="625"/>
      <c r="Q408" s="627"/>
    </row>
    <row r="409" spans="1:17" ht="15" x14ac:dyDescent="0.25">
      <c r="A409" s="532"/>
      <c r="B409" s="532"/>
      <c r="C409" s="532"/>
      <c r="D409" s="532"/>
      <c r="E409" s="532"/>
      <c r="F409" s="532"/>
      <c r="G409" s="532"/>
      <c r="H409" s="532"/>
      <c r="I409" s="532"/>
      <c r="J409" s="532"/>
      <c r="K409" s="532"/>
      <c r="L409" s="532"/>
      <c r="M409" s="625"/>
      <c r="N409" s="827"/>
      <c r="O409" s="827"/>
      <c r="P409" s="625"/>
      <c r="Q409" s="627"/>
    </row>
    <row r="410" spans="1:17" ht="15" x14ac:dyDescent="0.25">
      <c r="A410" s="532"/>
      <c r="B410" s="532"/>
      <c r="C410" s="532"/>
      <c r="D410" s="532"/>
      <c r="E410" s="532"/>
      <c r="F410" s="532"/>
      <c r="G410" s="532"/>
      <c r="H410" s="532"/>
      <c r="I410" s="532"/>
      <c r="J410" s="532"/>
      <c r="K410" s="532"/>
      <c r="L410" s="532"/>
      <c r="M410" s="625"/>
      <c r="N410" s="827"/>
      <c r="O410" s="827"/>
      <c r="P410" s="625"/>
      <c r="Q410" s="627"/>
    </row>
    <row r="411" spans="1:17" ht="15" x14ac:dyDescent="0.25">
      <c r="A411" s="532"/>
      <c r="B411" s="532"/>
      <c r="C411" s="532"/>
      <c r="D411" s="532"/>
      <c r="E411" s="532"/>
      <c r="F411" s="532"/>
      <c r="G411" s="532"/>
      <c r="H411" s="532"/>
      <c r="I411" s="532"/>
      <c r="J411" s="532"/>
      <c r="K411" s="532"/>
      <c r="L411" s="532"/>
      <c r="M411" s="625"/>
      <c r="N411" s="827"/>
      <c r="O411" s="827"/>
      <c r="P411" s="625"/>
      <c r="Q411" s="627"/>
    </row>
    <row r="412" spans="1:17" ht="15" x14ac:dyDescent="0.25">
      <c r="A412" s="532"/>
      <c r="B412" s="532"/>
      <c r="C412" s="532"/>
      <c r="D412" s="532"/>
      <c r="E412" s="532"/>
      <c r="F412" s="532"/>
      <c r="G412" s="532"/>
      <c r="H412" s="532"/>
      <c r="I412" s="532"/>
      <c r="J412" s="532"/>
      <c r="K412" s="532"/>
      <c r="L412" s="532"/>
      <c r="M412" s="625"/>
      <c r="N412" s="827"/>
      <c r="O412" s="827"/>
      <c r="P412" s="625"/>
      <c r="Q412" s="627"/>
    </row>
    <row r="413" spans="1:17" ht="15" x14ac:dyDescent="0.25">
      <c r="A413" s="532"/>
      <c r="B413" s="532"/>
      <c r="C413" s="532"/>
      <c r="D413" s="532"/>
      <c r="E413" s="532"/>
      <c r="F413" s="532"/>
      <c r="G413" s="532"/>
      <c r="H413" s="532"/>
      <c r="I413" s="532"/>
      <c r="J413" s="532"/>
      <c r="K413" s="532"/>
      <c r="L413" s="532"/>
      <c r="M413" s="625"/>
      <c r="N413" s="827"/>
      <c r="O413" s="827"/>
      <c r="P413" s="625"/>
      <c r="Q413" s="627"/>
    </row>
    <row r="414" spans="1:17" ht="15" x14ac:dyDescent="0.25">
      <c r="A414" s="532"/>
      <c r="B414" s="532"/>
      <c r="C414" s="532"/>
      <c r="D414" s="532"/>
      <c r="E414" s="532"/>
      <c r="F414" s="532"/>
      <c r="G414" s="532"/>
      <c r="H414" s="532"/>
      <c r="I414" s="532"/>
      <c r="J414" s="532"/>
      <c r="K414" s="532"/>
      <c r="L414" s="532"/>
      <c r="M414" s="625"/>
      <c r="N414" s="827"/>
      <c r="O414" s="827"/>
      <c r="P414" s="625"/>
      <c r="Q414" s="627"/>
    </row>
    <row r="415" spans="1:17" ht="15" x14ac:dyDescent="0.25">
      <c r="A415" s="532"/>
      <c r="B415" s="532"/>
      <c r="C415" s="532"/>
      <c r="D415" s="532"/>
      <c r="E415" s="532"/>
      <c r="F415" s="532"/>
      <c r="G415" s="532"/>
      <c r="H415" s="532"/>
      <c r="I415" s="532"/>
      <c r="J415" s="532"/>
      <c r="K415" s="532"/>
      <c r="L415" s="532"/>
      <c r="M415" s="625"/>
      <c r="N415" s="827"/>
      <c r="O415" s="827"/>
      <c r="P415" s="625"/>
      <c r="Q415" s="627"/>
    </row>
    <row r="416" spans="1:17" ht="15" x14ac:dyDescent="0.25">
      <c r="A416" s="532"/>
      <c r="B416" s="532"/>
      <c r="C416" s="532"/>
      <c r="D416" s="532"/>
      <c r="E416" s="532"/>
      <c r="F416" s="532"/>
      <c r="G416" s="532"/>
      <c r="H416" s="532"/>
      <c r="I416" s="532"/>
      <c r="J416" s="532"/>
      <c r="K416" s="532"/>
      <c r="L416" s="532"/>
      <c r="M416" s="625"/>
      <c r="N416" s="827"/>
      <c r="O416" s="827"/>
      <c r="P416" s="625"/>
      <c r="Q416" s="627"/>
    </row>
    <row r="417" spans="1:17" ht="15" x14ac:dyDescent="0.25">
      <c r="A417" s="532"/>
      <c r="B417" s="532"/>
      <c r="C417" s="532"/>
      <c r="D417" s="532"/>
      <c r="E417" s="532"/>
      <c r="F417" s="532"/>
      <c r="G417" s="532"/>
      <c r="H417" s="532"/>
      <c r="I417" s="532"/>
      <c r="J417" s="532"/>
      <c r="K417" s="532"/>
      <c r="L417" s="532"/>
      <c r="M417" s="625"/>
      <c r="N417" s="827"/>
      <c r="O417" s="827"/>
      <c r="P417" s="625"/>
      <c r="Q417" s="627"/>
    </row>
    <row r="418" spans="1:17" ht="15" x14ac:dyDescent="0.25">
      <c r="A418" s="532"/>
      <c r="B418" s="532"/>
      <c r="C418" s="532"/>
      <c r="D418" s="532"/>
      <c r="E418" s="532"/>
      <c r="F418" s="532"/>
      <c r="G418" s="532"/>
      <c r="H418" s="532"/>
      <c r="I418" s="532"/>
      <c r="J418" s="532"/>
      <c r="K418" s="532"/>
      <c r="L418" s="532"/>
      <c r="M418" s="625"/>
      <c r="N418" s="827"/>
      <c r="O418" s="827"/>
      <c r="P418" s="625"/>
      <c r="Q418" s="627"/>
    </row>
    <row r="419" spans="1:17" ht="15" x14ac:dyDescent="0.25">
      <c r="A419" s="532"/>
      <c r="B419" s="532"/>
      <c r="C419" s="532"/>
      <c r="D419" s="532"/>
      <c r="E419" s="532"/>
      <c r="F419" s="532"/>
      <c r="G419" s="532"/>
      <c r="H419" s="532"/>
      <c r="I419" s="532"/>
      <c r="J419" s="532"/>
      <c r="K419" s="532"/>
      <c r="L419" s="532"/>
      <c r="M419" s="625"/>
      <c r="N419" s="827"/>
      <c r="O419" s="827"/>
      <c r="P419" s="625"/>
      <c r="Q419" s="627"/>
    </row>
    <row r="420" spans="1:17" ht="15" x14ac:dyDescent="0.25">
      <c r="A420" s="532"/>
      <c r="B420" s="532"/>
      <c r="C420" s="532"/>
      <c r="D420" s="532"/>
      <c r="E420" s="532"/>
      <c r="F420" s="532"/>
      <c r="G420" s="532"/>
      <c r="H420" s="532"/>
      <c r="I420" s="532"/>
      <c r="J420" s="532"/>
      <c r="K420" s="532"/>
      <c r="L420" s="532"/>
      <c r="M420" s="625"/>
      <c r="N420" s="827"/>
      <c r="O420" s="827"/>
      <c r="P420" s="625"/>
      <c r="Q420" s="627"/>
    </row>
    <row r="421" spans="1:17" ht="15.75" thickBot="1" x14ac:dyDescent="0.3">
      <c r="A421" s="532"/>
      <c r="B421" s="532"/>
      <c r="C421" s="532"/>
      <c r="D421" s="532"/>
      <c r="E421" s="532"/>
      <c r="F421" s="532"/>
      <c r="G421" s="532"/>
      <c r="H421" s="532"/>
      <c r="I421" s="532"/>
      <c r="J421" s="532"/>
      <c r="K421" s="532"/>
      <c r="L421" s="532"/>
      <c r="M421" s="625"/>
      <c r="N421" s="827"/>
      <c r="O421" s="827"/>
      <c r="P421" s="625"/>
      <c r="Q421" s="627"/>
    </row>
    <row r="422" spans="1:17" x14ac:dyDescent="0.25">
      <c r="A422" s="525"/>
      <c r="B422" s="526"/>
      <c r="C422" s="526"/>
      <c r="D422" s="526"/>
      <c r="E422" s="526"/>
      <c r="F422" s="526"/>
      <c r="G422" s="526"/>
      <c r="H422" s="527"/>
      <c r="I422" s="525"/>
      <c r="J422" s="526"/>
      <c r="K422" s="526"/>
      <c r="L422" s="526"/>
      <c r="M422" s="526"/>
      <c r="N422" s="528"/>
      <c r="O422" s="528"/>
      <c r="P422" s="525"/>
      <c r="Q422" s="529"/>
    </row>
    <row r="423" spans="1:17" x14ac:dyDescent="0.25">
      <c r="A423" s="531"/>
      <c r="B423" s="532"/>
      <c r="C423" s="532"/>
      <c r="D423" s="532"/>
      <c r="E423" s="532"/>
      <c r="F423" s="532"/>
      <c r="G423" s="532"/>
      <c r="H423" s="533"/>
      <c r="I423" s="1164" t="s">
        <v>2270</v>
      </c>
      <c r="J423" s="1165"/>
      <c r="K423" s="1165"/>
      <c r="L423" s="1165"/>
      <c r="M423" s="1165"/>
      <c r="N423" s="1165"/>
      <c r="O423" s="1166"/>
      <c r="P423" s="531"/>
      <c r="Q423" s="534"/>
    </row>
    <row r="424" spans="1:17" x14ac:dyDescent="0.25">
      <c r="A424" s="531"/>
      <c r="B424" s="532"/>
      <c r="C424" s="532"/>
      <c r="D424" s="532"/>
      <c r="E424" s="532"/>
      <c r="F424" s="532"/>
      <c r="G424" s="532"/>
      <c r="H424" s="533"/>
      <c r="I424" s="1164" t="s">
        <v>2271</v>
      </c>
      <c r="J424" s="1165"/>
      <c r="K424" s="1165"/>
      <c r="L424" s="1165"/>
      <c r="M424" s="1165"/>
      <c r="N424" s="1165"/>
      <c r="O424" s="1166"/>
      <c r="P424" s="531"/>
      <c r="Q424" s="534"/>
    </row>
    <row r="425" spans="1:17" ht="13.5" thickBot="1" x14ac:dyDescent="0.3">
      <c r="A425" s="531"/>
      <c r="B425" s="532"/>
      <c r="C425" s="532"/>
      <c r="D425" s="532"/>
      <c r="E425" s="532"/>
      <c r="F425" s="532"/>
      <c r="G425" s="532"/>
      <c r="H425" s="533"/>
      <c r="I425" s="535"/>
      <c r="J425" s="536"/>
      <c r="K425" s="536"/>
      <c r="L425" s="536"/>
      <c r="M425" s="536"/>
      <c r="N425" s="537"/>
      <c r="O425" s="537"/>
      <c r="P425" s="531"/>
      <c r="Q425" s="534"/>
    </row>
    <row r="426" spans="1:17" ht="22.5" customHeight="1" x14ac:dyDescent="0.25">
      <c r="A426" s="538"/>
      <c r="B426" s="539"/>
      <c r="C426" s="539"/>
      <c r="D426" s="539"/>
      <c r="E426" s="539"/>
      <c r="F426" s="539"/>
      <c r="G426" s="539"/>
      <c r="H426" s="540"/>
      <c r="I426" s="1101" t="s">
        <v>217</v>
      </c>
      <c r="J426" s="1102"/>
      <c r="K426" s="1102"/>
      <c r="L426" s="1102"/>
      <c r="M426" s="1102"/>
      <c r="N426" s="1102"/>
      <c r="O426" s="1103"/>
      <c r="P426" s="538"/>
      <c r="Q426" s="540"/>
    </row>
    <row r="427" spans="1:17" ht="13.5" thickBot="1" x14ac:dyDescent="0.3">
      <c r="A427" s="541"/>
      <c r="B427" s="542"/>
      <c r="C427" s="542"/>
      <c r="D427" s="542"/>
      <c r="E427" s="542"/>
      <c r="F427" s="542"/>
      <c r="G427" s="542"/>
      <c r="H427" s="543"/>
      <c r="I427" s="1104" t="s">
        <v>218</v>
      </c>
      <c r="J427" s="1105"/>
      <c r="K427" s="1105"/>
      <c r="L427" s="1105"/>
      <c r="M427" s="1105"/>
      <c r="N427" s="1105"/>
      <c r="O427" s="1106"/>
      <c r="P427" s="541"/>
      <c r="Q427" s="543"/>
    </row>
    <row r="428" spans="1:17" ht="12" customHeight="1" x14ac:dyDescent="0.25">
      <c r="A428" s="1167"/>
      <c r="B428" s="1168"/>
      <c r="C428" s="1168"/>
      <c r="D428" s="1168"/>
      <c r="E428" s="1168"/>
      <c r="F428" s="1168"/>
      <c r="G428" s="1168"/>
      <c r="H428" s="1168"/>
      <c r="I428" s="638"/>
      <c r="J428" s="639"/>
      <c r="K428" s="640"/>
      <c r="L428" s="639"/>
      <c r="M428" s="639"/>
      <c r="N428" s="641"/>
      <c r="O428" s="642"/>
      <c r="P428" s="638"/>
      <c r="Q428" s="643"/>
    </row>
    <row r="429" spans="1:17" ht="12" customHeight="1" x14ac:dyDescent="0.25">
      <c r="A429" s="1154"/>
      <c r="B429" s="1155"/>
      <c r="C429" s="1155"/>
      <c r="D429" s="1155"/>
      <c r="E429" s="1155"/>
      <c r="F429" s="1155"/>
      <c r="G429" s="1155"/>
      <c r="H429" s="1155"/>
      <c r="I429" s="544"/>
      <c r="J429" s="545"/>
      <c r="K429" s="546"/>
      <c r="L429" s="545"/>
      <c r="M429" s="545"/>
      <c r="N429" s="547"/>
      <c r="O429" s="548"/>
      <c r="P429" s="544"/>
      <c r="Q429" s="549"/>
    </row>
    <row r="430" spans="1:17" x14ac:dyDescent="0.25">
      <c r="A430" s="1154" t="s">
        <v>219</v>
      </c>
      <c r="B430" s="1155"/>
      <c r="C430" s="1155"/>
      <c r="D430" s="1155"/>
      <c r="E430" s="1155"/>
      <c r="F430" s="1155"/>
      <c r="G430" s="1155"/>
      <c r="H430" s="1155"/>
      <c r="I430" s="550" t="s">
        <v>220</v>
      </c>
      <c r="J430" s="545">
        <v>2</v>
      </c>
      <c r="K430" s="1160" t="s">
        <v>2261</v>
      </c>
      <c r="L430" s="1160"/>
      <c r="M430" s="1160"/>
      <c r="N430" s="551"/>
      <c r="O430" s="548"/>
      <c r="P430" s="544"/>
      <c r="Q430" s="549"/>
    </row>
    <row r="431" spans="1:17" x14ac:dyDescent="0.25">
      <c r="A431" s="1162" t="s">
        <v>222</v>
      </c>
      <c r="B431" s="1163"/>
      <c r="C431" s="1163"/>
      <c r="D431" s="1163"/>
      <c r="E431" s="1163"/>
      <c r="F431" s="1163"/>
      <c r="G431" s="1163"/>
      <c r="H431" s="1163"/>
      <c r="I431" s="548" t="s">
        <v>220</v>
      </c>
      <c r="J431" s="552" t="s">
        <v>2265</v>
      </c>
      <c r="K431" s="1160" t="s">
        <v>2303</v>
      </c>
      <c r="L431" s="1160"/>
      <c r="M431" s="1160"/>
      <c r="N431" s="1160"/>
      <c r="O431" s="1160"/>
      <c r="P431" s="1160"/>
      <c r="Q431" s="553"/>
    </row>
    <row r="432" spans="1:17" ht="15" customHeight="1" x14ac:dyDescent="0.25">
      <c r="A432" s="1154" t="s">
        <v>224</v>
      </c>
      <c r="B432" s="1155"/>
      <c r="C432" s="1155"/>
      <c r="D432" s="1155"/>
      <c r="E432" s="1155"/>
      <c r="F432" s="1155"/>
      <c r="G432" s="1155"/>
      <c r="H432" s="1155"/>
      <c r="I432" s="548" t="s">
        <v>220</v>
      </c>
      <c r="J432" s="554" t="s">
        <v>2537</v>
      </c>
      <c r="K432" s="1160" t="s">
        <v>2459</v>
      </c>
      <c r="L432" s="1160"/>
      <c r="M432" s="1160"/>
      <c r="N432" s="1160"/>
      <c r="O432" s="1160"/>
      <c r="P432" s="1160"/>
      <c r="Q432" s="1190"/>
    </row>
    <row r="433" spans="1:17" x14ac:dyDescent="0.25">
      <c r="A433" s="1154" t="s">
        <v>226</v>
      </c>
      <c r="B433" s="1155"/>
      <c r="C433" s="1155"/>
      <c r="D433" s="1155"/>
      <c r="E433" s="1155"/>
      <c r="F433" s="1155"/>
      <c r="G433" s="1155"/>
      <c r="H433" s="1155"/>
      <c r="I433" s="548" t="s">
        <v>220</v>
      </c>
      <c r="J433" s="545" t="s">
        <v>227</v>
      </c>
      <c r="K433" s="555"/>
      <c r="L433" s="556"/>
      <c r="M433" s="556"/>
      <c r="N433" s="551"/>
      <c r="O433" s="548"/>
      <c r="P433" s="544"/>
      <c r="Q433" s="549"/>
    </row>
    <row r="434" spans="1:17" x14ac:dyDescent="0.25">
      <c r="A434" s="1154" t="s">
        <v>228</v>
      </c>
      <c r="B434" s="1155"/>
      <c r="C434" s="1155"/>
      <c r="D434" s="1155"/>
      <c r="E434" s="1155"/>
      <c r="F434" s="1155"/>
      <c r="G434" s="1155"/>
      <c r="H434" s="1155"/>
      <c r="I434" s="548" t="s">
        <v>220</v>
      </c>
      <c r="J434" s="545" t="s">
        <v>229</v>
      </c>
      <c r="K434" s="555"/>
      <c r="L434" s="556"/>
      <c r="M434" s="556"/>
      <c r="N434" s="551"/>
      <c r="O434" s="548"/>
      <c r="P434" s="544"/>
      <c r="Q434" s="549"/>
    </row>
    <row r="435" spans="1:17" x14ac:dyDescent="0.25">
      <c r="A435" s="1154" t="s">
        <v>230</v>
      </c>
      <c r="B435" s="1155"/>
      <c r="C435" s="1155"/>
      <c r="D435" s="1155"/>
      <c r="E435" s="1155"/>
      <c r="F435" s="1155"/>
      <c r="G435" s="1155"/>
      <c r="H435" s="1155"/>
      <c r="I435" s="548" t="s">
        <v>220</v>
      </c>
      <c r="J435" s="1161">
        <f xml:space="preserve"> Q453</f>
        <v>7200000</v>
      </c>
      <c r="K435" s="1161"/>
      <c r="L435" s="1161"/>
      <c r="M435" s="556"/>
      <c r="N435" s="551"/>
      <c r="O435" s="548"/>
      <c r="P435" s="544"/>
      <c r="Q435" s="549"/>
    </row>
    <row r="436" spans="1:17" x14ac:dyDescent="0.25">
      <c r="A436" s="1154" t="s">
        <v>231</v>
      </c>
      <c r="B436" s="1155"/>
      <c r="C436" s="1155"/>
      <c r="D436" s="1155"/>
      <c r="E436" s="1155"/>
      <c r="F436" s="1155"/>
      <c r="G436" s="1155"/>
      <c r="H436" s="1155"/>
      <c r="I436" s="548" t="s">
        <v>220</v>
      </c>
      <c r="J436" s="545" t="s">
        <v>229</v>
      </c>
      <c r="K436" s="555"/>
      <c r="L436" s="556"/>
      <c r="M436" s="556"/>
      <c r="N436" s="551"/>
      <c r="O436" s="548"/>
      <c r="P436" s="544"/>
      <c r="Q436" s="549"/>
    </row>
    <row r="437" spans="1:17" x14ac:dyDescent="0.25">
      <c r="A437" s="557" t="s">
        <v>232</v>
      </c>
      <c r="B437" s="556"/>
      <c r="C437" s="556"/>
      <c r="D437" s="556"/>
      <c r="E437" s="556"/>
      <c r="F437" s="556"/>
      <c r="G437" s="556"/>
      <c r="H437" s="556"/>
      <c r="I437" s="548" t="s">
        <v>220</v>
      </c>
      <c r="J437" s="545" t="s">
        <v>233</v>
      </c>
      <c r="K437" s="555"/>
      <c r="L437" s="556"/>
      <c r="M437" s="556"/>
      <c r="N437" s="551"/>
      <c r="O437" s="548"/>
      <c r="P437" s="544"/>
      <c r="Q437" s="549"/>
    </row>
    <row r="438" spans="1:17" ht="13.5" thickBot="1" x14ac:dyDescent="0.3">
      <c r="A438" s="1156" t="s">
        <v>234</v>
      </c>
      <c r="B438" s="1157"/>
      <c r="C438" s="1157"/>
      <c r="D438" s="1157"/>
      <c r="E438" s="1157"/>
      <c r="F438" s="1157"/>
      <c r="G438" s="1157"/>
      <c r="H438" s="1157"/>
      <c r="I438" s="1157"/>
      <c r="J438" s="1157"/>
      <c r="K438" s="1157"/>
      <c r="L438" s="1157"/>
      <c r="M438" s="1157"/>
      <c r="N438" s="1157"/>
      <c r="O438" s="1157"/>
      <c r="P438" s="1157"/>
      <c r="Q438" s="1158"/>
    </row>
    <row r="439" spans="1:17" ht="13.5" thickBot="1" x14ac:dyDescent="0.3">
      <c r="A439" s="1159" t="s">
        <v>235</v>
      </c>
      <c r="B439" s="1159"/>
      <c r="C439" s="1159"/>
      <c r="D439" s="1159"/>
      <c r="E439" s="1159"/>
      <c r="F439" s="1159"/>
      <c r="G439" s="558"/>
      <c r="H439" s="1159" t="s">
        <v>236</v>
      </c>
      <c r="I439" s="1159"/>
      <c r="J439" s="1159"/>
      <c r="K439" s="1159"/>
      <c r="L439" s="1159"/>
      <c r="M439" s="1159"/>
      <c r="N439" s="1159" t="s">
        <v>237</v>
      </c>
      <c r="O439" s="1159"/>
      <c r="P439" s="1159"/>
      <c r="Q439" s="1159"/>
    </row>
    <row r="440" spans="1:17" x14ac:dyDescent="0.25">
      <c r="A440" s="559" t="s">
        <v>238</v>
      </c>
      <c r="B440" s="560"/>
      <c r="C440" s="560"/>
      <c r="D440" s="560"/>
      <c r="E440" s="560"/>
      <c r="F440" s="561"/>
      <c r="G440" s="561"/>
      <c r="H440" s="1143" t="s">
        <v>2298</v>
      </c>
      <c r="I440" s="1143"/>
      <c r="J440" s="1143"/>
      <c r="K440" s="1143"/>
      <c r="L440" s="1143"/>
      <c r="M440" s="1143"/>
      <c r="N440" s="1144" t="s">
        <v>2300</v>
      </c>
      <c r="O440" s="1145"/>
      <c r="P440" s="1145"/>
      <c r="Q440" s="1146"/>
    </row>
    <row r="441" spans="1:17" x14ac:dyDescent="0.25">
      <c r="A441" s="1147" t="s">
        <v>241</v>
      </c>
      <c r="B441" s="1148"/>
      <c r="C441" s="1148"/>
      <c r="D441" s="1148"/>
      <c r="E441" s="1148"/>
      <c r="F441" s="1149"/>
      <c r="G441" s="562"/>
      <c r="H441" s="1150" t="s">
        <v>242</v>
      </c>
      <c r="I441" s="1148"/>
      <c r="J441" s="1148"/>
      <c r="K441" s="1148"/>
      <c r="L441" s="1148"/>
      <c r="M441" s="1149"/>
      <c r="N441" s="1151">
        <f>Q453</f>
        <v>7200000</v>
      </c>
      <c r="O441" s="1152"/>
      <c r="P441" s="1152"/>
      <c r="Q441" s="1153"/>
    </row>
    <row r="442" spans="1:17" ht="22.5" customHeight="1" x14ac:dyDescent="0.25">
      <c r="A442" s="1134" t="s">
        <v>243</v>
      </c>
      <c r="B442" s="1135"/>
      <c r="C442" s="1135"/>
      <c r="D442" s="1135"/>
      <c r="E442" s="1135"/>
      <c r="F442" s="1136"/>
      <c r="G442" s="563"/>
      <c r="H442" s="564" t="s">
        <v>2272</v>
      </c>
      <c r="I442" s="1062" t="s">
        <v>2595</v>
      </c>
      <c r="J442" s="1062"/>
      <c r="K442" s="1062"/>
      <c r="L442" s="1062"/>
      <c r="M442" s="1063"/>
      <c r="N442" s="1137" t="s">
        <v>2461</v>
      </c>
      <c r="O442" s="1138"/>
      <c r="P442" s="1138"/>
      <c r="Q442" s="1139"/>
    </row>
    <row r="443" spans="1:17" ht="33" customHeight="1" thickBot="1" x14ac:dyDescent="0.3">
      <c r="A443" s="1134" t="s">
        <v>245</v>
      </c>
      <c r="B443" s="1135"/>
      <c r="C443" s="1135"/>
      <c r="D443" s="1135"/>
      <c r="E443" s="1135"/>
      <c r="F443" s="1136"/>
      <c r="G443" s="563"/>
      <c r="H443" s="565" t="s">
        <v>2272</v>
      </c>
      <c r="I443" s="984" t="s">
        <v>2460</v>
      </c>
      <c r="J443" s="984"/>
      <c r="K443" s="984"/>
      <c r="L443" s="984"/>
      <c r="M443" s="985"/>
      <c r="N443" s="1137" t="s">
        <v>2461</v>
      </c>
      <c r="O443" s="1138"/>
      <c r="P443" s="1138"/>
      <c r="Q443" s="1139"/>
    </row>
    <row r="444" spans="1:17" x14ac:dyDescent="0.25">
      <c r="A444" s="1175" t="s">
        <v>2462</v>
      </c>
      <c r="B444" s="1096"/>
      <c r="C444" s="1096"/>
      <c r="D444" s="1096"/>
      <c r="E444" s="1096"/>
      <c r="F444" s="1096"/>
      <c r="G444" s="1096"/>
      <c r="H444" s="1096"/>
      <c r="I444" s="1096"/>
      <c r="J444" s="1096"/>
      <c r="K444" s="1096"/>
      <c r="L444" s="1096"/>
      <c r="M444" s="1096"/>
      <c r="N444" s="1096"/>
      <c r="O444" s="1096"/>
      <c r="P444" s="1096"/>
      <c r="Q444" s="1176"/>
    </row>
    <row r="445" spans="1:17" ht="13.5" thickBot="1" x14ac:dyDescent="0.3">
      <c r="A445" s="1098"/>
      <c r="B445" s="1099"/>
      <c r="C445" s="1099"/>
      <c r="D445" s="1099"/>
      <c r="E445" s="1099"/>
      <c r="F445" s="1099"/>
      <c r="G445" s="1099"/>
      <c r="H445" s="1099"/>
      <c r="I445" s="1099"/>
      <c r="J445" s="1099"/>
      <c r="K445" s="1099"/>
      <c r="L445" s="1099"/>
      <c r="M445" s="1099"/>
      <c r="N445" s="1099"/>
      <c r="O445" s="1099"/>
      <c r="P445" s="1099"/>
      <c r="Q445" s="1100"/>
    </row>
    <row r="446" spans="1:17" x14ac:dyDescent="0.25">
      <c r="A446" s="1101" t="s">
        <v>246</v>
      </c>
      <c r="B446" s="1102"/>
      <c r="C446" s="1102"/>
      <c r="D446" s="1102"/>
      <c r="E446" s="1102"/>
      <c r="F446" s="1102"/>
      <c r="G446" s="1102"/>
      <c r="H446" s="1102"/>
      <c r="I446" s="1102"/>
      <c r="J446" s="1102"/>
      <c r="K446" s="1102"/>
      <c r="L446" s="1102"/>
      <c r="M446" s="1102"/>
      <c r="N446" s="1102"/>
      <c r="O446" s="1102"/>
      <c r="P446" s="1102"/>
      <c r="Q446" s="1103"/>
    </row>
    <row r="447" spans="1:17" ht="13.5" thickBot="1" x14ac:dyDescent="0.3">
      <c r="A447" s="1104" t="s">
        <v>247</v>
      </c>
      <c r="B447" s="1105"/>
      <c r="C447" s="1105"/>
      <c r="D447" s="1105"/>
      <c r="E447" s="1105"/>
      <c r="F447" s="1105"/>
      <c r="G447" s="1105"/>
      <c r="H447" s="1105"/>
      <c r="I447" s="1105"/>
      <c r="J447" s="1105"/>
      <c r="K447" s="1105"/>
      <c r="L447" s="1105"/>
      <c r="M447" s="1105"/>
      <c r="N447" s="1105"/>
      <c r="O447" s="1105"/>
      <c r="P447" s="1105"/>
      <c r="Q447" s="1106"/>
    </row>
    <row r="448" spans="1:17" x14ac:dyDescent="0.25">
      <c r="A448" s="567"/>
      <c r="B448" s="568"/>
      <c r="C448" s="568"/>
      <c r="D448" s="568"/>
      <c r="E448" s="568"/>
      <c r="F448" s="1107" t="s">
        <v>248</v>
      </c>
      <c r="G448" s="1108"/>
      <c r="H448" s="1108"/>
      <c r="I448" s="1108"/>
      <c r="J448" s="1108"/>
      <c r="K448" s="1108"/>
      <c r="L448" s="1109"/>
      <c r="M448" s="1116" t="s">
        <v>249</v>
      </c>
      <c r="N448" s="1119" t="s">
        <v>250</v>
      </c>
      <c r="O448" s="1120"/>
      <c r="P448" s="1120"/>
      <c r="Q448" s="1121"/>
    </row>
    <row r="449" spans="1:17" ht="13.5" thickBot="1" x14ac:dyDescent="0.3">
      <c r="A449" s="1125" t="s">
        <v>251</v>
      </c>
      <c r="B449" s="1126"/>
      <c r="C449" s="1126"/>
      <c r="D449" s="1126"/>
      <c r="E449" s="1127"/>
      <c r="F449" s="1110"/>
      <c r="G449" s="1111"/>
      <c r="H449" s="1111"/>
      <c r="I449" s="1111"/>
      <c r="J449" s="1111"/>
      <c r="K449" s="1111"/>
      <c r="L449" s="1112"/>
      <c r="M449" s="1117"/>
      <c r="N449" s="1122"/>
      <c r="O449" s="1123"/>
      <c r="P449" s="1123"/>
      <c r="Q449" s="1124"/>
    </row>
    <row r="450" spans="1:17" x14ac:dyDescent="0.25">
      <c r="A450" s="1125" t="s">
        <v>252</v>
      </c>
      <c r="B450" s="1126"/>
      <c r="C450" s="1126"/>
      <c r="D450" s="1126"/>
      <c r="E450" s="1127"/>
      <c r="F450" s="1110"/>
      <c r="G450" s="1111"/>
      <c r="H450" s="1111"/>
      <c r="I450" s="1111"/>
      <c r="J450" s="1111"/>
      <c r="K450" s="1111"/>
      <c r="L450" s="1112"/>
      <c r="M450" s="1117"/>
      <c r="N450" s="1128" t="s">
        <v>253</v>
      </c>
      <c r="O450" s="1130" t="s">
        <v>254</v>
      </c>
      <c r="P450" s="569" t="s">
        <v>255</v>
      </c>
      <c r="Q450" s="1132" t="s">
        <v>256</v>
      </c>
    </row>
    <row r="451" spans="1:17" ht="13.5" thickBot="1" x14ac:dyDescent="0.3">
      <c r="A451" s="570"/>
      <c r="B451" s="571"/>
      <c r="C451" s="571"/>
      <c r="D451" s="571"/>
      <c r="E451" s="572"/>
      <c r="F451" s="1113"/>
      <c r="G451" s="1114"/>
      <c r="H451" s="1114"/>
      <c r="I451" s="1114"/>
      <c r="J451" s="1114"/>
      <c r="K451" s="1114"/>
      <c r="L451" s="1115"/>
      <c r="M451" s="1118"/>
      <c r="N451" s="1129"/>
      <c r="O451" s="1131"/>
      <c r="P451" s="573" t="s">
        <v>257</v>
      </c>
      <c r="Q451" s="1133"/>
    </row>
    <row r="452" spans="1:17" ht="13.5" thickBot="1" x14ac:dyDescent="0.3">
      <c r="A452" s="1076">
        <v>1</v>
      </c>
      <c r="B452" s="1077"/>
      <c r="C452" s="1077"/>
      <c r="D452" s="1077"/>
      <c r="E452" s="1078"/>
      <c r="F452" s="1079">
        <v>2</v>
      </c>
      <c r="G452" s="1077"/>
      <c r="H452" s="1077"/>
      <c r="I452" s="1077"/>
      <c r="J452" s="1077"/>
      <c r="K452" s="1077"/>
      <c r="L452" s="1080"/>
      <c r="M452" s="574">
        <v>3</v>
      </c>
      <c r="N452" s="575">
        <v>4</v>
      </c>
      <c r="O452" s="575">
        <v>5</v>
      </c>
      <c r="P452" s="576">
        <v>6</v>
      </c>
      <c r="Q452" s="577" t="s">
        <v>258</v>
      </c>
    </row>
    <row r="453" spans="1:17" x14ac:dyDescent="0.25">
      <c r="A453" s="578">
        <v>5</v>
      </c>
      <c r="B453" s="579"/>
      <c r="C453" s="579"/>
      <c r="D453" s="579"/>
      <c r="E453" s="579"/>
      <c r="F453" s="1081" t="s">
        <v>259</v>
      </c>
      <c r="G453" s="1082"/>
      <c r="H453" s="1082"/>
      <c r="I453" s="1082"/>
      <c r="J453" s="1082"/>
      <c r="K453" s="1082"/>
      <c r="L453" s="1083"/>
      <c r="M453" s="579"/>
      <c r="N453" s="579"/>
      <c r="O453" s="579"/>
      <c r="P453" s="580"/>
      <c r="Q453" s="581">
        <f>Q458</f>
        <v>7200000</v>
      </c>
    </row>
    <row r="454" spans="1:17" x14ac:dyDescent="0.25">
      <c r="A454" s="582">
        <v>5</v>
      </c>
      <c r="B454" s="583">
        <v>2</v>
      </c>
      <c r="C454" s="583"/>
      <c r="D454" s="583"/>
      <c r="E454" s="583"/>
      <c r="F454" s="1084" t="s">
        <v>302</v>
      </c>
      <c r="G454" s="1085"/>
      <c r="H454" s="1085"/>
      <c r="I454" s="1085"/>
      <c r="J454" s="1085"/>
      <c r="K454" s="1085"/>
      <c r="L454" s="1086"/>
      <c r="M454" s="583"/>
      <c r="N454" s="583"/>
      <c r="O454" s="583"/>
      <c r="P454" s="584"/>
      <c r="Q454" s="585">
        <f>Q453</f>
        <v>7200000</v>
      </c>
    </row>
    <row r="455" spans="1:17" ht="15" x14ac:dyDescent="0.25">
      <c r="A455" s="398">
        <v>5</v>
      </c>
      <c r="B455" s="399">
        <v>2</v>
      </c>
      <c r="C455" s="399">
        <v>2</v>
      </c>
      <c r="D455" s="1087"/>
      <c r="E455" s="1088"/>
      <c r="F455" s="1084" t="s">
        <v>335</v>
      </c>
      <c r="G455" s="1085"/>
      <c r="H455" s="1085"/>
      <c r="I455" s="1085"/>
      <c r="J455" s="1085"/>
      <c r="K455" s="1085"/>
      <c r="L455" s="1086"/>
      <c r="M455" s="612"/>
      <c r="N455" s="399"/>
      <c r="O455" s="399"/>
      <c r="P455" s="613"/>
      <c r="Q455" s="614">
        <f>Q458</f>
        <v>7200000</v>
      </c>
    </row>
    <row r="456" spans="1:17" x14ac:dyDescent="0.25">
      <c r="A456" s="398">
        <v>5</v>
      </c>
      <c r="B456" s="399">
        <v>2</v>
      </c>
      <c r="C456" s="399">
        <v>2</v>
      </c>
      <c r="D456" s="615">
        <v>1</v>
      </c>
      <c r="E456" s="615">
        <v>1</v>
      </c>
      <c r="F456" s="1069" t="s">
        <v>336</v>
      </c>
      <c r="G456" s="1070"/>
      <c r="H456" s="1070"/>
      <c r="I456" s="1070"/>
      <c r="J456" s="1070"/>
      <c r="K456" s="1070"/>
      <c r="L456" s="1071"/>
      <c r="M456" s="610"/>
      <c r="N456" s="590"/>
      <c r="O456" s="590"/>
      <c r="P456" s="616"/>
      <c r="Q456" s="614">
        <f>SUM(Q457:Q457)</f>
        <v>7200000</v>
      </c>
    </row>
    <row r="457" spans="1:17" ht="22.5" x14ac:dyDescent="0.25">
      <c r="A457" s="398"/>
      <c r="B457" s="399"/>
      <c r="C457" s="399"/>
      <c r="D457" s="615"/>
      <c r="E457" s="615"/>
      <c r="F457" s="588" t="s">
        <v>262</v>
      </c>
      <c r="G457" s="593"/>
      <c r="H457" s="1072" t="s">
        <v>2463</v>
      </c>
      <c r="I457" s="1072"/>
      <c r="J457" s="1072"/>
      <c r="K457" s="1072"/>
      <c r="L457" s="1073"/>
      <c r="M457" s="610"/>
      <c r="N457" s="590">
        <v>12</v>
      </c>
      <c r="O457" s="590" t="s">
        <v>265</v>
      </c>
      <c r="P457" s="616">
        <v>600000</v>
      </c>
      <c r="Q457" s="618">
        <f>N457*P457</f>
        <v>7200000</v>
      </c>
    </row>
    <row r="458" spans="1:17" ht="13.5" thickBot="1" x14ac:dyDescent="0.3">
      <c r="A458" s="1074" t="s">
        <v>215</v>
      </c>
      <c r="B458" s="1075"/>
      <c r="C458" s="1075"/>
      <c r="D458" s="1075"/>
      <c r="E458" s="1075"/>
      <c r="F458" s="1075"/>
      <c r="G458" s="1075"/>
      <c r="H458" s="1075"/>
      <c r="I458" s="1075"/>
      <c r="J458" s="1075"/>
      <c r="K458" s="1075"/>
      <c r="L458" s="1075"/>
      <c r="M458" s="1075"/>
      <c r="N458" s="1075"/>
      <c r="O458" s="1075"/>
      <c r="P458" s="1075"/>
      <c r="Q458" s="619">
        <f>Q456</f>
        <v>7200000</v>
      </c>
    </row>
    <row r="459" spans="1:17" x14ac:dyDescent="0.25">
      <c r="A459" s="620"/>
      <c r="B459" s="620"/>
      <c r="C459" s="620"/>
      <c r="D459" s="620"/>
      <c r="E459" s="620"/>
      <c r="F459" s="620"/>
      <c r="G459" s="620"/>
      <c r="H459" s="620"/>
      <c r="I459" s="620"/>
      <c r="J459" s="620"/>
      <c r="K459" s="620"/>
      <c r="L459" s="620"/>
      <c r="M459" s="621"/>
      <c r="N459" s="621"/>
      <c r="O459" s="621"/>
      <c r="P459" s="622"/>
      <c r="Q459" s="623"/>
    </row>
    <row r="460" spans="1:17" ht="15" x14ac:dyDescent="0.25">
      <c r="A460" s="1091" t="s">
        <v>2277</v>
      </c>
      <c r="B460" s="1091"/>
      <c r="C460" s="1091"/>
      <c r="D460" s="1091"/>
      <c r="E460" s="1091"/>
      <c r="F460" s="1091"/>
      <c r="G460" s="1091"/>
      <c r="H460" s="1091"/>
      <c r="I460" s="1091"/>
      <c r="J460" s="1091"/>
      <c r="K460" s="1091"/>
      <c r="L460" s="1091"/>
      <c r="M460" s="1092" t="s">
        <v>2274</v>
      </c>
      <c r="N460" s="1092"/>
      <c r="O460" s="1092"/>
      <c r="P460" s="1092"/>
      <c r="Q460" s="1092"/>
    </row>
    <row r="461" spans="1:17" ht="15" x14ac:dyDescent="0.25">
      <c r="A461" s="1091" t="s">
        <v>2278</v>
      </c>
      <c r="B461" s="1091"/>
      <c r="C461" s="1091"/>
      <c r="D461" s="1091"/>
      <c r="E461" s="1091"/>
      <c r="F461" s="1091"/>
      <c r="G461" s="1091"/>
      <c r="H461" s="1091"/>
      <c r="I461" s="1091"/>
      <c r="J461" s="1091"/>
      <c r="K461" s="1091"/>
      <c r="L461" s="1091"/>
      <c r="M461" s="1092" t="s">
        <v>2275</v>
      </c>
      <c r="N461" s="1092"/>
      <c r="O461" s="1092"/>
      <c r="P461" s="1092"/>
      <c r="Q461" s="1092"/>
    </row>
    <row r="462" spans="1:17" ht="15" x14ac:dyDescent="0.25">
      <c r="A462" s="532"/>
      <c r="B462" s="532"/>
      <c r="C462" s="624"/>
      <c r="D462" s="624"/>
      <c r="E462" s="624"/>
      <c r="F462" s="624"/>
      <c r="G462" s="624"/>
      <c r="H462" s="624"/>
      <c r="I462" s="624"/>
      <c r="J462" s="624"/>
      <c r="K462" s="624"/>
      <c r="L462" s="624"/>
      <c r="M462" s="625"/>
      <c r="N462" s="626"/>
      <c r="O462" s="626"/>
      <c r="P462" s="625"/>
      <c r="Q462" s="627"/>
    </row>
    <row r="463" spans="1:17" ht="15" x14ac:dyDescent="0.25">
      <c r="A463" s="532"/>
      <c r="B463" s="532"/>
      <c r="C463" s="624"/>
      <c r="D463" s="624"/>
      <c r="E463" s="624"/>
      <c r="F463" s="624"/>
      <c r="G463" s="624"/>
      <c r="H463" s="624"/>
      <c r="I463" s="624"/>
      <c r="J463" s="624"/>
      <c r="K463" s="624"/>
      <c r="L463" s="624"/>
      <c r="M463" s="625"/>
      <c r="N463" s="626"/>
      <c r="O463" s="626"/>
      <c r="P463" s="625"/>
      <c r="Q463" s="627"/>
    </row>
    <row r="464" spans="1:17" ht="15" x14ac:dyDescent="0.25">
      <c r="A464" s="532"/>
      <c r="B464" s="532"/>
      <c r="C464" s="624"/>
      <c r="D464" s="624"/>
      <c r="E464" s="624"/>
      <c r="F464" s="624"/>
      <c r="G464" s="624"/>
      <c r="H464" s="624"/>
      <c r="I464" s="624"/>
      <c r="J464" s="624"/>
      <c r="K464" s="624"/>
      <c r="L464" s="624"/>
      <c r="M464" s="625"/>
      <c r="N464" s="626"/>
      <c r="O464" s="626"/>
      <c r="P464" s="625"/>
      <c r="Q464" s="627"/>
    </row>
    <row r="465" spans="1:17" ht="15" x14ac:dyDescent="0.25">
      <c r="A465" s="1091" t="s">
        <v>2279</v>
      </c>
      <c r="B465" s="1091"/>
      <c r="C465" s="1091"/>
      <c r="D465" s="1091"/>
      <c r="E465" s="1091"/>
      <c r="F465" s="1091"/>
      <c r="G465" s="1091"/>
      <c r="H465" s="1091"/>
      <c r="I465" s="1091"/>
      <c r="J465" s="1091"/>
      <c r="K465" s="1091"/>
      <c r="L465" s="1091"/>
      <c r="M465" s="1092" t="s">
        <v>2658</v>
      </c>
      <c r="N465" s="1093"/>
      <c r="O465" s="1093"/>
      <c r="P465" s="1093"/>
      <c r="Q465" s="1093"/>
    </row>
    <row r="466" spans="1:17" ht="15" x14ac:dyDescent="0.25">
      <c r="A466" s="1068"/>
      <c r="B466" s="1068"/>
      <c r="C466" s="1068"/>
      <c r="D466" s="1068"/>
      <c r="E466" s="1068"/>
      <c r="F466" s="1068"/>
      <c r="G466" s="1068"/>
      <c r="H466" s="1068"/>
      <c r="I466" s="1068"/>
      <c r="J466" s="624"/>
      <c r="K466" s="624"/>
      <c r="L466" s="624"/>
      <c r="M466" s="625"/>
      <c r="N466" s="626"/>
      <c r="O466" s="1089"/>
      <c r="P466" s="1089"/>
      <c r="Q466" s="627"/>
    </row>
    <row r="467" spans="1:17" ht="15" x14ac:dyDescent="0.25">
      <c r="A467" s="628"/>
      <c r="B467" s="628"/>
      <c r="C467" s="628"/>
      <c r="D467" s="628"/>
      <c r="E467" s="628"/>
      <c r="F467" s="628"/>
      <c r="G467" s="628"/>
      <c r="H467" s="628"/>
      <c r="I467" s="628"/>
      <c r="J467" s="625"/>
      <c r="K467" s="625"/>
      <c r="L467" s="625"/>
      <c r="M467" s="625"/>
      <c r="N467" s="626"/>
      <c r="O467" s="626"/>
      <c r="P467" s="627"/>
      <c r="Q467" s="627"/>
    </row>
    <row r="468" spans="1:17" ht="15" x14ac:dyDescent="0.25">
      <c r="A468" s="1090" t="s">
        <v>2280</v>
      </c>
      <c r="B468" s="1090"/>
      <c r="C468" s="1090"/>
      <c r="D468" s="1090"/>
      <c r="E468" s="1090"/>
      <c r="F468" s="1090"/>
      <c r="G468" s="1090"/>
      <c r="H468" s="1090"/>
      <c r="I468" s="1090"/>
      <c r="J468" s="1090"/>
      <c r="K468" s="1090"/>
      <c r="L468" s="625" t="s">
        <v>220</v>
      </c>
      <c r="M468" s="625"/>
      <c r="N468" s="629"/>
      <c r="O468" s="629"/>
      <c r="P468" s="625"/>
      <c r="Q468" s="627"/>
    </row>
    <row r="469" spans="1:17" ht="15" x14ac:dyDescent="0.25">
      <c r="A469" s="1090" t="s">
        <v>2281</v>
      </c>
      <c r="B469" s="1090"/>
      <c r="C469" s="1090"/>
      <c r="D469" s="1090"/>
      <c r="E469" s="1090"/>
      <c r="F469" s="1090"/>
      <c r="G469" s="1090"/>
      <c r="H469" s="1090"/>
      <c r="I469" s="1090"/>
      <c r="J469" s="1090"/>
      <c r="K469" s="1090"/>
      <c r="L469" s="625" t="s">
        <v>220</v>
      </c>
      <c r="M469" s="625"/>
      <c r="N469" s="629"/>
      <c r="O469" s="629"/>
      <c r="P469" s="625"/>
      <c r="Q469" s="627"/>
    </row>
    <row r="470" spans="1:17" ht="15" x14ac:dyDescent="0.25">
      <c r="A470" s="1090" t="s">
        <v>2282</v>
      </c>
      <c r="B470" s="1090"/>
      <c r="C470" s="1090"/>
      <c r="D470" s="1090"/>
      <c r="E470" s="1090"/>
      <c r="F470" s="1090"/>
      <c r="G470" s="1090"/>
      <c r="H470" s="1090"/>
      <c r="I470" s="1090"/>
      <c r="J470" s="1090"/>
      <c r="K470" s="1090"/>
      <c r="L470" s="625" t="s">
        <v>220</v>
      </c>
      <c r="M470" s="625"/>
      <c r="N470" s="629"/>
      <c r="O470" s="629"/>
      <c r="P470" s="625"/>
      <c r="Q470" s="627"/>
    </row>
    <row r="471" spans="1:17" ht="15" x14ac:dyDescent="0.25">
      <c r="A471" s="625"/>
      <c r="B471" s="625"/>
      <c r="C471" s="625"/>
      <c r="D471" s="630"/>
      <c r="E471" s="625"/>
      <c r="F471" s="625"/>
      <c r="G471" s="625"/>
      <c r="H471" s="631"/>
      <c r="I471" s="632"/>
      <c r="J471" s="625"/>
      <c r="K471" s="625"/>
      <c r="L471" s="625"/>
      <c r="M471" s="625"/>
      <c r="N471" s="629"/>
      <c r="O471" s="629"/>
      <c r="P471" s="625"/>
      <c r="Q471" s="627"/>
    </row>
    <row r="472" spans="1:17" ht="15" x14ac:dyDescent="0.25">
      <c r="A472" s="633" t="s">
        <v>279</v>
      </c>
      <c r="B472" s="1066" t="s">
        <v>280</v>
      </c>
      <c r="C472" s="1066"/>
      <c r="D472" s="1066"/>
      <c r="E472" s="1066"/>
      <c r="F472" s="1066"/>
      <c r="G472" s="1066"/>
      <c r="H472" s="1066"/>
      <c r="I472" s="1066"/>
      <c r="J472" s="1066"/>
      <c r="K472" s="1066" t="s">
        <v>2283</v>
      </c>
      <c r="L472" s="1066"/>
      <c r="M472" s="625"/>
      <c r="N472" s="629"/>
      <c r="O472" s="629"/>
      <c r="P472" s="625"/>
      <c r="Q472" s="627"/>
    </row>
    <row r="473" spans="1:17" ht="15" x14ac:dyDescent="0.25">
      <c r="A473" s="634">
        <f>1</f>
        <v>1</v>
      </c>
      <c r="B473" s="1052" t="s">
        <v>281</v>
      </c>
      <c r="C473" s="1052"/>
      <c r="D473" s="1052"/>
      <c r="E473" s="1052"/>
      <c r="F473" s="1052"/>
      <c r="G473" s="1052"/>
      <c r="H473" s="1052"/>
      <c r="I473" s="1052"/>
      <c r="J473" s="1052"/>
      <c r="K473" s="1052"/>
      <c r="L473" s="1052"/>
      <c r="M473" s="625"/>
      <c r="N473" s="629"/>
      <c r="O473" s="629"/>
      <c r="P473" s="625"/>
      <c r="Q473" s="627"/>
    </row>
    <row r="474" spans="1:17" ht="15" x14ac:dyDescent="0.25">
      <c r="A474" s="634">
        <f>A473+1</f>
        <v>2</v>
      </c>
      <c r="B474" s="1052" t="s">
        <v>282</v>
      </c>
      <c r="C474" s="1052"/>
      <c r="D474" s="1052"/>
      <c r="E474" s="1052"/>
      <c r="F474" s="1052"/>
      <c r="G474" s="1052"/>
      <c r="H474" s="1052"/>
      <c r="I474" s="1052"/>
      <c r="J474" s="1052"/>
      <c r="K474" s="1067"/>
      <c r="L474" s="1067"/>
      <c r="M474" s="625"/>
      <c r="N474" s="629"/>
      <c r="O474" s="629"/>
      <c r="P474" s="625"/>
      <c r="Q474" s="627"/>
    </row>
    <row r="475" spans="1:17" ht="15" customHeight="1" x14ac:dyDescent="0.25">
      <c r="A475" s="635">
        <f>A474+1</f>
        <v>3</v>
      </c>
      <c r="B475" s="1052" t="s">
        <v>2257</v>
      </c>
      <c r="C475" s="1052"/>
      <c r="D475" s="1052"/>
      <c r="E475" s="1052"/>
      <c r="F475" s="1052"/>
      <c r="G475" s="1052"/>
      <c r="H475" s="1052"/>
      <c r="I475" s="1052"/>
      <c r="J475" s="1052"/>
      <c r="K475" s="1052"/>
      <c r="L475" s="1052"/>
      <c r="M475" s="625"/>
      <c r="N475" s="629"/>
      <c r="O475" s="629"/>
      <c r="P475" s="625"/>
      <c r="Q475" s="627"/>
    </row>
    <row r="476" spans="1:17" ht="15.75" thickBot="1" x14ac:dyDescent="0.3">
      <c r="A476" s="634">
        <f>A475+1</f>
        <v>4</v>
      </c>
      <c r="B476" s="1052" t="s">
        <v>283</v>
      </c>
      <c r="C476" s="1052"/>
      <c r="D476" s="1052"/>
      <c r="E476" s="1052"/>
      <c r="F476" s="1052"/>
      <c r="G476" s="1052"/>
      <c r="H476" s="1052"/>
      <c r="I476" s="1052"/>
      <c r="J476" s="1052"/>
      <c r="K476" s="1052"/>
      <c r="L476" s="1052"/>
      <c r="M476" s="625"/>
      <c r="N476" s="629"/>
      <c r="O476" s="629"/>
      <c r="P476" s="625"/>
      <c r="Q476" s="627"/>
    </row>
    <row r="477" spans="1:17" x14ac:dyDescent="0.25">
      <c r="A477" s="525"/>
      <c r="B477" s="526"/>
      <c r="C477" s="526"/>
      <c r="D477" s="526"/>
      <c r="E477" s="526"/>
      <c r="F477" s="526"/>
      <c r="G477" s="526"/>
      <c r="H477" s="527"/>
      <c r="I477" s="525"/>
      <c r="J477" s="526"/>
      <c r="K477" s="526"/>
      <c r="L477" s="526"/>
      <c r="M477" s="526"/>
      <c r="N477" s="528"/>
      <c r="O477" s="528"/>
      <c r="P477" s="525"/>
      <c r="Q477" s="529"/>
    </row>
    <row r="478" spans="1:17" x14ac:dyDescent="0.25">
      <c r="A478" s="531"/>
      <c r="B478" s="532"/>
      <c r="C478" s="532"/>
      <c r="D478" s="532"/>
      <c r="E478" s="532"/>
      <c r="F478" s="532"/>
      <c r="G478" s="532"/>
      <c r="H478" s="533"/>
      <c r="I478" s="1164" t="s">
        <v>2270</v>
      </c>
      <c r="J478" s="1165"/>
      <c r="K478" s="1165"/>
      <c r="L478" s="1165"/>
      <c r="M478" s="1165"/>
      <c r="N478" s="1165"/>
      <c r="O478" s="1166"/>
      <c r="P478" s="531"/>
      <c r="Q478" s="534"/>
    </row>
    <row r="479" spans="1:17" x14ac:dyDescent="0.25">
      <c r="A479" s="531"/>
      <c r="B479" s="532"/>
      <c r="C479" s="532"/>
      <c r="D479" s="532"/>
      <c r="E479" s="532"/>
      <c r="F479" s="532"/>
      <c r="G479" s="532"/>
      <c r="H479" s="533"/>
      <c r="I479" s="1164" t="s">
        <v>2271</v>
      </c>
      <c r="J479" s="1165"/>
      <c r="K479" s="1165"/>
      <c r="L479" s="1165"/>
      <c r="M479" s="1165"/>
      <c r="N479" s="1165"/>
      <c r="O479" s="1166"/>
      <c r="P479" s="531"/>
      <c r="Q479" s="534"/>
    </row>
    <row r="480" spans="1:17" ht="13.5" thickBot="1" x14ac:dyDescent="0.3">
      <c r="A480" s="531"/>
      <c r="B480" s="532"/>
      <c r="C480" s="532"/>
      <c r="D480" s="532"/>
      <c r="E480" s="532"/>
      <c r="F480" s="532"/>
      <c r="G480" s="532"/>
      <c r="H480" s="533"/>
      <c r="I480" s="535"/>
      <c r="J480" s="536"/>
      <c r="K480" s="536"/>
      <c r="L480" s="536"/>
      <c r="M480" s="536"/>
      <c r="N480" s="537"/>
      <c r="O480" s="537"/>
      <c r="P480" s="531"/>
      <c r="Q480" s="534"/>
    </row>
    <row r="481" spans="1:17" ht="23.25" customHeight="1" x14ac:dyDescent="0.25">
      <c r="A481" s="538"/>
      <c r="B481" s="539"/>
      <c r="C481" s="539"/>
      <c r="D481" s="539"/>
      <c r="E481" s="539"/>
      <c r="F481" s="539"/>
      <c r="G481" s="539"/>
      <c r="H481" s="540"/>
      <c r="I481" s="1101" t="s">
        <v>217</v>
      </c>
      <c r="J481" s="1102"/>
      <c r="K481" s="1102"/>
      <c r="L481" s="1102"/>
      <c r="M481" s="1102"/>
      <c r="N481" s="1102"/>
      <c r="O481" s="1103"/>
      <c r="P481" s="538"/>
      <c r="Q481" s="540"/>
    </row>
    <row r="482" spans="1:17" ht="13.5" thickBot="1" x14ac:dyDescent="0.3">
      <c r="A482" s="541"/>
      <c r="B482" s="542"/>
      <c r="C482" s="542"/>
      <c r="D482" s="542"/>
      <c r="E482" s="542"/>
      <c r="F482" s="542"/>
      <c r="G482" s="542"/>
      <c r="H482" s="543"/>
      <c r="I482" s="1104" t="s">
        <v>218</v>
      </c>
      <c r="J482" s="1105"/>
      <c r="K482" s="1105"/>
      <c r="L482" s="1105"/>
      <c r="M482" s="1105"/>
      <c r="N482" s="1105"/>
      <c r="O482" s="1106"/>
      <c r="P482" s="541"/>
      <c r="Q482" s="543"/>
    </row>
    <row r="483" spans="1:17" ht="14.25" customHeight="1" x14ac:dyDescent="0.25">
      <c r="A483" s="1167"/>
      <c r="B483" s="1168"/>
      <c r="C483" s="1168"/>
      <c r="D483" s="1168"/>
      <c r="E483" s="1168"/>
      <c r="F483" s="1168"/>
      <c r="G483" s="1168"/>
      <c r="H483" s="1168"/>
      <c r="I483" s="638"/>
      <c r="J483" s="639"/>
      <c r="K483" s="640"/>
      <c r="L483" s="639"/>
      <c r="M483" s="639"/>
      <c r="N483" s="641"/>
      <c r="O483" s="642"/>
      <c r="P483" s="638"/>
      <c r="Q483" s="643"/>
    </row>
    <row r="484" spans="1:17" ht="13.5" customHeight="1" x14ac:dyDescent="0.25">
      <c r="A484" s="1154"/>
      <c r="B484" s="1155"/>
      <c r="C484" s="1155"/>
      <c r="D484" s="1155"/>
      <c r="E484" s="1155"/>
      <c r="F484" s="1155"/>
      <c r="G484" s="1155"/>
      <c r="H484" s="1155"/>
      <c r="I484" s="544"/>
      <c r="J484" s="545"/>
      <c r="K484" s="546"/>
      <c r="L484" s="545"/>
      <c r="M484" s="545"/>
      <c r="N484" s="547"/>
      <c r="O484" s="548"/>
      <c r="P484" s="544"/>
      <c r="Q484" s="549"/>
    </row>
    <row r="485" spans="1:17" x14ac:dyDescent="0.25">
      <c r="A485" s="1154" t="s">
        <v>219</v>
      </c>
      <c r="B485" s="1155"/>
      <c r="C485" s="1155"/>
      <c r="D485" s="1155"/>
      <c r="E485" s="1155"/>
      <c r="F485" s="1155"/>
      <c r="G485" s="1155"/>
      <c r="H485" s="1155"/>
      <c r="I485" s="550" t="s">
        <v>220</v>
      </c>
      <c r="J485" s="545">
        <v>2</v>
      </c>
      <c r="K485" s="1160" t="s">
        <v>2261</v>
      </c>
      <c r="L485" s="1160"/>
      <c r="M485" s="1160"/>
      <c r="N485" s="551"/>
      <c r="O485" s="548"/>
      <c r="P485" s="544"/>
      <c r="Q485" s="549"/>
    </row>
    <row r="486" spans="1:17" x14ac:dyDescent="0.25">
      <c r="A486" s="1162" t="s">
        <v>222</v>
      </c>
      <c r="B486" s="1163"/>
      <c r="C486" s="1163"/>
      <c r="D486" s="1163"/>
      <c r="E486" s="1163"/>
      <c r="F486" s="1163"/>
      <c r="G486" s="1163"/>
      <c r="H486" s="1163"/>
      <c r="I486" s="548" t="s">
        <v>220</v>
      </c>
      <c r="J486" s="552" t="s">
        <v>2439</v>
      </c>
      <c r="K486" s="1160" t="s">
        <v>2440</v>
      </c>
      <c r="L486" s="1160"/>
      <c r="M486" s="1160"/>
      <c r="N486" s="1160"/>
      <c r="O486" s="1160"/>
      <c r="P486" s="1160"/>
      <c r="Q486" s="553"/>
    </row>
    <row r="487" spans="1:17" x14ac:dyDescent="0.25">
      <c r="A487" s="1154" t="s">
        <v>224</v>
      </c>
      <c r="B487" s="1155"/>
      <c r="C487" s="1155"/>
      <c r="D487" s="1155"/>
      <c r="E487" s="1155"/>
      <c r="F487" s="1155"/>
      <c r="G487" s="1155"/>
      <c r="H487" s="1155"/>
      <c r="I487" s="548" t="s">
        <v>220</v>
      </c>
      <c r="J487" s="554" t="s">
        <v>2441</v>
      </c>
      <c r="K487" s="1160" t="s">
        <v>2464</v>
      </c>
      <c r="L487" s="1160"/>
      <c r="M487" s="1160"/>
      <c r="N487" s="1160"/>
      <c r="O487" s="1160"/>
      <c r="P487" s="544"/>
      <c r="Q487" s="549"/>
    </row>
    <row r="488" spans="1:17" x14ac:dyDescent="0.25">
      <c r="A488" s="1154" t="s">
        <v>226</v>
      </c>
      <c r="B488" s="1155"/>
      <c r="C488" s="1155"/>
      <c r="D488" s="1155"/>
      <c r="E488" s="1155"/>
      <c r="F488" s="1155"/>
      <c r="G488" s="1155"/>
      <c r="H488" s="1155"/>
      <c r="I488" s="548" t="s">
        <v>220</v>
      </c>
      <c r="J488" s="545" t="s">
        <v>227</v>
      </c>
      <c r="K488" s="555"/>
      <c r="L488" s="556"/>
      <c r="M488" s="556"/>
      <c r="N488" s="551"/>
      <c r="O488" s="548"/>
      <c r="P488" s="544"/>
      <c r="Q488" s="549"/>
    </row>
    <row r="489" spans="1:17" x14ac:dyDescent="0.25">
      <c r="A489" s="1154" t="s">
        <v>228</v>
      </c>
      <c r="B489" s="1155"/>
      <c r="C489" s="1155"/>
      <c r="D489" s="1155"/>
      <c r="E489" s="1155"/>
      <c r="F489" s="1155"/>
      <c r="G489" s="1155"/>
      <c r="H489" s="1155"/>
      <c r="I489" s="548" t="s">
        <v>220</v>
      </c>
      <c r="J489" s="545" t="s">
        <v>229</v>
      </c>
      <c r="K489" s="555"/>
      <c r="L489" s="556"/>
      <c r="M489" s="556"/>
      <c r="N489" s="551"/>
      <c r="O489" s="548"/>
      <c r="P489" s="544"/>
      <c r="Q489" s="549"/>
    </row>
    <row r="490" spans="1:17" x14ac:dyDescent="0.25">
      <c r="A490" s="1154" t="s">
        <v>230</v>
      </c>
      <c r="B490" s="1155"/>
      <c r="C490" s="1155"/>
      <c r="D490" s="1155"/>
      <c r="E490" s="1155"/>
      <c r="F490" s="1155"/>
      <c r="G490" s="1155"/>
      <c r="H490" s="1155"/>
      <c r="I490" s="548" t="s">
        <v>220</v>
      </c>
      <c r="J490" s="1161">
        <f xml:space="preserve"> Q508</f>
        <v>0</v>
      </c>
      <c r="K490" s="1161"/>
      <c r="L490" s="1161"/>
      <c r="M490" s="556"/>
      <c r="N490" s="551"/>
      <c r="O490" s="548"/>
      <c r="P490" s="544"/>
      <c r="Q490" s="549"/>
    </row>
    <row r="491" spans="1:17" x14ac:dyDescent="0.25">
      <c r="A491" s="1154" t="s">
        <v>231</v>
      </c>
      <c r="B491" s="1155"/>
      <c r="C491" s="1155"/>
      <c r="D491" s="1155"/>
      <c r="E491" s="1155"/>
      <c r="F491" s="1155"/>
      <c r="G491" s="1155"/>
      <c r="H491" s="1155"/>
      <c r="I491" s="548" t="s">
        <v>220</v>
      </c>
      <c r="J491" s="545" t="s">
        <v>229</v>
      </c>
      <c r="K491" s="555"/>
      <c r="L491" s="556"/>
      <c r="M491" s="556"/>
      <c r="N491" s="551"/>
      <c r="O491" s="548"/>
      <c r="P491" s="544"/>
      <c r="Q491" s="549"/>
    </row>
    <row r="492" spans="1:17" x14ac:dyDescent="0.25">
      <c r="A492" s="557" t="s">
        <v>232</v>
      </c>
      <c r="B492" s="556"/>
      <c r="C492" s="556"/>
      <c r="D492" s="556"/>
      <c r="E492" s="556"/>
      <c r="F492" s="556"/>
      <c r="G492" s="556"/>
      <c r="H492" s="556"/>
      <c r="I492" s="548" t="s">
        <v>220</v>
      </c>
      <c r="J492" s="545" t="s">
        <v>233</v>
      </c>
      <c r="K492" s="555"/>
      <c r="L492" s="556"/>
      <c r="M492" s="556"/>
      <c r="N492" s="551"/>
      <c r="O492" s="548"/>
      <c r="P492" s="544"/>
      <c r="Q492" s="549"/>
    </row>
    <row r="493" spans="1:17" ht="13.5" thickBot="1" x14ac:dyDescent="0.3">
      <c r="A493" s="1156" t="s">
        <v>234</v>
      </c>
      <c r="B493" s="1157"/>
      <c r="C493" s="1157"/>
      <c r="D493" s="1157"/>
      <c r="E493" s="1157"/>
      <c r="F493" s="1157"/>
      <c r="G493" s="1157"/>
      <c r="H493" s="1157"/>
      <c r="I493" s="1157"/>
      <c r="J493" s="1157"/>
      <c r="K493" s="1157"/>
      <c r="L493" s="1157"/>
      <c r="M493" s="1157"/>
      <c r="N493" s="1157"/>
      <c r="O493" s="1157"/>
      <c r="P493" s="1157"/>
      <c r="Q493" s="1158"/>
    </row>
    <row r="494" spans="1:17" ht="13.5" thickBot="1" x14ac:dyDescent="0.3">
      <c r="A494" s="1159" t="s">
        <v>235</v>
      </c>
      <c r="B494" s="1159"/>
      <c r="C494" s="1159"/>
      <c r="D494" s="1159"/>
      <c r="E494" s="1159"/>
      <c r="F494" s="1159"/>
      <c r="G494" s="558"/>
      <c r="H494" s="1159" t="s">
        <v>236</v>
      </c>
      <c r="I494" s="1159"/>
      <c r="J494" s="1159"/>
      <c r="K494" s="1159"/>
      <c r="L494" s="1159"/>
      <c r="M494" s="1159"/>
      <c r="N494" s="1159" t="s">
        <v>237</v>
      </c>
      <c r="O494" s="1159"/>
      <c r="P494" s="1159"/>
      <c r="Q494" s="1159"/>
    </row>
    <row r="495" spans="1:17" x14ac:dyDescent="0.25">
      <c r="A495" s="559" t="s">
        <v>238</v>
      </c>
      <c r="B495" s="560"/>
      <c r="C495" s="560"/>
      <c r="D495" s="560"/>
      <c r="E495" s="560"/>
      <c r="F495" s="561"/>
      <c r="G495" s="561"/>
      <c r="H495" s="1143" t="s">
        <v>2298</v>
      </c>
      <c r="I495" s="1143"/>
      <c r="J495" s="1143"/>
      <c r="K495" s="1143"/>
      <c r="L495" s="1143"/>
      <c r="M495" s="1143"/>
      <c r="N495" s="1144"/>
      <c r="O495" s="1145"/>
      <c r="P495" s="1145"/>
      <c r="Q495" s="1146"/>
    </row>
    <row r="496" spans="1:17" x14ac:dyDescent="0.25">
      <c r="A496" s="1147" t="s">
        <v>241</v>
      </c>
      <c r="B496" s="1148"/>
      <c r="C496" s="1148"/>
      <c r="D496" s="1148"/>
      <c r="E496" s="1148"/>
      <c r="F496" s="1149"/>
      <c r="G496" s="562"/>
      <c r="H496" s="1150" t="s">
        <v>242</v>
      </c>
      <c r="I496" s="1148"/>
      <c r="J496" s="1148"/>
      <c r="K496" s="1148"/>
      <c r="L496" s="1148"/>
      <c r="M496" s="1149"/>
      <c r="N496" s="1151"/>
      <c r="O496" s="1152"/>
      <c r="P496" s="1152"/>
      <c r="Q496" s="1153"/>
    </row>
    <row r="497" spans="1:17" ht="32.25" customHeight="1" x14ac:dyDescent="0.25">
      <c r="A497" s="1134" t="s">
        <v>243</v>
      </c>
      <c r="B497" s="1135"/>
      <c r="C497" s="1135"/>
      <c r="D497" s="1135"/>
      <c r="E497" s="1135"/>
      <c r="F497" s="1136"/>
      <c r="G497" s="563"/>
      <c r="H497" s="564" t="s">
        <v>2272</v>
      </c>
      <c r="I497" s="1062" t="s">
        <v>2596</v>
      </c>
      <c r="J497" s="1062"/>
      <c r="K497" s="1062"/>
      <c r="L497" s="1062"/>
      <c r="M497" s="1063"/>
      <c r="N497" s="1137" t="s">
        <v>2642</v>
      </c>
      <c r="O497" s="1138"/>
      <c r="P497" s="1138"/>
      <c r="Q497" s="1139"/>
    </row>
    <row r="498" spans="1:17" ht="21" customHeight="1" thickBot="1" x14ac:dyDescent="0.3">
      <c r="A498" s="1134" t="s">
        <v>245</v>
      </c>
      <c r="B498" s="1135"/>
      <c r="C498" s="1135"/>
      <c r="D498" s="1135"/>
      <c r="E498" s="1135"/>
      <c r="F498" s="1136"/>
      <c r="G498" s="563"/>
      <c r="H498" s="565" t="s">
        <v>2272</v>
      </c>
      <c r="I498" s="1188" t="s">
        <v>2464</v>
      </c>
      <c r="J498" s="1188"/>
      <c r="K498" s="1188"/>
      <c r="L498" s="1188"/>
      <c r="M498" s="1189"/>
      <c r="N498" s="1137" t="s">
        <v>2642</v>
      </c>
      <c r="O498" s="1138"/>
      <c r="P498" s="1138"/>
      <c r="Q498" s="1139"/>
    </row>
    <row r="499" spans="1:17" x14ac:dyDescent="0.25">
      <c r="A499" s="1175" t="s">
        <v>2639</v>
      </c>
      <c r="B499" s="1096"/>
      <c r="C499" s="1096"/>
      <c r="D499" s="1096"/>
      <c r="E499" s="1096"/>
      <c r="F499" s="1096"/>
      <c r="G499" s="1096"/>
      <c r="H499" s="1096"/>
      <c r="I499" s="1096"/>
      <c r="J499" s="1096"/>
      <c r="K499" s="1096"/>
      <c r="L499" s="1096"/>
      <c r="M499" s="1096"/>
      <c r="N499" s="1096"/>
      <c r="O499" s="1096"/>
      <c r="P499" s="1096"/>
      <c r="Q499" s="1176"/>
    </row>
    <row r="500" spans="1:17" ht="13.5" thickBot="1" x14ac:dyDescent="0.3">
      <c r="A500" s="1098"/>
      <c r="B500" s="1099"/>
      <c r="C500" s="1099"/>
      <c r="D500" s="1099"/>
      <c r="E500" s="1099"/>
      <c r="F500" s="1099"/>
      <c r="G500" s="1099"/>
      <c r="H500" s="1099"/>
      <c r="I500" s="1099"/>
      <c r="J500" s="1099"/>
      <c r="K500" s="1099"/>
      <c r="L500" s="1099"/>
      <c r="M500" s="1099"/>
      <c r="N500" s="1099"/>
      <c r="O500" s="1099"/>
      <c r="P500" s="1099"/>
      <c r="Q500" s="1100"/>
    </row>
    <row r="501" spans="1:17" x14ac:dyDescent="0.25">
      <c r="A501" s="1101" t="s">
        <v>246</v>
      </c>
      <c r="B501" s="1102"/>
      <c r="C501" s="1102"/>
      <c r="D501" s="1102"/>
      <c r="E501" s="1102"/>
      <c r="F501" s="1102"/>
      <c r="G501" s="1102"/>
      <c r="H501" s="1102"/>
      <c r="I501" s="1102"/>
      <c r="J501" s="1102"/>
      <c r="K501" s="1102"/>
      <c r="L501" s="1102"/>
      <c r="M501" s="1102"/>
      <c r="N501" s="1102"/>
      <c r="O501" s="1102"/>
      <c r="P501" s="1102"/>
      <c r="Q501" s="1103"/>
    </row>
    <row r="502" spans="1:17" ht="13.5" thickBot="1" x14ac:dyDescent="0.3">
      <c r="A502" s="1104" t="s">
        <v>247</v>
      </c>
      <c r="B502" s="1105"/>
      <c r="C502" s="1105"/>
      <c r="D502" s="1105"/>
      <c r="E502" s="1105"/>
      <c r="F502" s="1105"/>
      <c r="G502" s="1105"/>
      <c r="H502" s="1105"/>
      <c r="I502" s="1105"/>
      <c r="J502" s="1105"/>
      <c r="K502" s="1105"/>
      <c r="L502" s="1105"/>
      <c r="M502" s="1105"/>
      <c r="N502" s="1105"/>
      <c r="O502" s="1105"/>
      <c r="P502" s="1105"/>
      <c r="Q502" s="1106"/>
    </row>
    <row r="503" spans="1:17" x14ac:dyDescent="0.25">
      <c r="A503" s="567"/>
      <c r="B503" s="568"/>
      <c r="C503" s="568"/>
      <c r="D503" s="568"/>
      <c r="E503" s="568"/>
      <c r="F503" s="1107" t="s">
        <v>248</v>
      </c>
      <c r="G503" s="1108"/>
      <c r="H503" s="1108"/>
      <c r="I503" s="1108"/>
      <c r="J503" s="1108"/>
      <c r="K503" s="1108"/>
      <c r="L503" s="1109"/>
      <c r="M503" s="1116" t="s">
        <v>249</v>
      </c>
      <c r="N503" s="1119" t="s">
        <v>250</v>
      </c>
      <c r="O503" s="1120"/>
      <c r="P503" s="1120"/>
      <c r="Q503" s="1121"/>
    </row>
    <row r="504" spans="1:17" ht="13.5" thickBot="1" x14ac:dyDescent="0.3">
      <c r="A504" s="1125" t="s">
        <v>251</v>
      </c>
      <c r="B504" s="1126"/>
      <c r="C504" s="1126"/>
      <c r="D504" s="1126"/>
      <c r="E504" s="1127"/>
      <c r="F504" s="1110"/>
      <c r="G504" s="1111"/>
      <c r="H504" s="1111"/>
      <c r="I504" s="1111"/>
      <c r="J504" s="1111"/>
      <c r="K504" s="1111"/>
      <c r="L504" s="1112"/>
      <c r="M504" s="1117"/>
      <c r="N504" s="1122"/>
      <c r="O504" s="1123"/>
      <c r="P504" s="1123"/>
      <c r="Q504" s="1124"/>
    </row>
    <row r="505" spans="1:17" x14ac:dyDescent="0.25">
      <c r="A505" s="1125" t="s">
        <v>252</v>
      </c>
      <c r="B505" s="1126"/>
      <c r="C505" s="1126"/>
      <c r="D505" s="1126"/>
      <c r="E505" s="1127"/>
      <c r="F505" s="1110"/>
      <c r="G505" s="1111"/>
      <c r="H505" s="1111"/>
      <c r="I505" s="1111"/>
      <c r="J505" s="1111"/>
      <c r="K505" s="1111"/>
      <c r="L505" s="1112"/>
      <c r="M505" s="1117"/>
      <c r="N505" s="1128" t="s">
        <v>253</v>
      </c>
      <c r="O505" s="1130" t="s">
        <v>254</v>
      </c>
      <c r="P505" s="569" t="s">
        <v>255</v>
      </c>
      <c r="Q505" s="1132" t="s">
        <v>256</v>
      </c>
    </row>
    <row r="506" spans="1:17" ht="13.5" thickBot="1" x14ac:dyDescent="0.3">
      <c r="A506" s="570"/>
      <c r="B506" s="571"/>
      <c r="C506" s="571"/>
      <c r="D506" s="571"/>
      <c r="E506" s="572"/>
      <c r="F506" s="1113"/>
      <c r="G506" s="1114"/>
      <c r="H506" s="1114"/>
      <c r="I506" s="1114"/>
      <c r="J506" s="1114"/>
      <c r="K506" s="1114"/>
      <c r="L506" s="1115"/>
      <c r="M506" s="1118"/>
      <c r="N506" s="1129"/>
      <c r="O506" s="1131"/>
      <c r="P506" s="573" t="s">
        <v>257</v>
      </c>
      <c r="Q506" s="1133"/>
    </row>
    <row r="507" spans="1:17" ht="13.5" thickBot="1" x14ac:dyDescent="0.3">
      <c r="A507" s="1076">
        <v>1</v>
      </c>
      <c r="B507" s="1077"/>
      <c r="C507" s="1077"/>
      <c r="D507" s="1077"/>
      <c r="E507" s="1078"/>
      <c r="F507" s="1079">
        <v>2</v>
      </c>
      <c r="G507" s="1077"/>
      <c r="H507" s="1077"/>
      <c r="I507" s="1077"/>
      <c r="J507" s="1077"/>
      <c r="K507" s="1077"/>
      <c r="L507" s="1080"/>
      <c r="M507" s="574">
        <v>3</v>
      </c>
      <c r="N507" s="575">
        <v>4</v>
      </c>
      <c r="O507" s="575">
        <v>5</v>
      </c>
      <c r="P507" s="576">
        <v>6</v>
      </c>
      <c r="Q507" s="577" t="s">
        <v>258</v>
      </c>
    </row>
    <row r="508" spans="1:17" x14ac:dyDescent="0.25">
      <c r="A508" s="578">
        <v>5</v>
      </c>
      <c r="B508" s="579"/>
      <c r="C508" s="579"/>
      <c r="D508" s="579"/>
      <c r="E508" s="579"/>
      <c r="F508" s="1081" t="s">
        <v>259</v>
      </c>
      <c r="G508" s="1082"/>
      <c r="H508" s="1082"/>
      <c r="I508" s="1082"/>
      <c r="J508" s="1082"/>
      <c r="K508" s="1082"/>
      <c r="L508" s="1083"/>
      <c r="M508" s="579"/>
      <c r="N508" s="579"/>
      <c r="O508" s="579"/>
      <c r="P508" s="580"/>
      <c r="Q508" s="581"/>
    </row>
    <row r="509" spans="1:17" x14ac:dyDescent="0.25">
      <c r="A509" s="582">
        <v>5</v>
      </c>
      <c r="B509" s="583">
        <v>3</v>
      </c>
      <c r="C509" s="583"/>
      <c r="D509" s="583"/>
      <c r="E509" s="583"/>
      <c r="F509" s="1084" t="s">
        <v>376</v>
      </c>
      <c r="G509" s="1085"/>
      <c r="H509" s="1085"/>
      <c r="I509" s="1085"/>
      <c r="J509" s="1085"/>
      <c r="K509" s="1085"/>
      <c r="L509" s="1086"/>
      <c r="M509" s="583"/>
      <c r="N509" s="583"/>
      <c r="O509" s="583"/>
      <c r="P509" s="584"/>
      <c r="Q509" s="585"/>
    </row>
    <row r="510" spans="1:17" ht="27.75" customHeight="1" x14ac:dyDescent="0.25">
      <c r="A510" s="398">
        <v>5</v>
      </c>
      <c r="B510" s="399">
        <v>3</v>
      </c>
      <c r="C510" s="399">
        <v>5</v>
      </c>
      <c r="D510" s="1087"/>
      <c r="E510" s="1088"/>
      <c r="F510" s="1069" t="s">
        <v>407</v>
      </c>
      <c r="G510" s="1070"/>
      <c r="H510" s="1070"/>
      <c r="I510" s="1070"/>
      <c r="J510" s="1070"/>
      <c r="K510" s="1070"/>
      <c r="L510" s="1071"/>
      <c r="M510" s="612"/>
      <c r="N510" s="399"/>
      <c r="O510" s="399"/>
      <c r="P510" s="613"/>
      <c r="Q510" s="614">
        <v>250000000</v>
      </c>
    </row>
    <row r="511" spans="1:17" ht="24.75" customHeight="1" x14ac:dyDescent="0.25">
      <c r="A511" s="398">
        <v>5</v>
      </c>
      <c r="B511" s="399">
        <v>3</v>
      </c>
      <c r="C511" s="399">
        <v>5</v>
      </c>
      <c r="D511" s="399"/>
      <c r="E511" s="488" t="s">
        <v>262</v>
      </c>
      <c r="F511" s="1069" t="s">
        <v>2445</v>
      </c>
      <c r="G511" s="1070"/>
      <c r="H511" s="1070"/>
      <c r="I511" s="1070"/>
      <c r="J511" s="1070"/>
      <c r="K511" s="1070"/>
      <c r="L511" s="1071"/>
      <c r="M511" s="612"/>
      <c r="N511" s="399"/>
      <c r="O511" s="399"/>
      <c r="P511" s="613"/>
      <c r="Q511" s="614"/>
    </row>
    <row r="512" spans="1:17" x14ac:dyDescent="0.25">
      <c r="A512" s="398">
        <v>5</v>
      </c>
      <c r="B512" s="399">
        <v>3</v>
      </c>
      <c r="C512" s="399">
        <v>5</v>
      </c>
      <c r="D512" s="615">
        <v>1</v>
      </c>
      <c r="E512" s="615" t="s">
        <v>266</v>
      </c>
      <c r="F512" s="1179" t="s">
        <v>404</v>
      </c>
      <c r="G512" s="1180"/>
      <c r="H512" s="1180"/>
      <c r="I512" s="1180"/>
      <c r="J512" s="1180"/>
      <c r="K512" s="1180"/>
      <c r="L512" s="1181"/>
      <c r="M512" s="610"/>
      <c r="N512" s="590"/>
      <c r="O512" s="590"/>
      <c r="P512" s="616"/>
      <c r="Q512" s="614"/>
    </row>
    <row r="513" spans="1:17" x14ac:dyDescent="0.25">
      <c r="A513" s="398">
        <v>5</v>
      </c>
      <c r="B513" s="399">
        <v>3</v>
      </c>
      <c r="C513" s="399">
        <v>5</v>
      </c>
      <c r="D513" s="615">
        <v>1</v>
      </c>
      <c r="E513" s="615" t="s">
        <v>271</v>
      </c>
      <c r="F513" s="1182" t="s">
        <v>2442</v>
      </c>
      <c r="G513" s="1183"/>
      <c r="H513" s="1183"/>
      <c r="I513" s="1183"/>
      <c r="J513" s="1183"/>
      <c r="K513" s="1183"/>
      <c r="L513" s="1184"/>
      <c r="M513" s="610"/>
      <c r="N513" s="590"/>
      <c r="O513" s="611"/>
      <c r="P513" s="617"/>
      <c r="Q513" s="618"/>
    </row>
    <row r="514" spans="1:17" x14ac:dyDescent="0.25">
      <c r="A514" s="398">
        <v>5</v>
      </c>
      <c r="B514" s="399">
        <v>3</v>
      </c>
      <c r="C514" s="399">
        <v>5</v>
      </c>
      <c r="D514" s="615">
        <v>1</v>
      </c>
      <c r="E514" s="615" t="s">
        <v>268</v>
      </c>
      <c r="F514" s="1185" t="s">
        <v>406</v>
      </c>
      <c r="G514" s="1186"/>
      <c r="H514" s="1186"/>
      <c r="I514" s="1186"/>
      <c r="J514" s="1186"/>
      <c r="K514" s="1186"/>
      <c r="L514" s="1187"/>
      <c r="M514" s="646"/>
      <c r="N514" s="647"/>
      <c r="O514" s="648"/>
      <c r="P514" s="649"/>
      <c r="Q514" s="650"/>
    </row>
    <row r="515" spans="1:17" ht="13.5" thickBot="1" x14ac:dyDescent="0.3">
      <c r="A515" s="1074" t="s">
        <v>215</v>
      </c>
      <c r="B515" s="1075"/>
      <c r="C515" s="1075"/>
      <c r="D515" s="1075"/>
      <c r="E515" s="1075"/>
      <c r="F515" s="1075"/>
      <c r="G515" s="1075"/>
      <c r="H515" s="1075"/>
      <c r="I515" s="1075"/>
      <c r="J515" s="1075"/>
      <c r="K515" s="1075"/>
      <c r="L515" s="1075"/>
      <c r="M515" s="1075"/>
      <c r="N515" s="1075"/>
      <c r="O515" s="1075"/>
      <c r="P515" s="1075"/>
      <c r="Q515" s="619">
        <f>Q510</f>
        <v>250000000</v>
      </c>
    </row>
    <row r="516" spans="1:17" x14ac:dyDescent="0.25">
      <c r="A516" s="620"/>
      <c r="B516" s="620"/>
      <c r="C516" s="620"/>
      <c r="D516" s="620"/>
      <c r="E516" s="620"/>
      <c r="F516" s="620"/>
      <c r="G516" s="620"/>
      <c r="H516" s="620"/>
      <c r="I516" s="620"/>
      <c r="J516" s="620"/>
      <c r="K516" s="620"/>
      <c r="L516" s="620"/>
      <c r="M516" s="621"/>
      <c r="N516" s="621"/>
      <c r="O516" s="621"/>
      <c r="P516" s="622"/>
      <c r="Q516" s="623"/>
    </row>
    <row r="517" spans="1:17" ht="15" x14ac:dyDescent="0.25">
      <c r="A517" s="1091" t="s">
        <v>2277</v>
      </c>
      <c r="B517" s="1091"/>
      <c r="C517" s="1091"/>
      <c r="D517" s="1091"/>
      <c r="E517" s="1091"/>
      <c r="F517" s="1091"/>
      <c r="G517" s="1091"/>
      <c r="H517" s="1091"/>
      <c r="I517" s="1091"/>
      <c r="J517" s="1091"/>
      <c r="K517" s="1091"/>
      <c r="L517" s="1091"/>
      <c r="M517" s="1092" t="s">
        <v>2274</v>
      </c>
      <c r="N517" s="1092"/>
      <c r="O517" s="1092"/>
      <c r="P517" s="1092"/>
      <c r="Q517" s="1092"/>
    </row>
    <row r="518" spans="1:17" ht="15" x14ac:dyDescent="0.25">
      <c r="A518" s="1091" t="s">
        <v>2278</v>
      </c>
      <c r="B518" s="1091"/>
      <c r="C518" s="1091"/>
      <c r="D518" s="1091"/>
      <c r="E518" s="1091"/>
      <c r="F518" s="1091"/>
      <c r="G518" s="1091"/>
      <c r="H518" s="1091"/>
      <c r="I518" s="1091"/>
      <c r="J518" s="1091"/>
      <c r="K518" s="1091"/>
      <c r="L518" s="1091"/>
      <c r="M518" s="1092" t="s">
        <v>2275</v>
      </c>
      <c r="N518" s="1092"/>
      <c r="O518" s="1092"/>
      <c r="P518" s="1092"/>
      <c r="Q518" s="1092"/>
    </row>
    <row r="519" spans="1:17" ht="15" x14ac:dyDescent="0.25">
      <c r="A519" s="532"/>
      <c r="B519" s="532"/>
      <c r="C519" s="624"/>
      <c r="D519" s="624"/>
      <c r="E519" s="624"/>
      <c r="F519" s="624"/>
      <c r="G519" s="624"/>
      <c r="H519" s="624"/>
      <c r="I519" s="624"/>
      <c r="J519" s="624"/>
      <c r="K519" s="624"/>
      <c r="L519" s="624"/>
      <c r="M519" s="625"/>
      <c r="N519" s="626"/>
      <c r="O519" s="626"/>
      <c r="P519" s="625"/>
      <c r="Q519" s="627"/>
    </row>
    <row r="520" spans="1:17" ht="15" x14ac:dyDescent="0.25">
      <c r="A520" s="532"/>
      <c r="B520" s="532"/>
      <c r="C520" s="624"/>
      <c r="D520" s="624"/>
      <c r="E520" s="624"/>
      <c r="F520" s="624"/>
      <c r="G520" s="624"/>
      <c r="H520" s="624"/>
      <c r="I520" s="624"/>
      <c r="J520" s="624"/>
      <c r="K520" s="624"/>
      <c r="L520" s="624"/>
      <c r="M520" s="625"/>
      <c r="N520" s="626"/>
      <c r="O520" s="626"/>
      <c r="P520" s="625"/>
      <c r="Q520" s="627"/>
    </row>
    <row r="521" spans="1:17" ht="15" x14ac:dyDescent="0.25">
      <c r="A521" s="532"/>
      <c r="B521" s="532"/>
      <c r="C521" s="624"/>
      <c r="D521" s="624"/>
      <c r="E521" s="624"/>
      <c r="F521" s="624"/>
      <c r="G521" s="624"/>
      <c r="H521" s="624"/>
      <c r="I521" s="624"/>
      <c r="J521" s="624"/>
      <c r="K521" s="624"/>
      <c r="L521" s="624"/>
      <c r="M521" s="625"/>
      <c r="N521" s="626"/>
      <c r="O521" s="626"/>
      <c r="P521" s="625"/>
      <c r="Q521" s="627"/>
    </row>
    <row r="522" spans="1:17" ht="15" x14ac:dyDescent="0.25">
      <c r="A522" s="1091" t="s">
        <v>2279</v>
      </c>
      <c r="B522" s="1091"/>
      <c r="C522" s="1091"/>
      <c r="D522" s="1091"/>
      <c r="E522" s="1091"/>
      <c r="F522" s="1091"/>
      <c r="G522" s="1091"/>
      <c r="H522" s="1091"/>
      <c r="I522" s="1091"/>
      <c r="J522" s="1091"/>
      <c r="K522" s="1091"/>
      <c r="L522" s="1091"/>
      <c r="M522" s="1093" t="s">
        <v>2313</v>
      </c>
      <c r="N522" s="1093"/>
      <c r="O522" s="1093"/>
      <c r="P522" s="1093"/>
      <c r="Q522" s="1093"/>
    </row>
    <row r="523" spans="1:17" ht="15" x14ac:dyDescent="0.25">
      <c r="A523" s="1068"/>
      <c r="B523" s="1068"/>
      <c r="C523" s="1068"/>
      <c r="D523" s="1068"/>
      <c r="E523" s="1068"/>
      <c r="F523" s="1068"/>
      <c r="G523" s="1068"/>
      <c r="H523" s="1068"/>
      <c r="I523" s="1068"/>
      <c r="J523" s="624"/>
      <c r="K523" s="624"/>
      <c r="L523" s="624"/>
      <c r="M523" s="625"/>
      <c r="N523" s="626"/>
      <c r="O523" s="1089"/>
      <c r="P523" s="1089"/>
      <c r="Q523" s="627"/>
    </row>
    <row r="524" spans="1:17" ht="15" x14ac:dyDescent="0.25">
      <c r="A524" s="628"/>
      <c r="B524" s="628"/>
      <c r="C524" s="628"/>
      <c r="D524" s="628"/>
      <c r="E524" s="628"/>
      <c r="F524" s="628"/>
      <c r="G524" s="628"/>
      <c r="H524" s="628"/>
      <c r="I524" s="628"/>
      <c r="J524" s="625"/>
      <c r="K524" s="625"/>
      <c r="L524" s="625"/>
      <c r="M524" s="625"/>
      <c r="N524" s="626"/>
      <c r="O524" s="626"/>
      <c r="P524" s="627"/>
      <c r="Q524" s="627"/>
    </row>
    <row r="525" spans="1:17" ht="15" x14ac:dyDescent="0.25">
      <c r="A525" s="826"/>
      <c r="B525" s="826"/>
      <c r="C525" s="826"/>
      <c r="D525" s="826"/>
      <c r="E525" s="826"/>
      <c r="F525" s="826"/>
      <c r="G525" s="826"/>
      <c r="H525" s="826"/>
      <c r="I525" s="826"/>
      <c r="J525" s="625"/>
      <c r="K525" s="625"/>
      <c r="L525" s="625"/>
      <c r="M525" s="625"/>
      <c r="N525" s="626"/>
      <c r="O525" s="626"/>
      <c r="P525" s="627"/>
      <c r="Q525" s="627"/>
    </row>
    <row r="526" spans="1:17" ht="15" x14ac:dyDescent="0.25">
      <c r="A526" s="826"/>
      <c r="B526" s="826"/>
      <c r="C526" s="826"/>
      <c r="D526" s="826"/>
      <c r="E526" s="826"/>
      <c r="F526" s="826"/>
      <c r="G526" s="826"/>
      <c r="H526" s="826"/>
      <c r="I526" s="826"/>
      <c r="J526" s="625"/>
      <c r="K526" s="625"/>
      <c r="L526" s="625"/>
      <c r="M526" s="625"/>
      <c r="N526" s="626"/>
      <c r="O526" s="626"/>
      <c r="P526" s="627"/>
      <c r="Q526" s="627"/>
    </row>
    <row r="527" spans="1:17" ht="15" x14ac:dyDescent="0.25">
      <c r="A527" s="826"/>
      <c r="B527" s="826"/>
      <c r="C527" s="826"/>
      <c r="D527" s="826"/>
      <c r="E527" s="826"/>
      <c r="F527" s="826"/>
      <c r="G527" s="826"/>
      <c r="H527" s="826"/>
      <c r="I527" s="826"/>
      <c r="J527" s="625"/>
      <c r="K527" s="625"/>
      <c r="L527" s="625"/>
      <c r="M527" s="625"/>
      <c r="N527" s="626"/>
      <c r="O527" s="626"/>
      <c r="P527" s="627"/>
      <c r="Q527" s="627"/>
    </row>
    <row r="528" spans="1:17" ht="15" x14ac:dyDescent="0.25">
      <c r="A528" s="826"/>
      <c r="B528" s="826"/>
      <c r="C528" s="826"/>
      <c r="D528" s="826"/>
      <c r="E528" s="826"/>
      <c r="F528" s="826"/>
      <c r="G528" s="826"/>
      <c r="H528" s="826"/>
      <c r="I528" s="826"/>
      <c r="J528" s="625"/>
      <c r="K528" s="625"/>
      <c r="L528" s="625"/>
      <c r="M528" s="625"/>
      <c r="N528" s="626"/>
      <c r="O528" s="626"/>
      <c r="P528" s="627"/>
      <c r="Q528" s="627"/>
    </row>
    <row r="529" spans="1:17" ht="15" x14ac:dyDescent="0.25">
      <c r="A529" s="826"/>
      <c r="B529" s="826"/>
      <c r="C529" s="826"/>
      <c r="D529" s="826"/>
      <c r="E529" s="826"/>
      <c r="F529" s="826"/>
      <c r="G529" s="826"/>
      <c r="H529" s="826"/>
      <c r="I529" s="826"/>
      <c r="J529" s="625"/>
      <c r="K529" s="625"/>
      <c r="L529" s="625"/>
      <c r="M529" s="625"/>
      <c r="N529" s="626"/>
      <c r="O529" s="626"/>
      <c r="P529" s="627"/>
      <c r="Q529" s="627"/>
    </row>
    <row r="530" spans="1:17" ht="15" x14ac:dyDescent="0.25">
      <c r="A530" s="826"/>
      <c r="B530" s="826"/>
      <c r="C530" s="826"/>
      <c r="D530" s="826"/>
      <c r="E530" s="826"/>
      <c r="F530" s="826"/>
      <c r="G530" s="826"/>
      <c r="H530" s="826"/>
      <c r="I530" s="826"/>
      <c r="J530" s="625"/>
      <c r="K530" s="625"/>
      <c r="L530" s="625"/>
      <c r="M530" s="625"/>
      <c r="N530" s="626"/>
      <c r="O530" s="626"/>
      <c r="P530" s="627"/>
      <c r="Q530" s="627"/>
    </row>
    <row r="531" spans="1:17" ht="15" x14ac:dyDescent="0.25">
      <c r="A531" s="826"/>
      <c r="B531" s="826"/>
      <c r="C531" s="826"/>
      <c r="D531" s="826"/>
      <c r="E531" s="826"/>
      <c r="F531" s="826"/>
      <c r="G531" s="826"/>
      <c r="H531" s="826"/>
      <c r="I531" s="826"/>
      <c r="J531" s="625"/>
      <c r="K531" s="625"/>
      <c r="L531" s="625"/>
      <c r="M531" s="625"/>
      <c r="N531" s="626"/>
      <c r="O531" s="626"/>
      <c r="P531" s="627"/>
      <c r="Q531" s="627"/>
    </row>
    <row r="532" spans="1:17" ht="15" x14ac:dyDescent="0.25">
      <c r="A532" s="1090" t="s">
        <v>2280</v>
      </c>
      <c r="B532" s="1090"/>
      <c r="C532" s="1090"/>
      <c r="D532" s="1090"/>
      <c r="E532" s="1090"/>
      <c r="F532" s="1090"/>
      <c r="G532" s="1090"/>
      <c r="H532" s="1090"/>
      <c r="I532" s="1090"/>
      <c r="J532" s="1090"/>
      <c r="K532" s="1090"/>
      <c r="L532" s="625" t="s">
        <v>220</v>
      </c>
      <c r="M532" s="625"/>
      <c r="N532" s="629"/>
      <c r="O532" s="629"/>
      <c r="P532" s="625"/>
      <c r="Q532" s="627"/>
    </row>
    <row r="533" spans="1:17" ht="15" x14ac:dyDescent="0.25">
      <c r="A533" s="1090" t="s">
        <v>2281</v>
      </c>
      <c r="B533" s="1090"/>
      <c r="C533" s="1090"/>
      <c r="D533" s="1090"/>
      <c r="E533" s="1090"/>
      <c r="F533" s="1090"/>
      <c r="G533" s="1090"/>
      <c r="H533" s="1090"/>
      <c r="I533" s="1090"/>
      <c r="J533" s="1090"/>
      <c r="K533" s="1090"/>
      <c r="L533" s="625" t="s">
        <v>220</v>
      </c>
      <c r="M533" s="625"/>
      <c r="N533" s="629"/>
      <c r="O533" s="629"/>
      <c r="P533" s="625"/>
      <c r="Q533" s="627"/>
    </row>
    <row r="534" spans="1:17" ht="15" x14ac:dyDescent="0.25">
      <c r="A534" s="1090" t="s">
        <v>2282</v>
      </c>
      <c r="B534" s="1090"/>
      <c r="C534" s="1090"/>
      <c r="D534" s="1090"/>
      <c r="E534" s="1090"/>
      <c r="F534" s="1090"/>
      <c r="G534" s="1090"/>
      <c r="H534" s="1090"/>
      <c r="I534" s="1090"/>
      <c r="J534" s="1090"/>
      <c r="K534" s="1090"/>
      <c r="L534" s="625" t="s">
        <v>220</v>
      </c>
      <c r="M534" s="625"/>
      <c r="N534" s="629"/>
      <c r="O534" s="629"/>
      <c r="P534" s="625"/>
      <c r="Q534" s="627"/>
    </row>
    <row r="535" spans="1:17" ht="15" x14ac:dyDescent="0.25">
      <c r="A535" s="625"/>
      <c r="B535" s="625"/>
      <c r="C535" s="625"/>
      <c r="D535" s="630"/>
      <c r="E535" s="625"/>
      <c r="F535" s="625"/>
      <c r="G535" s="625"/>
      <c r="H535" s="631"/>
      <c r="I535" s="632"/>
      <c r="J535" s="625"/>
      <c r="K535" s="625"/>
      <c r="L535" s="625"/>
      <c r="M535" s="625"/>
      <c r="N535" s="629"/>
      <c r="O535" s="629"/>
      <c r="P535" s="625"/>
      <c r="Q535" s="627"/>
    </row>
    <row r="536" spans="1:17" ht="15" x14ac:dyDescent="0.25">
      <c r="A536" s="633" t="s">
        <v>279</v>
      </c>
      <c r="B536" s="1066" t="s">
        <v>280</v>
      </c>
      <c r="C536" s="1066"/>
      <c r="D536" s="1066"/>
      <c r="E536" s="1066"/>
      <c r="F536" s="1066"/>
      <c r="G536" s="1066"/>
      <c r="H536" s="1066"/>
      <c r="I536" s="1066"/>
      <c r="J536" s="1066"/>
      <c r="K536" s="1066" t="s">
        <v>2283</v>
      </c>
      <c r="L536" s="1066"/>
      <c r="M536" s="625"/>
      <c r="N536" s="629"/>
      <c r="O536" s="629"/>
      <c r="P536" s="625"/>
      <c r="Q536" s="627"/>
    </row>
    <row r="537" spans="1:17" ht="15" x14ac:dyDescent="0.25">
      <c r="A537" s="634">
        <f>1</f>
        <v>1</v>
      </c>
      <c r="B537" s="1052" t="s">
        <v>281</v>
      </c>
      <c r="C537" s="1052"/>
      <c r="D537" s="1052"/>
      <c r="E537" s="1052"/>
      <c r="F537" s="1052"/>
      <c r="G537" s="1052"/>
      <c r="H537" s="1052"/>
      <c r="I537" s="1052"/>
      <c r="J537" s="1052"/>
      <c r="K537" s="1052"/>
      <c r="L537" s="1052"/>
      <c r="M537" s="625"/>
      <c r="N537" s="629"/>
      <c r="O537" s="629"/>
      <c r="P537" s="625"/>
      <c r="Q537" s="627"/>
    </row>
    <row r="538" spans="1:17" ht="15" x14ac:dyDescent="0.25">
      <c r="A538" s="634">
        <f>A537+1</f>
        <v>2</v>
      </c>
      <c r="B538" s="1052" t="s">
        <v>282</v>
      </c>
      <c r="C538" s="1052"/>
      <c r="D538" s="1052"/>
      <c r="E538" s="1052"/>
      <c r="F538" s="1052"/>
      <c r="G538" s="1052"/>
      <c r="H538" s="1052"/>
      <c r="I538" s="1052"/>
      <c r="J538" s="1052"/>
      <c r="K538" s="1067"/>
      <c r="L538" s="1067"/>
      <c r="M538" s="625"/>
      <c r="N538" s="629"/>
      <c r="O538" s="629"/>
      <c r="P538" s="625"/>
      <c r="Q538" s="627"/>
    </row>
    <row r="539" spans="1:17" ht="15" customHeight="1" x14ac:dyDescent="0.25">
      <c r="A539" s="635">
        <f>A538+1</f>
        <v>3</v>
      </c>
      <c r="B539" s="1052" t="s">
        <v>2257</v>
      </c>
      <c r="C539" s="1052"/>
      <c r="D539" s="1052"/>
      <c r="E539" s="1052"/>
      <c r="F539" s="1052"/>
      <c r="G539" s="1052"/>
      <c r="H539" s="1052"/>
      <c r="I539" s="1052"/>
      <c r="J539" s="1052"/>
      <c r="K539" s="1052"/>
      <c r="L539" s="1052"/>
      <c r="M539" s="625"/>
      <c r="N539" s="629"/>
      <c r="O539" s="629"/>
      <c r="P539" s="625"/>
      <c r="Q539" s="627"/>
    </row>
    <row r="540" spans="1:17" ht="15" x14ac:dyDescent="0.25">
      <c r="A540" s="634">
        <f>A539+1</f>
        <v>4</v>
      </c>
      <c r="B540" s="1052" t="s">
        <v>283</v>
      </c>
      <c r="C540" s="1052"/>
      <c r="D540" s="1052"/>
      <c r="E540" s="1052"/>
      <c r="F540" s="1052"/>
      <c r="G540" s="1052"/>
      <c r="H540" s="1052"/>
      <c r="I540" s="1052"/>
      <c r="J540" s="1052"/>
      <c r="K540" s="1052"/>
      <c r="L540" s="1052"/>
      <c r="M540" s="625"/>
      <c r="N540" s="629"/>
      <c r="O540" s="629"/>
      <c r="P540" s="625"/>
      <c r="Q540" s="627"/>
    </row>
    <row r="541" spans="1:17" ht="15" x14ac:dyDescent="0.25">
      <c r="A541" s="532"/>
      <c r="B541" s="532"/>
      <c r="C541" s="532"/>
      <c r="D541" s="532"/>
      <c r="E541" s="532"/>
      <c r="F541" s="532"/>
      <c r="G541" s="532"/>
      <c r="H541" s="532"/>
      <c r="I541" s="532"/>
      <c r="J541" s="532"/>
      <c r="K541" s="532"/>
      <c r="L541" s="532"/>
      <c r="M541" s="625"/>
      <c r="N541" s="629"/>
      <c r="O541" s="629"/>
      <c r="P541" s="625"/>
      <c r="Q541" s="627"/>
    </row>
    <row r="542" spans="1:17" ht="15" x14ac:dyDescent="0.25">
      <c r="A542" s="625"/>
      <c r="B542" s="625"/>
      <c r="C542" s="625"/>
      <c r="D542" s="630"/>
      <c r="E542" s="625"/>
      <c r="F542" s="625"/>
      <c r="G542" s="625"/>
      <c r="H542" s="631"/>
      <c r="I542" s="632"/>
      <c r="J542" s="625"/>
      <c r="K542" s="625"/>
      <c r="L542" s="625"/>
      <c r="M542" s="625"/>
      <c r="N542" s="629"/>
      <c r="O542" s="629"/>
      <c r="P542" s="625"/>
      <c r="Q542" s="627"/>
    </row>
    <row r="543" spans="1:17" ht="15" x14ac:dyDescent="0.25">
      <c r="A543" s="625"/>
      <c r="B543" s="625"/>
      <c r="C543" s="625"/>
      <c r="D543" s="630"/>
      <c r="E543" s="625"/>
      <c r="F543" s="625"/>
      <c r="G543" s="625"/>
      <c r="H543" s="631"/>
      <c r="I543" s="632"/>
      <c r="J543" s="625"/>
      <c r="K543" s="625"/>
      <c r="L543" s="625"/>
      <c r="M543" s="625"/>
      <c r="N543" s="827"/>
      <c r="O543" s="827"/>
      <c r="P543" s="625"/>
      <c r="Q543" s="627"/>
    </row>
    <row r="544" spans="1:17" ht="15" x14ac:dyDescent="0.25">
      <c r="A544" s="625"/>
      <c r="B544" s="625"/>
      <c r="C544" s="625"/>
      <c r="D544" s="630"/>
      <c r="E544" s="625"/>
      <c r="F544" s="625"/>
      <c r="G544" s="625"/>
      <c r="H544" s="631"/>
      <c r="I544" s="632"/>
      <c r="J544" s="625"/>
      <c r="K544" s="625"/>
      <c r="L544" s="625"/>
      <c r="M544" s="625"/>
      <c r="N544" s="827"/>
      <c r="O544" s="827"/>
      <c r="P544" s="625"/>
      <c r="Q544" s="627"/>
    </row>
    <row r="545" spans="1:17" ht="15" x14ac:dyDescent="0.25">
      <c r="A545" s="625"/>
      <c r="B545" s="625"/>
      <c r="C545" s="625"/>
      <c r="D545" s="630"/>
      <c r="E545" s="625"/>
      <c r="F545" s="625"/>
      <c r="G545" s="625"/>
      <c r="H545" s="631"/>
      <c r="I545" s="632"/>
      <c r="J545" s="625"/>
      <c r="K545" s="625"/>
      <c r="L545" s="625"/>
      <c r="M545" s="625"/>
      <c r="N545" s="827"/>
      <c r="O545" s="827"/>
      <c r="P545" s="625"/>
      <c r="Q545" s="627"/>
    </row>
    <row r="546" spans="1:17" ht="15" x14ac:dyDescent="0.25">
      <c r="A546" s="625"/>
      <c r="B546" s="625"/>
      <c r="C546" s="625"/>
      <c r="D546" s="630"/>
      <c r="E546" s="625"/>
      <c r="F546" s="625"/>
      <c r="G546" s="625"/>
      <c r="H546" s="631"/>
      <c r="I546" s="632"/>
      <c r="J546" s="625"/>
      <c r="K546" s="625"/>
      <c r="L546" s="625"/>
      <c r="M546" s="625"/>
      <c r="N546" s="827"/>
      <c r="O546" s="827"/>
      <c r="P546" s="625"/>
      <c r="Q546" s="627"/>
    </row>
    <row r="547" spans="1:17" ht="15" x14ac:dyDescent="0.25">
      <c r="A547" s="625"/>
      <c r="B547" s="625"/>
      <c r="C547" s="625"/>
      <c r="D547" s="630"/>
      <c r="E547" s="625"/>
      <c r="F547" s="625"/>
      <c r="G547" s="625"/>
      <c r="H547" s="631"/>
      <c r="I547" s="632"/>
      <c r="J547" s="625"/>
      <c r="K547" s="625"/>
      <c r="L547" s="625"/>
      <c r="M547" s="625"/>
      <c r="N547" s="827"/>
      <c r="O547" s="827"/>
      <c r="P547" s="625"/>
      <c r="Q547" s="627"/>
    </row>
    <row r="548" spans="1:17" ht="15" x14ac:dyDescent="0.25">
      <c r="A548" s="625"/>
      <c r="B548" s="625"/>
      <c r="C548" s="625"/>
      <c r="D548" s="630"/>
      <c r="E548" s="625"/>
      <c r="F548" s="625"/>
      <c r="G548" s="625"/>
      <c r="H548" s="631"/>
      <c r="I548" s="632"/>
      <c r="J548" s="625"/>
      <c r="K548" s="625"/>
      <c r="L548" s="625"/>
      <c r="M548" s="625"/>
      <c r="N548" s="827"/>
      <c r="O548" s="827"/>
      <c r="P548" s="625"/>
      <c r="Q548" s="627"/>
    </row>
    <row r="549" spans="1:17" ht="15" x14ac:dyDescent="0.25">
      <c r="A549" s="625"/>
      <c r="B549" s="625"/>
      <c r="C549" s="625"/>
      <c r="D549" s="630"/>
      <c r="E549" s="625"/>
      <c r="F549" s="625"/>
      <c r="G549" s="625"/>
      <c r="H549" s="631"/>
      <c r="I549" s="632"/>
      <c r="J549" s="625"/>
      <c r="K549" s="625"/>
      <c r="L549" s="625"/>
      <c r="M549" s="625"/>
      <c r="N549" s="827"/>
      <c r="O549" s="827"/>
      <c r="P549" s="625"/>
      <c r="Q549" s="627"/>
    </row>
    <row r="550" spans="1:17" ht="15" x14ac:dyDescent="0.25">
      <c r="A550" s="625"/>
      <c r="B550" s="625"/>
      <c r="C550" s="625"/>
      <c r="D550" s="630"/>
      <c r="E550" s="625"/>
      <c r="F550" s="625"/>
      <c r="G550" s="625"/>
      <c r="H550" s="631"/>
      <c r="I550" s="632"/>
      <c r="J550" s="625"/>
      <c r="K550" s="625"/>
      <c r="L550" s="625"/>
      <c r="M550" s="625"/>
      <c r="N550" s="827"/>
      <c r="O550" s="827"/>
      <c r="P550" s="625"/>
      <c r="Q550" s="627"/>
    </row>
    <row r="551" spans="1:17" ht="15" x14ac:dyDescent="0.25">
      <c r="A551" s="625"/>
      <c r="B551" s="625"/>
      <c r="C551" s="625"/>
      <c r="D551" s="630"/>
      <c r="E551" s="625"/>
      <c r="F551" s="625"/>
      <c r="G551" s="625"/>
      <c r="H551" s="631"/>
      <c r="I551" s="632"/>
      <c r="J551" s="625"/>
      <c r="K551" s="625"/>
      <c r="L551" s="625"/>
      <c r="M551" s="625"/>
      <c r="N551" s="827"/>
      <c r="O551" s="827"/>
      <c r="P551" s="625"/>
      <c r="Q551" s="627"/>
    </row>
    <row r="552" spans="1:17" ht="15" x14ac:dyDescent="0.25">
      <c r="A552" s="625"/>
      <c r="B552" s="625"/>
      <c r="C552" s="625"/>
      <c r="D552" s="630"/>
      <c r="E552" s="625"/>
      <c r="F552" s="625"/>
      <c r="G552" s="625"/>
      <c r="H552" s="631"/>
      <c r="I552" s="632"/>
      <c r="J552" s="625"/>
      <c r="K552" s="625"/>
      <c r="L552" s="625"/>
      <c r="M552" s="625"/>
      <c r="N552" s="827"/>
      <c r="O552" s="827"/>
      <c r="P552" s="625"/>
      <c r="Q552" s="627"/>
    </row>
    <row r="553" spans="1:17" ht="15" x14ac:dyDescent="0.25">
      <c r="A553" s="625"/>
      <c r="B553" s="625"/>
      <c r="C553" s="625"/>
      <c r="D553" s="630"/>
      <c r="E553" s="625"/>
      <c r="F553" s="625"/>
      <c r="G553" s="625"/>
      <c r="H553" s="631"/>
      <c r="I553" s="632"/>
      <c r="J553" s="625"/>
      <c r="K553" s="625"/>
      <c r="L553" s="625"/>
      <c r="M553" s="625"/>
      <c r="N553" s="827"/>
      <c r="O553" s="827"/>
      <c r="P553" s="625"/>
      <c r="Q553" s="627"/>
    </row>
    <row r="554" spans="1:17" ht="15" x14ac:dyDescent="0.25">
      <c r="A554" s="625"/>
      <c r="B554" s="625"/>
      <c r="C554" s="625"/>
      <c r="D554" s="630"/>
      <c r="E554" s="625"/>
      <c r="F554" s="625"/>
      <c r="G554" s="625"/>
      <c r="H554" s="631"/>
      <c r="I554" s="632"/>
      <c r="J554" s="625"/>
      <c r="K554" s="625"/>
      <c r="L554" s="625"/>
      <c r="M554" s="625"/>
      <c r="N554" s="827"/>
      <c r="O554" s="827"/>
      <c r="P554" s="625"/>
      <c r="Q554" s="627"/>
    </row>
    <row r="555" spans="1:17" ht="15" x14ac:dyDescent="0.25">
      <c r="A555" s="625"/>
      <c r="B555" s="625"/>
      <c r="C555" s="625"/>
      <c r="D555" s="630"/>
      <c r="E555" s="625"/>
      <c r="F555" s="625"/>
      <c r="G555" s="625"/>
      <c r="H555" s="631"/>
      <c r="I555" s="632"/>
      <c r="J555" s="625"/>
      <c r="K555" s="625"/>
      <c r="L555" s="625"/>
      <c r="M555" s="625"/>
      <c r="N555" s="827"/>
      <c r="O555" s="827"/>
      <c r="P555" s="625"/>
      <c r="Q555" s="627"/>
    </row>
    <row r="556" spans="1:17" ht="15" x14ac:dyDescent="0.25">
      <c r="A556" s="625"/>
      <c r="B556" s="625"/>
      <c r="C556" s="625"/>
      <c r="D556" s="630"/>
      <c r="E556" s="625"/>
      <c r="F556" s="625"/>
      <c r="G556" s="625"/>
      <c r="H556" s="631"/>
      <c r="I556" s="632"/>
      <c r="J556" s="625"/>
      <c r="K556" s="625"/>
      <c r="L556" s="625"/>
      <c r="M556" s="625"/>
      <c r="N556" s="827"/>
      <c r="O556" s="827"/>
      <c r="P556" s="625"/>
      <c r="Q556" s="627"/>
    </row>
    <row r="557" spans="1:17" ht="15" x14ac:dyDescent="0.25">
      <c r="A557" s="625"/>
      <c r="B557" s="625"/>
      <c r="C557" s="625"/>
      <c r="D557" s="630"/>
      <c r="E557" s="625"/>
      <c r="F557" s="625"/>
      <c r="G557" s="625"/>
      <c r="H557" s="631"/>
      <c r="I557" s="632"/>
      <c r="J557" s="625"/>
      <c r="K557" s="625"/>
      <c r="L557" s="625"/>
      <c r="M557" s="625"/>
      <c r="N557" s="827"/>
      <c r="O557" s="827"/>
      <c r="P557" s="625"/>
      <c r="Q557" s="627"/>
    </row>
    <row r="558" spans="1:17" ht="15" x14ac:dyDescent="0.25">
      <c r="A558" s="625"/>
      <c r="B558" s="625"/>
      <c r="C558" s="625"/>
      <c r="D558" s="630"/>
      <c r="E558" s="625"/>
      <c r="F558" s="625"/>
      <c r="G558" s="625"/>
      <c r="H558" s="631"/>
      <c r="I558" s="632"/>
      <c r="J558" s="625"/>
      <c r="K558" s="625"/>
      <c r="L558" s="625"/>
      <c r="M558" s="625"/>
      <c r="N558" s="827"/>
      <c r="O558" s="827"/>
      <c r="P558" s="625"/>
      <c r="Q558" s="627"/>
    </row>
    <row r="559" spans="1:17" ht="15" x14ac:dyDescent="0.25">
      <c r="A559" s="625"/>
      <c r="B559" s="625"/>
      <c r="C559" s="625"/>
      <c r="D559" s="630"/>
      <c r="E559" s="625"/>
      <c r="F559" s="625"/>
      <c r="G559" s="625"/>
      <c r="H559" s="631"/>
      <c r="I559" s="632"/>
      <c r="J559" s="625"/>
      <c r="K559" s="625"/>
      <c r="L559" s="625"/>
      <c r="M559" s="625"/>
      <c r="N559" s="827"/>
      <c r="O559" s="827"/>
      <c r="P559" s="625"/>
      <c r="Q559" s="627"/>
    </row>
    <row r="560" spans="1:17" ht="15" x14ac:dyDescent="0.25">
      <c r="A560" s="625"/>
      <c r="B560" s="625"/>
      <c r="C560" s="625"/>
      <c r="D560" s="630"/>
      <c r="E560" s="625"/>
      <c r="F560" s="625"/>
      <c r="G560" s="625"/>
      <c r="H560" s="631"/>
      <c r="I560" s="632"/>
      <c r="J560" s="625"/>
      <c r="K560" s="625"/>
      <c r="L560" s="625"/>
      <c r="M560" s="625"/>
      <c r="N560" s="827"/>
      <c r="O560" s="827"/>
      <c r="P560" s="625"/>
      <c r="Q560" s="627"/>
    </row>
    <row r="561" spans="1:17" ht="15" x14ac:dyDescent="0.25">
      <c r="A561" s="625"/>
      <c r="B561" s="625"/>
      <c r="C561" s="625"/>
      <c r="D561" s="630"/>
      <c r="E561" s="625"/>
      <c r="F561" s="625"/>
      <c r="G561" s="625"/>
      <c r="H561" s="631"/>
      <c r="I561" s="632"/>
      <c r="J561" s="625"/>
      <c r="K561" s="625"/>
      <c r="L561" s="625"/>
      <c r="M561" s="625"/>
      <c r="N561" s="827"/>
      <c r="O561" s="827"/>
      <c r="P561" s="625"/>
      <c r="Q561" s="627"/>
    </row>
    <row r="562" spans="1:17" ht="15" x14ac:dyDescent="0.25">
      <c r="A562" s="625"/>
      <c r="B562" s="625"/>
      <c r="C562" s="625"/>
      <c r="D562" s="630"/>
      <c r="E562" s="625"/>
      <c r="F562" s="625"/>
      <c r="G562" s="625"/>
      <c r="H562" s="631"/>
      <c r="I562" s="632"/>
      <c r="J562" s="625"/>
      <c r="K562" s="625"/>
      <c r="L562" s="625"/>
      <c r="M562" s="625"/>
      <c r="N562" s="827"/>
      <c r="O562" s="827"/>
      <c r="P562" s="625"/>
      <c r="Q562" s="627"/>
    </row>
    <row r="563" spans="1:17" ht="15" x14ac:dyDescent="0.25">
      <c r="A563" s="625"/>
      <c r="B563" s="625"/>
      <c r="C563" s="625"/>
      <c r="D563" s="630"/>
      <c r="E563" s="625"/>
      <c r="F563" s="625"/>
      <c r="G563" s="625"/>
      <c r="H563" s="631"/>
      <c r="I563" s="632"/>
      <c r="J563" s="625"/>
      <c r="K563" s="625"/>
      <c r="L563" s="625"/>
      <c r="M563" s="625"/>
      <c r="N563" s="827"/>
      <c r="O563" s="827"/>
      <c r="P563" s="625"/>
      <c r="Q563" s="627"/>
    </row>
    <row r="564" spans="1:17" ht="15" x14ac:dyDescent="0.25">
      <c r="A564" s="625"/>
      <c r="B564" s="625"/>
      <c r="C564" s="625"/>
      <c r="D564" s="630"/>
      <c r="E564" s="625"/>
      <c r="F564" s="625"/>
      <c r="G564" s="625"/>
      <c r="H564" s="631"/>
      <c r="I564" s="632"/>
      <c r="J564" s="625"/>
      <c r="K564" s="625"/>
      <c r="L564" s="625"/>
      <c r="M564" s="625"/>
      <c r="N564" s="827"/>
      <c r="O564" s="827"/>
      <c r="P564" s="625"/>
      <c r="Q564" s="627"/>
    </row>
    <row r="565" spans="1:17" ht="15" x14ac:dyDescent="0.25">
      <c r="A565" s="625"/>
      <c r="B565" s="625"/>
      <c r="C565" s="625"/>
      <c r="D565" s="630"/>
      <c r="E565" s="625"/>
      <c r="F565" s="625"/>
      <c r="G565" s="625"/>
      <c r="H565" s="631"/>
      <c r="I565" s="632"/>
      <c r="J565" s="625"/>
      <c r="K565" s="625"/>
      <c r="L565" s="625"/>
      <c r="M565" s="625"/>
      <c r="N565" s="827"/>
      <c r="O565" s="827"/>
      <c r="P565" s="625"/>
      <c r="Q565" s="627"/>
    </row>
    <row r="566" spans="1:17" ht="15" x14ac:dyDescent="0.25">
      <c r="A566" s="625"/>
      <c r="B566" s="625"/>
      <c r="C566" s="625"/>
      <c r="D566" s="630"/>
      <c r="E566" s="625"/>
      <c r="F566" s="625"/>
      <c r="G566" s="625"/>
      <c r="H566" s="631"/>
      <c r="I566" s="632"/>
      <c r="J566" s="625"/>
      <c r="K566" s="625"/>
      <c r="L566" s="625"/>
      <c r="M566" s="625"/>
      <c r="N566" s="827"/>
      <c r="O566" s="827"/>
      <c r="P566" s="625"/>
      <c r="Q566" s="627"/>
    </row>
    <row r="567" spans="1:17" ht="15" x14ac:dyDescent="0.25">
      <c r="A567" s="625"/>
      <c r="B567" s="625"/>
      <c r="C567" s="625"/>
      <c r="D567" s="630"/>
      <c r="E567" s="625"/>
      <c r="F567" s="625"/>
      <c r="G567" s="625"/>
      <c r="H567" s="631"/>
      <c r="I567" s="632"/>
      <c r="J567" s="625"/>
      <c r="K567" s="625"/>
      <c r="L567" s="625"/>
      <c r="M567" s="625"/>
      <c r="N567" s="827"/>
      <c r="O567" s="827"/>
      <c r="P567" s="625"/>
      <c r="Q567" s="627"/>
    </row>
    <row r="568" spans="1:17" ht="15" x14ac:dyDescent="0.25">
      <c r="A568" s="625"/>
      <c r="B568" s="625"/>
      <c r="C568" s="625"/>
      <c r="D568" s="630"/>
      <c r="E568" s="625"/>
      <c r="F568" s="625"/>
      <c r="G568" s="625"/>
      <c r="H568" s="631"/>
      <c r="I568" s="632"/>
      <c r="J568" s="625"/>
      <c r="K568" s="625"/>
      <c r="L568" s="625"/>
      <c r="M568" s="625"/>
      <c r="N568" s="827"/>
      <c r="O568" s="827"/>
      <c r="P568" s="625"/>
      <c r="Q568" s="627"/>
    </row>
    <row r="569" spans="1:17" ht="15" x14ac:dyDescent="0.25">
      <c r="A569" s="625"/>
      <c r="B569" s="625"/>
      <c r="C569" s="625"/>
      <c r="D569" s="630"/>
      <c r="E569" s="625"/>
      <c r="F569" s="625"/>
      <c r="G569" s="625"/>
      <c r="H569" s="631"/>
      <c r="I569" s="632"/>
      <c r="J569" s="625"/>
      <c r="K569" s="625"/>
      <c r="L569" s="625"/>
      <c r="M569" s="625"/>
      <c r="N569" s="827"/>
      <c r="O569" s="827"/>
      <c r="P569" s="625"/>
      <c r="Q569" s="627"/>
    </row>
    <row r="570" spans="1:17" ht="15" x14ac:dyDescent="0.25">
      <c r="A570" s="625"/>
      <c r="B570" s="625"/>
      <c r="C570" s="625"/>
      <c r="D570" s="630"/>
      <c r="E570" s="625"/>
      <c r="F570" s="625"/>
      <c r="G570" s="625"/>
      <c r="H570" s="631"/>
      <c r="I570" s="632"/>
      <c r="J570" s="625"/>
      <c r="K570" s="625"/>
      <c r="L570" s="625"/>
      <c r="M570" s="625"/>
      <c r="N570" s="827"/>
      <c r="O570" s="827"/>
      <c r="P570" s="625"/>
      <c r="Q570" s="627"/>
    </row>
    <row r="571" spans="1:17" ht="15" x14ac:dyDescent="0.25">
      <c r="A571" s="625"/>
      <c r="B571" s="625"/>
      <c r="C571" s="625"/>
      <c r="D571" s="630"/>
      <c r="E571" s="625"/>
      <c r="F571" s="625"/>
      <c r="G571" s="625"/>
      <c r="H571" s="631"/>
      <c r="I571" s="632"/>
      <c r="J571" s="625"/>
      <c r="K571" s="625"/>
      <c r="L571" s="625"/>
      <c r="M571" s="625"/>
      <c r="N571" s="827"/>
      <c r="O571" s="827"/>
      <c r="P571" s="625"/>
      <c r="Q571" s="627"/>
    </row>
    <row r="572" spans="1:17" ht="15" x14ac:dyDescent="0.25">
      <c r="A572" s="625"/>
      <c r="B572" s="625"/>
      <c r="C572" s="625"/>
      <c r="D572" s="630"/>
      <c r="E572" s="625"/>
      <c r="F572" s="625"/>
      <c r="G572" s="625"/>
      <c r="H572" s="631"/>
      <c r="I572" s="632"/>
      <c r="J572" s="625"/>
      <c r="K572" s="625"/>
      <c r="L572" s="625"/>
      <c r="M572" s="625"/>
      <c r="N572" s="827"/>
      <c r="O572" s="827"/>
      <c r="P572" s="625"/>
      <c r="Q572" s="627"/>
    </row>
    <row r="573" spans="1:17" ht="15" x14ac:dyDescent="0.25">
      <c r="A573" s="625"/>
      <c r="B573" s="625"/>
      <c r="C573" s="625"/>
      <c r="D573" s="630"/>
      <c r="E573" s="625"/>
      <c r="F573" s="625"/>
      <c r="G573" s="625"/>
      <c r="H573" s="631"/>
      <c r="I573" s="632"/>
      <c r="J573" s="625"/>
      <c r="K573" s="625"/>
      <c r="L573" s="625"/>
      <c r="M573" s="625"/>
      <c r="N573" s="827"/>
      <c r="O573" s="827"/>
      <c r="P573" s="625"/>
      <c r="Q573" s="627"/>
    </row>
    <row r="574" spans="1:17" ht="15" x14ac:dyDescent="0.25">
      <c r="A574" s="625"/>
      <c r="B574" s="625"/>
      <c r="C574" s="625"/>
      <c r="D574" s="630"/>
      <c r="E574" s="625"/>
      <c r="F574" s="625"/>
      <c r="G574" s="625"/>
      <c r="H574" s="631"/>
      <c r="I574" s="632"/>
      <c r="J574" s="625"/>
      <c r="K574" s="625"/>
      <c r="L574" s="625"/>
      <c r="M574" s="625"/>
      <c r="N574" s="827"/>
      <c r="O574" s="827"/>
      <c r="P574" s="625"/>
      <c r="Q574" s="627"/>
    </row>
    <row r="575" spans="1:17" ht="15" x14ac:dyDescent="0.25">
      <c r="A575" s="625"/>
      <c r="B575" s="625"/>
      <c r="C575" s="625"/>
      <c r="D575" s="630"/>
      <c r="E575" s="625"/>
      <c r="F575" s="625"/>
      <c r="G575" s="625"/>
      <c r="H575" s="631"/>
      <c r="I575" s="632"/>
      <c r="J575" s="625"/>
      <c r="K575" s="625"/>
      <c r="L575" s="625"/>
      <c r="M575" s="625"/>
      <c r="N575" s="827"/>
      <c r="O575" s="827"/>
      <c r="P575" s="625"/>
      <c r="Q575" s="627"/>
    </row>
    <row r="576" spans="1:17" ht="15" x14ac:dyDescent="0.25">
      <c r="A576" s="625"/>
      <c r="B576" s="625"/>
      <c r="C576" s="625"/>
      <c r="D576" s="630"/>
      <c r="E576" s="625"/>
      <c r="F576" s="625"/>
      <c r="G576" s="625"/>
      <c r="H576" s="631"/>
      <c r="I576" s="632"/>
      <c r="J576" s="625"/>
      <c r="K576" s="625"/>
      <c r="L576" s="625"/>
      <c r="M576" s="625"/>
      <c r="N576" s="827"/>
      <c r="O576" s="827"/>
      <c r="P576" s="625"/>
      <c r="Q576" s="627"/>
    </row>
    <row r="577" spans="1:17" ht="15" x14ac:dyDescent="0.25">
      <c r="A577" s="625"/>
      <c r="B577" s="625"/>
      <c r="C577" s="625"/>
      <c r="D577" s="630"/>
      <c r="E577" s="625"/>
      <c r="F577" s="625"/>
      <c r="G577" s="625"/>
      <c r="H577" s="631"/>
      <c r="I577" s="632"/>
      <c r="J577" s="625"/>
      <c r="K577" s="625"/>
      <c r="L577" s="625"/>
      <c r="M577" s="625"/>
      <c r="N577" s="827"/>
      <c r="O577" s="827"/>
      <c r="P577" s="625"/>
      <c r="Q577" s="627"/>
    </row>
    <row r="578" spans="1:17" ht="15" x14ac:dyDescent="0.25">
      <c r="A578" s="625"/>
      <c r="B578" s="625"/>
      <c r="C578" s="625"/>
      <c r="D578" s="630"/>
      <c r="E578" s="625"/>
      <c r="F578" s="625"/>
      <c r="G578" s="625"/>
      <c r="H578" s="631"/>
      <c r="I578" s="632"/>
      <c r="J578" s="625"/>
      <c r="K578" s="625"/>
      <c r="L578" s="625"/>
      <c r="M578" s="625"/>
      <c r="N578" s="827"/>
      <c r="O578" s="827"/>
      <c r="P578" s="625"/>
      <c r="Q578" s="627"/>
    </row>
    <row r="579" spans="1:17" ht="15" x14ac:dyDescent="0.25">
      <c r="A579" s="625"/>
      <c r="B579" s="625"/>
      <c r="C579" s="625"/>
      <c r="D579" s="630"/>
      <c r="E579" s="625"/>
      <c r="F579" s="625"/>
      <c r="G579" s="625"/>
      <c r="H579" s="631"/>
      <c r="I579" s="632"/>
      <c r="J579" s="625"/>
      <c r="K579" s="625"/>
      <c r="L579" s="625"/>
      <c r="M579" s="625"/>
      <c r="N579" s="827"/>
      <c r="O579" s="827"/>
      <c r="P579" s="625"/>
      <c r="Q579" s="627"/>
    </row>
    <row r="580" spans="1:17" ht="15" x14ac:dyDescent="0.25">
      <c r="A580" s="625"/>
      <c r="B580" s="625"/>
      <c r="C580" s="625"/>
      <c r="D580" s="630"/>
      <c r="E580" s="625"/>
      <c r="F580" s="625"/>
      <c r="G580" s="625"/>
      <c r="H580" s="631"/>
      <c r="I580" s="632"/>
      <c r="J580" s="625"/>
      <c r="K580" s="625"/>
      <c r="L580" s="625"/>
      <c r="M580" s="625"/>
      <c r="N580" s="827"/>
      <c r="O580" s="827"/>
      <c r="P580" s="625"/>
      <c r="Q580" s="627"/>
    </row>
    <row r="581" spans="1:17" ht="15" x14ac:dyDescent="0.25">
      <c r="A581" s="625"/>
      <c r="B581" s="625"/>
      <c r="C581" s="625"/>
      <c r="D581" s="630"/>
      <c r="E581" s="625"/>
      <c r="F581" s="625"/>
      <c r="G581" s="625"/>
      <c r="H581" s="631"/>
      <c r="I581" s="632"/>
      <c r="J581" s="625"/>
      <c r="K581" s="625"/>
      <c r="L581" s="625"/>
      <c r="M581" s="625"/>
      <c r="N581" s="827"/>
      <c r="O581" s="827"/>
      <c r="P581" s="625"/>
      <c r="Q581" s="627"/>
    </row>
    <row r="582" spans="1:17" ht="15" x14ac:dyDescent="0.25">
      <c r="A582" s="625"/>
      <c r="B582" s="625"/>
      <c r="C582" s="625"/>
      <c r="D582" s="630"/>
      <c r="E582" s="625"/>
      <c r="F582" s="625"/>
      <c r="G582" s="625"/>
      <c r="H582" s="631"/>
      <c r="I582" s="632"/>
      <c r="J582" s="625"/>
      <c r="K582" s="625"/>
      <c r="L582" s="625"/>
      <c r="M582" s="625"/>
      <c r="N582" s="827"/>
      <c r="O582" s="827"/>
      <c r="P582" s="625"/>
      <c r="Q582" s="627"/>
    </row>
    <row r="583" spans="1:17" ht="15" x14ac:dyDescent="0.25">
      <c r="A583" s="625"/>
      <c r="B583" s="625"/>
      <c r="C583" s="625"/>
      <c r="D583" s="630"/>
      <c r="E583" s="625"/>
      <c r="F583" s="625"/>
      <c r="G583" s="625"/>
      <c r="H583" s="631"/>
      <c r="I583" s="632"/>
      <c r="J583" s="625"/>
      <c r="K583" s="625"/>
      <c r="L583" s="625"/>
      <c r="M583" s="625"/>
      <c r="N583" s="827"/>
      <c r="O583" s="827"/>
      <c r="P583" s="625"/>
      <c r="Q583" s="627"/>
    </row>
    <row r="584" spans="1:17" ht="15.75" thickBot="1" x14ac:dyDescent="0.3">
      <c r="A584" s="625"/>
      <c r="B584" s="625"/>
      <c r="C584" s="625"/>
      <c r="D584" s="630"/>
      <c r="E584" s="625"/>
      <c r="F584" s="625"/>
      <c r="G584" s="625"/>
      <c r="H584" s="631"/>
      <c r="I584" s="632"/>
      <c r="J584" s="625"/>
      <c r="K584" s="625"/>
      <c r="L584" s="625"/>
      <c r="M584" s="625"/>
      <c r="N584" s="827"/>
      <c r="O584" s="827"/>
      <c r="P584" s="625"/>
      <c r="Q584" s="627"/>
    </row>
    <row r="585" spans="1:17" x14ac:dyDescent="0.25">
      <c r="A585" s="525"/>
      <c r="B585" s="526"/>
      <c r="C585" s="526"/>
      <c r="D585" s="526"/>
      <c r="E585" s="526"/>
      <c r="F585" s="526"/>
      <c r="G585" s="526"/>
      <c r="H585" s="527"/>
      <c r="I585" s="525"/>
      <c r="J585" s="526"/>
      <c r="K585" s="526"/>
      <c r="L585" s="526"/>
      <c r="M585" s="526"/>
      <c r="N585" s="528"/>
      <c r="O585" s="528"/>
      <c r="P585" s="525"/>
      <c r="Q585" s="529"/>
    </row>
    <row r="586" spans="1:17" x14ac:dyDescent="0.25">
      <c r="A586" s="531"/>
      <c r="B586" s="532"/>
      <c r="C586" s="532"/>
      <c r="D586" s="532"/>
      <c r="E586" s="532"/>
      <c r="F586" s="532"/>
      <c r="G586" s="532"/>
      <c r="H586" s="533"/>
      <c r="I586" s="1164" t="s">
        <v>2270</v>
      </c>
      <c r="J586" s="1165"/>
      <c r="K586" s="1165"/>
      <c r="L586" s="1165"/>
      <c r="M586" s="1165"/>
      <c r="N586" s="1165"/>
      <c r="O586" s="1166"/>
      <c r="P586" s="531"/>
      <c r="Q586" s="534"/>
    </row>
    <row r="587" spans="1:17" x14ac:dyDescent="0.25">
      <c r="A587" s="531"/>
      <c r="B587" s="532"/>
      <c r="C587" s="532"/>
      <c r="D587" s="532"/>
      <c r="E587" s="532"/>
      <c r="F587" s="532"/>
      <c r="G587" s="532"/>
      <c r="H587" s="533"/>
      <c r="I587" s="1164" t="s">
        <v>2271</v>
      </c>
      <c r="J587" s="1165"/>
      <c r="K587" s="1165"/>
      <c r="L587" s="1165"/>
      <c r="M587" s="1165"/>
      <c r="N587" s="1165"/>
      <c r="O587" s="1166"/>
      <c r="P587" s="531"/>
      <c r="Q587" s="534"/>
    </row>
    <row r="588" spans="1:17" ht="13.5" thickBot="1" x14ac:dyDescent="0.3">
      <c r="A588" s="531"/>
      <c r="B588" s="532"/>
      <c r="C588" s="532"/>
      <c r="D588" s="532"/>
      <c r="E588" s="532"/>
      <c r="F588" s="532"/>
      <c r="G588" s="532"/>
      <c r="H588" s="533"/>
      <c r="I588" s="535"/>
      <c r="J588" s="536"/>
      <c r="K588" s="536"/>
      <c r="L588" s="536"/>
      <c r="M588" s="536"/>
      <c r="N588" s="537"/>
      <c r="O588" s="537"/>
      <c r="P588" s="531"/>
      <c r="Q588" s="534"/>
    </row>
    <row r="589" spans="1:17" ht="26.25" customHeight="1" x14ac:dyDescent="0.25">
      <c r="A589" s="538"/>
      <c r="B589" s="539"/>
      <c r="C589" s="539"/>
      <c r="D589" s="539"/>
      <c r="E589" s="539"/>
      <c r="F589" s="539"/>
      <c r="G589" s="539"/>
      <c r="H589" s="540"/>
      <c r="I589" s="1101" t="s">
        <v>217</v>
      </c>
      <c r="J589" s="1102"/>
      <c r="K589" s="1102"/>
      <c r="L589" s="1102"/>
      <c r="M589" s="1102"/>
      <c r="N589" s="1102"/>
      <c r="O589" s="1103"/>
      <c r="P589" s="538"/>
      <c r="Q589" s="540"/>
    </row>
    <row r="590" spans="1:17" ht="13.5" thickBot="1" x14ac:dyDescent="0.3">
      <c r="A590" s="541"/>
      <c r="B590" s="542"/>
      <c r="C590" s="542"/>
      <c r="D590" s="542"/>
      <c r="E590" s="542"/>
      <c r="F590" s="542"/>
      <c r="G590" s="542"/>
      <c r="H590" s="543"/>
      <c r="I590" s="1104" t="s">
        <v>218</v>
      </c>
      <c r="J590" s="1105"/>
      <c r="K590" s="1105"/>
      <c r="L590" s="1105"/>
      <c r="M590" s="1105"/>
      <c r="N590" s="1105"/>
      <c r="O590" s="1106"/>
      <c r="P590" s="541"/>
      <c r="Q590" s="543"/>
    </row>
    <row r="591" spans="1:17" x14ac:dyDescent="0.25">
      <c r="A591" s="1167"/>
      <c r="B591" s="1168"/>
      <c r="C591" s="1168"/>
      <c r="D591" s="1168"/>
      <c r="E591" s="1168"/>
      <c r="F591" s="1168"/>
      <c r="G591" s="1168"/>
      <c r="H591" s="1168"/>
      <c r="I591" s="638"/>
      <c r="J591" s="639"/>
      <c r="K591" s="640"/>
      <c r="L591" s="639"/>
      <c r="M591" s="639"/>
      <c r="N591" s="641"/>
      <c r="O591" s="642"/>
      <c r="P591" s="638"/>
      <c r="Q591" s="643"/>
    </row>
    <row r="592" spans="1:17" x14ac:dyDescent="0.25">
      <c r="A592" s="1154" t="s">
        <v>219</v>
      </c>
      <c r="B592" s="1155"/>
      <c r="C592" s="1155"/>
      <c r="D592" s="1155"/>
      <c r="E592" s="1155"/>
      <c r="F592" s="1155"/>
      <c r="G592" s="1155"/>
      <c r="H592" s="1155"/>
      <c r="I592" s="550" t="s">
        <v>220</v>
      </c>
      <c r="J592" s="545">
        <v>2</v>
      </c>
      <c r="K592" s="1160" t="s">
        <v>2261</v>
      </c>
      <c r="L592" s="1160"/>
      <c r="M592" s="1160"/>
      <c r="N592" s="551"/>
      <c r="O592" s="548"/>
      <c r="P592" s="544"/>
      <c r="Q592" s="549"/>
    </row>
    <row r="593" spans="1:17" x14ac:dyDescent="0.25">
      <c r="A593" s="1162" t="s">
        <v>222</v>
      </c>
      <c r="B593" s="1163"/>
      <c r="C593" s="1163"/>
      <c r="D593" s="1163"/>
      <c r="E593" s="1163"/>
      <c r="F593" s="1163"/>
      <c r="G593" s="1163"/>
      <c r="H593" s="1163"/>
      <c r="I593" s="548" t="s">
        <v>220</v>
      </c>
      <c r="J593" s="552" t="s">
        <v>2439</v>
      </c>
      <c r="K593" s="1160" t="s">
        <v>44</v>
      </c>
      <c r="L593" s="1160"/>
      <c r="M593" s="1160"/>
      <c r="N593" s="1160"/>
      <c r="O593" s="1160"/>
      <c r="P593" s="1160"/>
      <c r="Q593" s="553"/>
    </row>
    <row r="594" spans="1:17" ht="12.75" customHeight="1" x14ac:dyDescent="0.25">
      <c r="A594" s="1154" t="s">
        <v>224</v>
      </c>
      <c r="B594" s="1155"/>
      <c r="C594" s="1155"/>
      <c r="D594" s="1155"/>
      <c r="E594" s="1155"/>
      <c r="F594" s="1155"/>
      <c r="G594" s="1155"/>
      <c r="H594" s="1155"/>
      <c r="I594" s="548" t="s">
        <v>220</v>
      </c>
      <c r="J594" s="554" t="s">
        <v>2709</v>
      </c>
      <c r="K594" s="1177" t="s">
        <v>45</v>
      </c>
      <c r="L594" s="1177"/>
      <c r="M594" s="1177"/>
      <c r="N594" s="1177"/>
      <c r="O594" s="1177"/>
      <c r="P594" s="1177"/>
      <c r="Q594" s="1178"/>
    </row>
    <row r="595" spans="1:17" x14ac:dyDescent="0.25">
      <c r="A595" s="1154" t="s">
        <v>226</v>
      </c>
      <c r="B595" s="1155"/>
      <c r="C595" s="1155"/>
      <c r="D595" s="1155"/>
      <c r="E595" s="1155"/>
      <c r="F595" s="1155"/>
      <c r="G595" s="1155"/>
      <c r="H595" s="1155"/>
      <c r="I595" s="548" t="s">
        <v>220</v>
      </c>
      <c r="J595" s="545" t="s">
        <v>227</v>
      </c>
      <c r="K595" s="555"/>
      <c r="L595" s="556"/>
      <c r="M595" s="556"/>
      <c r="N595" s="551"/>
      <c r="O595" s="548"/>
      <c r="P595" s="544"/>
      <c r="Q595" s="549"/>
    </row>
    <row r="596" spans="1:17" x14ac:dyDescent="0.25">
      <c r="A596" s="1154" t="s">
        <v>228</v>
      </c>
      <c r="B596" s="1155"/>
      <c r="C596" s="1155"/>
      <c r="D596" s="1155"/>
      <c r="E596" s="1155"/>
      <c r="F596" s="1155"/>
      <c r="G596" s="1155"/>
      <c r="H596" s="1155"/>
      <c r="I596" s="548" t="s">
        <v>220</v>
      </c>
      <c r="J596" s="545" t="s">
        <v>229</v>
      </c>
      <c r="K596" s="555"/>
      <c r="L596" s="556"/>
      <c r="M596" s="556"/>
      <c r="N596" s="551"/>
      <c r="O596" s="548"/>
      <c r="P596" s="544"/>
      <c r="Q596" s="549"/>
    </row>
    <row r="597" spans="1:17" x14ac:dyDescent="0.25">
      <c r="A597" s="1154" t="s">
        <v>230</v>
      </c>
      <c r="B597" s="1155"/>
      <c r="C597" s="1155"/>
      <c r="D597" s="1155"/>
      <c r="E597" s="1155"/>
      <c r="F597" s="1155"/>
      <c r="G597" s="1155"/>
      <c r="H597" s="1155"/>
      <c r="I597" s="548" t="s">
        <v>220</v>
      </c>
      <c r="J597" s="1161">
        <f xml:space="preserve"> Q615</f>
        <v>27000000</v>
      </c>
      <c r="K597" s="1161"/>
      <c r="L597" s="1161"/>
      <c r="M597" s="556"/>
      <c r="N597" s="551"/>
      <c r="O597" s="548"/>
      <c r="P597" s="544"/>
      <c r="Q597" s="549"/>
    </row>
    <row r="598" spans="1:17" x14ac:dyDescent="0.25">
      <c r="A598" s="1154" t="s">
        <v>231</v>
      </c>
      <c r="B598" s="1155"/>
      <c r="C598" s="1155"/>
      <c r="D598" s="1155"/>
      <c r="E598" s="1155"/>
      <c r="F598" s="1155"/>
      <c r="G598" s="1155"/>
      <c r="H598" s="1155"/>
      <c r="I598" s="548" t="s">
        <v>220</v>
      </c>
      <c r="J598" s="545" t="s">
        <v>229</v>
      </c>
      <c r="K598" s="555"/>
      <c r="L598" s="556"/>
      <c r="M598" s="556"/>
      <c r="N598" s="551"/>
      <c r="O598" s="548"/>
      <c r="P598" s="544"/>
      <c r="Q598" s="549"/>
    </row>
    <row r="599" spans="1:17" x14ac:dyDescent="0.25">
      <c r="A599" s="557" t="s">
        <v>232</v>
      </c>
      <c r="B599" s="556"/>
      <c r="C599" s="556"/>
      <c r="D599" s="556"/>
      <c r="E599" s="556"/>
      <c r="F599" s="556"/>
      <c r="G599" s="556"/>
      <c r="H599" s="556"/>
      <c r="I599" s="548" t="s">
        <v>220</v>
      </c>
      <c r="J599" s="545" t="s">
        <v>233</v>
      </c>
      <c r="K599" s="555"/>
      <c r="L599" s="556"/>
      <c r="M599" s="556"/>
      <c r="N599" s="551"/>
      <c r="O599" s="548"/>
      <c r="P599" s="544"/>
      <c r="Q599" s="549"/>
    </row>
    <row r="600" spans="1:17" ht="13.5" thickBot="1" x14ac:dyDescent="0.3">
      <c r="A600" s="1156" t="s">
        <v>234</v>
      </c>
      <c r="B600" s="1157"/>
      <c r="C600" s="1157"/>
      <c r="D600" s="1157"/>
      <c r="E600" s="1157"/>
      <c r="F600" s="1157"/>
      <c r="G600" s="1157"/>
      <c r="H600" s="1157"/>
      <c r="I600" s="1157"/>
      <c r="J600" s="1157"/>
      <c r="K600" s="1157"/>
      <c r="L600" s="1157"/>
      <c r="M600" s="1157"/>
      <c r="N600" s="1157"/>
      <c r="O600" s="1157"/>
      <c r="P600" s="1157"/>
      <c r="Q600" s="1158"/>
    </row>
    <row r="601" spans="1:17" ht="13.5" thickBot="1" x14ac:dyDescent="0.3">
      <c r="A601" s="1159" t="s">
        <v>235</v>
      </c>
      <c r="B601" s="1159"/>
      <c r="C601" s="1159"/>
      <c r="D601" s="1159"/>
      <c r="E601" s="1159"/>
      <c r="F601" s="1159"/>
      <c r="G601" s="558"/>
      <c r="H601" s="1159" t="s">
        <v>236</v>
      </c>
      <c r="I601" s="1159"/>
      <c r="J601" s="1159"/>
      <c r="K601" s="1159"/>
      <c r="L601" s="1159"/>
      <c r="M601" s="1159"/>
      <c r="N601" s="1159" t="s">
        <v>237</v>
      </c>
      <c r="O601" s="1159"/>
      <c r="P601" s="1159"/>
      <c r="Q601" s="1159"/>
    </row>
    <row r="602" spans="1:17" x14ac:dyDescent="0.25">
      <c r="A602" s="559" t="s">
        <v>238</v>
      </c>
      <c r="B602" s="560"/>
      <c r="C602" s="560"/>
      <c r="D602" s="560"/>
      <c r="E602" s="560"/>
      <c r="F602" s="561"/>
      <c r="G602" s="561"/>
      <c r="H602" s="1143" t="s">
        <v>2298</v>
      </c>
      <c r="I602" s="1143"/>
      <c r="J602" s="1143"/>
      <c r="K602" s="1143"/>
      <c r="L602" s="1143"/>
      <c r="M602" s="1143"/>
      <c r="N602" s="1144"/>
      <c r="O602" s="1145"/>
      <c r="P602" s="1145"/>
      <c r="Q602" s="1146"/>
    </row>
    <row r="603" spans="1:17" x14ac:dyDescent="0.25">
      <c r="A603" s="1147" t="s">
        <v>241</v>
      </c>
      <c r="B603" s="1148"/>
      <c r="C603" s="1148"/>
      <c r="D603" s="1148"/>
      <c r="E603" s="1148"/>
      <c r="F603" s="1149"/>
      <c r="G603" s="562"/>
      <c r="H603" s="1150" t="s">
        <v>242</v>
      </c>
      <c r="I603" s="1148"/>
      <c r="J603" s="1148"/>
      <c r="K603" s="1148"/>
      <c r="L603" s="1148"/>
      <c r="M603" s="1149"/>
      <c r="N603" s="1151">
        <f>Q615</f>
        <v>27000000</v>
      </c>
      <c r="O603" s="1152"/>
      <c r="P603" s="1152"/>
      <c r="Q603" s="1153"/>
    </row>
    <row r="604" spans="1:17" ht="16.5" customHeight="1" x14ac:dyDescent="0.25">
      <c r="A604" s="1134" t="s">
        <v>243</v>
      </c>
      <c r="B604" s="1135"/>
      <c r="C604" s="1135"/>
      <c r="D604" s="1135"/>
      <c r="E604" s="1135"/>
      <c r="F604" s="1136"/>
      <c r="G604" s="563"/>
      <c r="H604" s="564" t="s">
        <v>2272</v>
      </c>
      <c r="I604" s="1062" t="s">
        <v>2710</v>
      </c>
      <c r="J604" s="1062"/>
      <c r="K604" s="1062"/>
      <c r="L604" s="1062"/>
      <c r="M604" s="1063"/>
      <c r="N604" s="1137" t="s">
        <v>1368</v>
      </c>
      <c r="O604" s="1138"/>
      <c r="P604" s="1138"/>
      <c r="Q604" s="1139"/>
    </row>
    <row r="605" spans="1:17" ht="30" customHeight="1" thickBot="1" x14ac:dyDescent="0.3">
      <c r="A605" s="1134" t="s">
        <v>245</v>
      </c>
      <c r="B605" s="1135"/>
      <c r="C605" s="1135"/>
      <c r="D605" s="1135"/>
      <c r="E605" s="1135"/>
      <c r="F605" s="1136"/>
      <c r="G605" s="563"/>
      <c r="H605" s="565" t="s">
        <v>2272</v>
      </c>
      <c r="I605" s="984" t="s">
        <v>2711</v>
      </c>
      <c r="J605" s="984"/>
      <c r="K605" s="984"/>
      <c r="L605" s="984"/>
      <c r="M605" s="985"/>
      <c r="N605" s="1137" t="s">
        <v>1368</v>
      </c>
      <c r="O605" s="1138"/>
      <c r="P605" s="1138"/>
      <c r="Q605" s="1139"/>
    </row>
    <row r="606" spans="1:17" x14ac:dyDescent="0.25">
      <c r="A606" s="1175" t="s">
        <v>2640</v>
      </c>
      <c r="B606" s="1096"/>
      <c r="C606" s="1096"/>
      <c r="D606" s="1096"/>
      <c r="E606" s="1096"/>
      <c r="F606" s="1096"/>
      <c r="G606" s="1096"/>
      <c r="H606" s="1096"/>
      <c r="I606" s="1096"/>
      <c r="J606" s="1096"/>
      <c r="K606" s="1096"/>
      <c r="L606" s="1096"/>
      <c r="M606" s="1096"/>
      <c r="N606" s="1096"/>
      <c r="O606" s="1096"/>
      <c r="P606" s="1096"/>
      <c r="Q606" s="1176"/>
    </row>
    <row r="607" spans="1:17" ht="13.5" thickBot="1" x14ac:dyDescent="0.3">
      <c r="A607" s="1098"/>
      <c r="B607" s="1099"/>
      <c r="C607" s="1099"/>
      <c r="D607" s="1099"/>
      <c r="E607" s="1099"/>
      <c r="F607" s="1099"/>
      <c r="G607" s="1099"/>
      <c r="H607" s="1099"/>
      <c r="I607" s="1099"/>
      <c r="J607" s="1099"/>
      <c r="K607" s="1099"/>
      <c r="L607" s="1099"/>
      <c r="M607" s="1099"/>
      <c r="N607" s="1099"/>
      <c r="O607" s="1099"/>
      <c r="P607" s="1099"/>
      <c r="Q607" s="1100"/>
    </row>
    <row r="608" spans="1:17" x14ac:dyDescent="0.25">
      <c r="A608" s="1101" t="s">
        <v>246</v>
      </c>
      <c r="B608" s="1102"/>
      <c r="C608" s="1102"/>
      <c r="D608" s="1102"/>
      <c r="E608" s="1102"/>
      <c r="F608" s="1102"/>
      <c r="G608" s="1102"/>
      <c r="H608" s="1102"/>
      <c r="I608" s="1102"/>
      <c r="J608" s="1102"/>
      <c r="K608" s="1102"/>
      <c r="L608" s="1102"/>
      <c r="M608" s="1102"/>
      <c r="N608" s="1102"/>
      <c r="O608" s="1102"/>
      <c r="P608" s="1102"/>
      <c r="Q608" s="1103"/>
    </row>
    <row r="609" spans="1:17" ht="13.5" thickBot="1" x14ac:dyDescent="0.3">
      <c r="A609" s="1104" t="s">
        <v>247</v>
      </c>
      <c r="B609" s="1105"/>
      <c r="C609" s="1105"/>
      <c r="D609" s="1105"/>
      <c r="E609" s="1105"/>
      <c r="F609" s="1105"/>
      <c r="G609" s="1105"/>
      <c r="H609" s="1105"/>
      <c r="I609" s="1105"/>
      <c r="J609" s="1105"/>
      <c r="K609" s="1105"/>
      <c r="L609" s="1105"/>
      <c r="M609" s="1105"/>
      <c r="N609" s="1105"/>
      <c r="O609" s="1105"/>
      <c r="P609" s="1105"/>
      <c r="Q609" s="1106"/>
    </row>
    <row r="610" spans="1:17" x14ac:dyDescent="0.25">
      <c r="A610" s="567"/>
      <c r="B610" s="568"/>
      <c r="C610" s="568"/>
      <c r="D610" s="568"/>
      <c r="E610" s="568"/>
      <c r="F610" s="1107" t="s">
        <v>248</v>
      </c>
      <c r="G610" s="1108"/>
      <c r="H610" s="1108"/>
      <c r="I610" s="1108"/>
      <c r="J610" s="1108"/>
      <c r="K610" s="1108"/>
      <c r="L610" s="1109"/>
      <c r="M610" s="1116" t="s">
        <v>249</v>
      </c>
      <c r="N610" s="1119" t="s">
        <v>250</v>
      </c>
      <c r="O610" s="1120"/>
      <c r="P610" s="1120"/>
      <c r="Q610" s="1121"/>
    </row>
    <row r="611" spans="1:17" ht="13.5" thickBot="1" x14ac:dyDescent="0.3">
      <c r="A611" s="1125" t="s">
        <v>251</v>
      </c>
      <c r="B611" s="1126"/>
      <c r="C611" s="1126"/>
      <c r="D611" s="1126"/>
      <c r="E611" s="1127"/>
      <c r="F611" s="1110"/>
      <c r="G611" s="1111"/>
      <c r="H611" s="1111"/>
      <c r="I611" s="1111"/>
      <c r="J611" s="1111"/>
      <c r="K611" s="1111"/>
      <c r="L611" s="1112"/>
      <c r="M611" s="1117"/>
      <c r="N611" s="1122"/>
      <c r="O611" s="1123"/>
      <c r="P611" s="1123"/>
      <c r="Q611" s="1124"/>
    </row>
    <row r="612" spans="1:17" x14ac:dyDescent="0.25">
      <c r="A612" s="1125" t="s">
        <v>252</v>
      </c>
      <c r="B612" s="1126"/>
      <c r="C612" s="1126"/>
      <c r="D612" s="1126"/>
      <c r="E612" s="1127"/>
      <c r="F612" s="1110"/>
      <c r="G612" s="1111"/>
      <c r="H612" s="1111"/>
      <c r="I612" s="1111"/>
      <c r="J612" s="1111"/>
      <c r="K612" s="1111"/>
      <c r="L612" s="1112"/>
      <c r="M612" s="1117"/>
      <c r="N612" s="1128" t="s">
        <v>253</v>
      </c>
      <c r="O612" s="1130" t="s">
        <v>254</v>
      </c>
      <c r="P612" s="569" t="s">
        <v>255</v>
      </c>
      <c r="Q612" s="1132" t="s">
        <v>256</v>
      </c>
    </row>
    <row r="613" spans="1:17" ht="13.5" thickBot="1" x14ac:dyDescent="0.3">
      <c r="A613" s="570"/>
      <c r="B613" s="571"/>
      <c r="C613" s="571"/>
      <c r="D613" s="571"/>
      <c r="E613" s="572"/>
      <c r="F613" s="1113"/>
      <c r="G613" s="1114"/>
      <c r="H613" s="1114"/>
      <c r="I613" s="1114"/>
      <c r="J613" s="1114"/>
      <c r="K613" s="1114"/>
      <c r="L613" s="1115"/>
      <c r="M613" s="1118"/>
      <c r="N613" s="1129"/>
      <c r="O613" s="1131"/>
      <c r="P613" s="573" t="s">
        <v>257</v>
      </c>
      <c r="Q613" s="1133"/>
    </row>
    <row r="614" spans="1:17" ht="13.5" thickBot="1" x14ac:dyDescent="0.3">
      <c r="A614" s="1076">
        <v>1</v>
      </c>
      <c r="B614" s="1077"/>
      <c r="C614" s="1077"/>
      <c r="D614" s="1077"/>
      <c r="E614" s="1078"/>
      <c r="F614" s="1079">
        <v>2</v>
      </c>
      <c r="G614" s="1077"/>
      <c r="H614" s="1077"/>
      <c r="I614" s="1077"/>
      <c r="J614" s="1077"/>
      <c r="K614" s="1077"/>
      <c r="L614" s="1080"/>
      <c r="M614" s="574">
        <v>3</v>
      </c>
      <c r="N614" s="575">
        <v>4</v>
      </c>
      <c r="O614" s="575">
        <v>5</v>
      </c>
      <c r="P614" s="576">
        <v>6</v>
      </c>
      <c r="Q614" s="577" t="s">
        <v>258</v>
      </c>
    </row>
    <row r="615" spans="1:17" x14ac:dyDescent="0.25">
      <c r="A615" s="578">
        <v>5</v>
      </c>
      <c r="B615" s="579"/>
      <c r="C615" s="579"/>
      <c r="D615" s="579"/>
      <c r="E615" s="579"/>
      <c r="F615" s="1081" t="s">
        <v>259</v>
      </c>
      <c r="G615" s="1082"/>
      <c r="H615" s="1082"/>
      <c r="I615" s="1082"/>
      <c r="J615" s="1082"/>
      <c r="K615" s="1082"/>
      <c r="L615" s="1083"/>
      <c r="M615" s="579"/>
      <c r="N615" s="579"/>
      <c r="O615" s="579"/>
      <c r="P615" s="580"/>
      <c r="Q615" s="581">
        <f>Q617</f>
        <v>27000000</v>
      </c>
    </row>
    <row r="616" spans="1:17" s="19" customFormat="1" ht="15" customHeight="1" x14ac:dyDescent="0.2">
      <c r="A616" s="398">
        <v>5</v>
      </c>
      <c r="B616" s="762">
        <v>2</v>
      </c>
      <c r="C616" s="762">
        <v>2</v>
      </c>
      <c r="D616" s="599"/>
      <c r="E616" s="599"/>
      <c r="F616" s="1169" t="s">
        <v>335</v>
      </c>
      <c r="G616" s="1170"/>
      <c r="H616" s="1170"/>
      <c r="I616" s="1170"/>
      <c r="J616" s="1170"/>
      <c r="K616" s="1170"/>
      <c r="L616" s="1171"/>
      <c r="M616" s="610"/>
      <c r="N616" s="610"/>
      <c r="O616" s="611"/>
      <c r="P616" s="617"/>
      <c r="Q616" s="797"/>
    </row>
    <row r="617" spans="1:17" s="19" customFormat="1" ht="27" customHeight="1" x14ac:dyDescent="0.2">
      <c r="A617" s="398">
        <v>5</v>
      </c>
      <c r="B617" s="762">
        <v>2</v>
      </c>
      <c r="C617" s="762">
        <v>2</v>
      </c>
      <c r="D617" s="599"/>
      <c r="E617" s="615" t="s">
        <v>431</v>
      </c>
      <c r="F617" s="1172" t="s">
        <v>2606</v>
      </c>
      <c r="G617" s="1173"/>
      <c r="H617" s="1173"/>
      <c r="I617" s="1173"/>
      <c r="J617" s="1173"/>
      <c r="K617" s="1173"/>
      <c r="L617" s="1174"/>
      <c r="M617" s="610"/>
      <c r="N617" s="610"/>
      <c r="O617" s="611"/>
      <c r="P617" s="617"/>
      <c r="Q617" s="797">
        <f>SUM(Q618:Q619)</f>
        <v>27000000</v>
      </c>
    </row>
    <row r="618" spans="1:17" ht="24" customHeight="1" x14ac:dyDescent="0.25">
      <c r="A618" s="398"/>
      <c r="B618" s="399"/>
      <c r="C618" s="399"/>
      <c r="D618" s="399"/>
      <c r="E618" s="488"/>
      <c r="F618" s="798" t="s">
        <v>262</v>
      </c>
      <c r="G618" s="799"/>
      <c r="H618" s="1072" t="s">
        <v>2607</v>
      </c>
      <c r="I618" s="1072"/>
      <c r="J618" s="1072"/>
      <c r="K618" s="1072"/>
      <c r="L618" s="1073"/>
      <c r="M618" s="590"/>
      <c r="N618" s="590">
        <v>12</v>
      </c>
      <c r="O618" s="590" t="s">
        <v>265</v>
      </c>
      <c r="P618" s="616">
        <v>1500000</v>
      </c>
      <c r="Q618" s="618">
        <f>N618*P618</f>
        <v>18000000</v>
      </c>
    </row>
    <row r="619" spans="1:17" ht="22.5" x14ac:dyDescent="0.25">
      <c r="A619" s="398"/>
      <c r="B619" s="399"/>
      <c r="C619" s="399"/>
      <c r="D619" s="615"/>
      <c r="E619" s="615"/>
      <c r="F619" s="798" t="s">
        <v>266</v>
      </c>
      <c r="G619" s="799"/>
      <c r="H619" s="1072" t="s">
        <v>2608</v>
      </c>
      <c r="I619" s="1072"/>
      <c r="J619" s="1072"/>
      <c r="K619" s="1072"/>
      <c r="L619" s="1073"/>
      <c r="M619" s="590"/>
      <c r="N619" s="590">
        <v>12</v>
      </c>
      <c r="O619" s="590" t="s">
        <v>265</v>
      </c>
      <c r="P619" s="616">
        <v>750000</v>
      </c>
      <c r="Q619" s="618">
        <f>N619*P619</f>
        <v>9000000</v>
      </c>
    </row>
    <row r="620" spans="1:17" ht="13.5" thickBot="1" x14ac:dyDescent="0.3">
      <c r="A620" s="1074"/>
      <c r="B620" s="1075"/>
      <c r="C620" s="1075"/>
      <c r="D620" s="1075"/>
      <c r="E620" s="1075"/>
      <c r="F620" s="1075"/>
      <c r="G620" s="1075"/>
      <c r="H620" s="1075"/>
      <c r="I620" s="1075"/>
      <c r="J620" s="1075"/>
      <c r="K620" s="1075"/>
      <c r="L620" s="1075"/>
      <c r="M620" s="1075"/>
      <c r="N620" s="1075"/>
      <c r="O620" s="1075"/>
      <c r="P620" s="1075"/>
      <c r="Q620" s="619">
        <f>Q617</f>
        <v>27000000</v>
      </c>
    </row>
    <row r="621" spans="1:17" x14ac:dyDescent="0.25">
      <c r="A621" s="620"/>
      <c r="B621" s="620"/>
      <c r="C621" s="620"/>
      <c r="D621" s="620"/>
      <c r="E621" s="620"/>
      <c r="F621" s="620"/>
      <c r="G621" s="620"/>
      <c r="H621" s="620"/>
      <c r="I621" s="620"/>
      <c r="J621" s="620"/>
      <c r="K621" s="620"/>
      <c r="L621" s="620"/>
      <c r="M621" s="621"/>
      <c r="N621" s="621"/>
      <c r="O621" s="621"/>
      <c r="P621" s="622"/>
      <c r="Q621" s="623"/>
    </row>
    <row r="622" spans="1:17" ht="15" x14ac:dyDescent="0.25">
      <c r="A622" s="1091" t="s">
        <v>2277</v>
      </c>
      <c r="B622" s="1091"/>
      <c r="C622" s="1091"/>
      <c r="D622" s="1091"/>
      <c r="E622" s="1091"/>
      <c r="F622" s="1091"/>
      <c r="G622" s="1091"/>
      <c r="H622" s="1091"/>
      <c r="I622" s="1091"/>
      <c r="J622" s="1091"/>
      <c r="K622" s="1091"/>
      <c r="L622" s="1091"/>
      <c r="M622" s="1092" t="s">
        <v>2274</v>
      </c>
      <c r="N622" s="1092"/>
      <c r="O622" s="1092"/>
      <c r="P622" s="1092"/>
      <c r="Q622" s="1092"/>
    </row>
    <row r="623" spans="1:17" ht="15" x14ac:dyDescent="0.25">
      <c r="A623" s="1091" t="s">
        <v>2278</v>
      </c>
      <c r="B623" s="1091"/>
      <c r="C623" s="1091"/>
      <c r="D623" s="1091"/>
      <c r="E623" s="1091"/>
      <c r="F623" s="1091"/>
      <c r="G623" s="1091"/>
      <c r="H623" s="1091"/>
      <c r="I623" s="1091"/>
      <c r="J623" s="1091"/>
      <c r="K623" s="1091"/>
      <c r="L623" s="1091"/>
      <c r="M623" s="1092" t="s">
        <v>2275</v>
      </c>
      <c r="N623" s="1092"/>
      <c r="O623" s="1092"/>
      <c r="P623" s="1092"/>
      <c r="Q623" s="1092"/>
    </row>
    <row r="624" spans="1:17" ht="15" x14ac:dyDescent="0.25">
      <c r="A624" s="532"/>
      <c r="B624" s="532"/>
      <c r="C624" s="624"/>
      <c r="D624" s="624"/>
      <c r="E624" s="624"/>
      <c r="F624" s="624"/>
      <c r="G624" s="624"/>
      <c r="H624" s="624"/>
      <c r="I624" s="624"/>
      <c r="J624" s="624"/>
      <c r="K624" s="624"/>
      <c r="L624" s="624"/>
      <c r="M624" s="625"/>
      <c r="N624" s="626"/>
      <c r="O624" s="626"/>
      <c r="P624" s="625"/>
      <c r="Q624" s="627"/>
    </row>
    <row r="625" spans="1:17" ht="15" x14ac:dyDescent="0.25">
      <c r="A625" s="532"/>
      <c r="B625" s="532"/>
      <c r="C625" s="624"/>
      <c r="D625" s="624"/>
      <c r="E625" s="624"/>
      <c r="F625" s="624"/>
      <c r="G625" s="624"/>
      <c r="H625" s="624"/>
      <c r="I625" s="624"/>
      <c r="J625" s="624"/>
      <c r="K625" s="624"/>
      <c r="L625" s="624"/>
      <c r="M625" s="625"/>
      <c r="N625" s="626"/>
      <c r="O625" s="626"/>
      <c r="P625" s="625"/>
      <c r="Q625" s="627"/>
    </row>
    <row r="626" spans="1:17" ht="15" x14ac:dyDescent="0.25">
      <c r="A626" s="532"/>
      <c r="B626" s="532"/>
      <c r="C626" s="624"/>
      <c r="D626" s="624"/>
      <c r="E626" s="624"/>
      <c r="F626" s="624"/>
      <c r="G626" s="624"/>
      <c r="H626" s="624"/>
      <c r="I626" s="624"/>
      <c r="J626" s="624"/>
      <c r="K626" s="624"/>
      <c r="L626" s="624"/>
      <c r="M626" s="625"/>
      <c r="N626" s="626"/>
      <c r="O626" s="626"/>
      <c r="P626" s="625"/>
      <c r="Q626" s="627"/>
    </row>
    <row r="627" spans="1:17" ht="15" x14ac:dyDescent="0.25">
      <c r="A627" s="1091" t="s">
        <v>2279</v>
      </c>
      <c r="B627" s="1091"/>
      <c r="C627" s="1091"/>
      <c r="D627" s="1091"/>
      <c r="E627" s="1091"/>
      <c r="F627" s="1091"/>
      <c r="G627" s="1091"/>
      <c r="H627" s="1091"/>
      <c r="I627" s="1091"/>
      <c r="J627" s="1091"/>
      <c r="K627" s="1091"/>
      <c r="L627" s="1091"/>
      <c r="M627" s="1092" t="s">
        <v>2658</v>
      </c>
      <c r="N627" s="1093"/>
      <c r="O627" s="1093"/>
      <c r="P627" s="1093"/>
      <c r="Q627" s="1093"/>
    </row>
    <row r="628" spans="1:17" ht="15" x14ac:dyDescent="0.25">
      <c r="A628" s="1068"/>
      <c r="B628" s="1068"/>
      <c r="C628" s="1068"/>
      <c r="D628" s="1068"/>
      <c r="E628" s="1068"/>
      <c r="F628" s="1068"/>
      <c r="G628" s="1068"/>
      <c r="H628" s="1068"/>
      <c r="I628" s="1068"/>
      <c r="J628" s="624"/>
      <c r="K628" s="624"/>
      <c r="L628" s="624"/>
      <c r="M628" s="625"/>
      <c r="N628" s="626"/>
      <c r="O628" s="1089"/>
      <c r="P628" s="1089"/>
      <c r="Q628" s="627"/>
    </row>
    <row r="629" spans="1:17" ht="15" x14ac:dyDescent="0.25">
      <c r="A629" s="628"/>
      <c r="B629" s="628"/>
      <c r="C629" s="628"/>
      <c r="D629" s="628"/>
      <c r="E629" s="628"/>
      <c r="F629" s="628"/>
      <c r="G629" s="628"/>
      <c r="H629" s="628"/>
      <c r="I629" s="628"/>
      <c r="J629" s="625"/>
      <c r="K629" s="625"/>
      <c r="L629" s="625"/>
      <c r="M629" s="625"/>
      <c r="N629" s="626"/>
      <c r="O629" s="626"/>
      <c r="P629" s="627"/>
      <c r="Q629" s="627"/>
    </row>
    <row r="630" spans="1:17" ht="15" x14ac:dyDescent="0.25">
      <c r="A630" s="826"/>
      <c r="B630" s="826"/>
      <c r="C630" s="826"/>
      <c r="D630" s="826"/>
      <c r="E630" s="826"/>
      <c r="F630" s="826"/>
      <c r="G630" s="826"/>
      <c r="H630" s="826"/>
      <c r="I630" s="826"/>
      <c r="J630" s="625"/>
      <c r="K630" s="625"/>
      <c r="L630" s="625"/>
      <c r="M630" s="625"/>
      <c r="N630" s="626"/>
      <c r="O630" s="626"/>
      <c r="P630" s="627"/>
      <c r="Q630" s="627"/>
    </row>
    <row r="631" spans="1:17" ht="15" x14ac:dyDescent="0.25">
      <c r="A631" s="826"/>
      <c r="B631" s="826"/>
      <c r="C631" s="826"/>
      <c r="D631" s="826"/>
      <c r="E631" s="826"/>
      <c r="F631" s="826"/>
      <c r="G631" s="826"/>
      <c r="H631" s="826"/>
      <c r="I631" s="826"/>
      <c r="J631" s="625"/>
      <c r="K631" s="625"/>
      <c r="L631" s="625"/>
      <c r="M631" s="625"/>
      <c r="N631" s="626"/>
      <c r="O631" s="626"/>
      <c r="P631" s="627"/>
      <c r="Q631" s="627"/>
    </row>
    <row r="632" spans="1:17" ht="15" x14ac:dyDescent="0.25">
      <c r="A632" s="826"/>
      <c r="B632" s="826"/>
      <c r="C632" s="826"/>
      <c r="D632" s="826"/>
      <c r="E632" s="826"/>
      <c r="F632" s="826"/>
      <c r="G632" s="826"/>
      <c r="H632" s="826"/>
      <c r="I632" s="826"/>
      <c r="J632" s="625"/>
      <c r="K632" s="625"/>
      <c r="L632" s="625"/>
      <c r="M632" s="625"/>
      <c r="N632" s="626"/>
      <c r="O632" s="626"/>
      <c r="P632" s="627"/>
      <c r="Q632" s="627"/>
    </row>
    <row r="633" spans="1:17" ht="15" x14ac:dyDescent="0.25">
      <c r="A633" s="826"/>
      <c r="B633" s="826"/>
      <c r="C633" s="826"/>
      <c r="D633" s="826"/>
      <c r="E633" s="826"/>
      <c r="F633" s="826"/>
      <c r="G633" s="826"/>
      <c r="H633" s="826"/>
      <c r="I633" s="826"/>
      <c r="J633" s="625"/>
      <c r="K633" s="625"/>
      <c r="L633" s="625"/>
      <c r="M633" s="625"/>
      <c r="N633" s="626"/>
      <c r="O633" s="626"/>
      <c r="P633" s="627"/>
      <c r="Q633" s="627"/>
    </row>
    <row r="634" spans="1:17" ht="15" x14ac:dyDescent="0.25">
      <c r="A634" s="826"/>
      <c r="B634" s="826"/>
      <c r="C634" s="826"/>
      <c r="D634" s="826"/>
      <c r="E634" s="826"/>
      <c r="F634" s="826"/>
      <c r="G634" s="826"/>
      <c r="H634" s="826"/>
      <c r="I634" s="826"/>
      <c r="J634" s="625"/>
      <c r="K634" s="625"/>
      <c r="L634" s="625"/>
      <c r="M634" s="625"/>
      <c r="N634" s="626"/>
      <c r="O634" s="626"/>
      <c r="P634" s="627"/>
      <c r="Q634" s="627"/>
    </row>
    <row r="635" spans="1:17" ht="15" x14ac:dyDescent="0.25">
      <c r="A635" s="826"/>
      <c r="B635" s="826"/>
      <c r="C635" s="826"/>
      <c r="D635" s="826"/>
      <c r="E635" s="826"/>
      <c r="F635" s="826"/>
      <c r="G635" s="826"/>
      <c r="H635" s="826"/>
      <c r="I635" s="826"/>
      <c r="J635" s="625"/>
      <c r="K635" s="625"/>
      <c r="L635" s="625"/>
      <c r="M635" s="625"/>
      <c r="N635" s="626"/>
      <c r="O635" s="626"/>
      <c r="P635" s="627"/>
      <c r="Q635" s="627"/>
    </row>
    <row r="636" spans="1:17" ht="15" x14ac:dyDescent="0.25">
      <c r="A636" s="1090" t="s">
        <v>2280</v>
      </c>
      <c r="B636" s="1090"/>
      <c r="C636" s="1090"/>
      <c r="D636" s="1090"/>
      <c r="E636" s="1090"/>
      <c r="F636" s="1090"/>
      <c r="G636" s="1090"/>
      <c r="H636" s="1090"/>
      <c r="I636" s="1090"/>
      <c r="J636" s="1090"/>
      <c r="K636" s="1090"/>
      <c r="L636" s="625" t="s">
        <v>220</v>
      </c>
      <c r="M636" s="625"/>
      <c r="N636" s="629"/>
      <c r="O636" s="629"/>
      <c r="P636" s="625"/>
      <c r="Q636" s="627"/>
    </row>
    <row r="637" spans="1:17" ht="15" x14ac:dyDescent="0.25">
      <c r="A637" s="1090" t="s">
        <v>2281</v>
      </c>
      <c r="B637" s="1090"/>
      <c r="C637" s="1090"/>
      <c r="D637" s="1090"/>
      <c r="E637" s="1090"/>
      <c r="F637" s="1090"/>
      <c r="G637" s="1090"/>
      <c r="H637" s="1090"/>
      <c r="I637" s="1090"/>
      <c r="J637" s="1090"/>
      <c r="K637" s="1090"/>
      <c r="L637" s="625" t="s">
        <v>220</v>
      </c>
      <c r="M637" s="625"/>
      <c r="N637" s="629"/>
      <c r="O637" s="629"/>
      <c r="P637" s="625"/>
      <c r="Q637" s="627"/>
    </row>
    <row r="638" spans="1:17" ht="15" x14ac:dyDescent="0.25">
      <c r="A638" s="1090" t="s">
        <v>2282</v>
      </c>
      <c r="B638" s="1090"/>
      <c r="C638" s="1090"/>
      <c r="D638" s="1090"/>
      <c r="E638" s="1090"/>
      <c r="F638" s="1090"/>
      <c r="G638" s="1090"/>
      <c r="H638" s="1090"/>
      <c r="I638" s="1090"/>
      <c r="J638" s="1090"/>
      <c r="K638" s="1090"/>
      <c r="L638" s="625" t="s">
        <v>220</v>
      </c>
      <c r="M638" s="625"/>
      <c r="N638" s="629"/>
      <c r="O638" s="629"/>
      <c r="P638" s="625"/>
      <c r="Q638" s="627"/>
    </row>
    <row r="639" spans="1:17" ht="15" x14ac:dyDescent="0.25">
      <c r="A639" s="625"/>
      <c r="B639" s="625"/>
      <c r="C639" s="625"/>
      <c r="D639" s="630"/>
      <c r="E639" s="625"/>
      <c r="F639" s="625"/>
      <c r="G639" s="625"/>
      <c r="H639" s="631"/>
      <c r="I639" s="632"/>
      <c r="J639" s="625"/>
      <c r="K639" s="625"/>
      <c r="L639" s="625"/>
      <c r="M639" s="625"/>
      <c r="N639" s="629"/>
      <c r="O639" s="629"/>
      <c r="P639" s="625"/>
      <c r="Q639" s="627"/>
    </row>
    <row r="640" spans="1:17" ht="15" x14ac:dyDescent="0.25">
      <c r="A640" s="633" t="s">
        <v>279</v>
      </c>
      <c r="B640" s="1066" t="s">
        <v>280</v>
      </c>
      <c r="C640" s="1066"/>
      <c r="D640" s="1066"/>
      <c r="E640" s="1066"/>
      <c r="F640" s="1066"/>
      <c r="G640" s="1066"/>
      <c r="H640" s="1066"/>
      <c r="I640" s="1066"/>
      <c r="J640" s="1066"/>
      <c r="K640" s="1066" t="s">
        <v>2283</v>
      </c>
      <c r="L640" s="1066"/>
      <c r="M640" s="625"/>
      <c r="N640" s="629"/>
      <c r="O640" s="629"/>
      <c r="P640" s="625"/>
      <c r="Q640" s="627"/>
    </row>
    <row r="641" spans="1:17" ht="15" x14ac:dyDescent="0.25">
      <c r="A641" s="634">
        <f>1</f>
        <v>1</v>
      </c>
      <c r="B641" s="1052" t="s">
        <v>281</v>
      </c>
      <c r="C641" s="1052"/>
      <c r="D641" s="1052"/>
      <c r="E641" s="1052"/>
      <c r="F641" s="1052"/>
      <c r="G641" s="1052"/>
      <c r="H641" s="1052"/>
      <c r="I641" s="1052"/>
      <c r="J641" s="1052"/>
      <c r="K641" s="1052"/>
      <c r="L641" s="1052"/>
      <c r="M641" s="625"/>
      <c r="N641" s="629"/>
      <c r="O641" s="629"/>
      <c r="P641" s="625"/>
      <c r="Q641" s="627"/>
    </row>
    <row r="642" spans="1:17" ht="15" x14ac:dyDescent="0.25">
      <c r="A642" s="634">
        <f>A641+1</f>
        <v>2</v>
      </c>
      <c r="B642" s="1052" t="s">
        <v>282</v>
      </c>
      <c r="C642" s="1052"/>
      <c r="D642" s="1052"/>
      <c r="E642" s="1052"/>
      <c r="F642" s="1052"/>
      <c r="G642" s="1052"/>
      <c r="H642" s="1052"/>
      <c r="I642" s="1052"/>
      <c r="J642" s="1052"/>
      <c r="K642" s="1067"/>
      <c r="L642" s="1067"/>
      <c r="M642" s="625"/>
      <c r="N642" s="629"/>
      <c r="O642" s="629"/>
      <c r="P642" s="625"/>
      <c r="Q642" s="627"/>
    </row>
    <row r="643" spans="1:17" ht="15" x14ac:dyDescent="0.25">
      <c r="A643" s="635">
        <f>A642+1</f>
        <v>3</v>
      </c>
      <c r="B643" s="1052" t="s">
        <v>2257</v>
      </c>
      <c r="C643" s="1052"/>
      <c r="D643" s="1052"/>
      <c r="E643" s="1052"/>
      <c r="F643" s="1052"/>
      <c r="G643" s="1052"/>
      <c r="H643" s="1052"/>
      <c r="I643" s="1052"/>
      <c r="J643" s="1052"/>
      <c r="K643" s="1052"/>
      <c r="L643" s="1052"/>
      <c r="M643" s="625"/>
      <c r="N643" s="629"/>
      <c r="O643" s="629"/>
      <c r="P643" s="625"/>
      <c r="Q643" s="627"/>
    </row>
    <row r="644" spans="1:17" ht="15" x14ac:dyDescent="0.25">
      <c r="A644" s="634">
        <f>A643+1</f>
        <v>4</v>
      </c>
      <c r="B644" s="1052" t="s">
        <v>283</v>
      </c>
      <c r="C644" s="1052"/>
      <c r="D644" s="1052"/>
      <c r="E644" s="1052"/>
      <c r="F644" s="1052"/>
      <c r="G644" s="1052"/>
      <c r="H644" s="1052"/>
      <c r="I644" s="1052"/>
      <c r="J644" s="1052"/>
      <c r="K644" s="1052"/>
      <c r="L644" s="1052"/>
      <c r="M644" s="625"/>
      <c r="N644" s="629"/>
      <c r="O644" s="629"/>
      <c r="P644" s="625"/>
      <c r="Q644" s="627"/>
    </row>
    <row r="645" spans="1:17" ht="15" x14ac:dyDescent="0.25">
      <c r="A645" s="636"/>
      <c r="B645" s="637"/>
      <c r="C645" s="637"/>
      <c r="D645" s="637"/>
      <c r="E645" s="637"/>
      <c r="F645" s="637"/>
      <c r="G645" s="637"/>
      <c r="H645" s="637"/>
      <c r="I645" s="637"/>
      <c r="J645" s="637"/>
      <c r="K645" s="637"/>
      <c r="L645" s="637"/>
      <c r="M645" s="625"/>
      <c r="N645" s="759"/>
      <c r="O645" s="759"/>
      <c r="P645" s="625"/>
      <c r="Q645" s="627"/>
    </row>
    <row r="646" spans="1:17" ht="15" x14ac:dyDescent="0.25">
      <c r="A646" s="636"/>
      <c r="B646" s="637"/>
      <c r="C646" s="637"/>
      <c r="D646" s="637"/>
      <c r="E646" s="637"/>
      <c r="F646" s="637"/>
      <c r="G646" s="637"/>
      <c r="H646" s="637"/>
      <c r="I646" s="637"/>
      <c r="J646" s="637"/>
      <c r="K646" s="637"/>
      <c r="L646" s="637"/>
      <c r="M646" s="625"/>
      <c r="N646" s="759"/>
      <c r="O646" s="759"/>
      <c r="P646" s="625"/>
      <c r="Q646" s="627"/>
    </row>
    <row r="647" spans="1:17" ht="15" x14ac:dyDescent="0.25">
      <c r="A647" s="636"/>
      <c r="B647" s="637"/>
      <c r="C647" s="637"/>
      <c r="D647" s="637"/>
      <c r="E647" s="637"/>
      <c r="F647" s="637"/>
      <c r="G647" s="637"/>
      <c r="H647" s="637"/>
      <c r="I647" s="637"/>
      <c r="J647" s="637"/>
      <c r="K647" s="637"/>
      <c r="L647" s="637"/>
      <c r="M647" s="625"/>
      <c r="N647" s="759"/>
      <c r="O647" s="759"/>
      <c r="P647" s="625"/>
      <c r="Q647" s="627"/>
    </row>
    <row r="648" spans="1:17" ht="15" x14ac:dyDescent="0.25">
      <c r="A648" s="636"/>
      <c r="B648" s="637"/>
      <c r="C648" s="637"/>
      <c r="D648" s="637"/>
      <c r="E648" s="637"/>
      <c r="F648" s="637"/>
      <c r="G648" s="637"/>
      <c r="H648" s="637"/>
      <c r="I648" s="637"/>
      <c r="J648" s="637"/>
      <c r="K648" s="637"/>
      <c r="L648" s="637"/>
      <c r="M648" s="625"/>
      <c r="N648" s="759"/>
      <c r="O648" s="759"/>
      <c r="P648" s="625"/>
      <c r="Q648" s="627"/>
    </row>
    <row r="649" spans="1:17" ht="15" x14ac:dyDescent="0.25">
      <c r="A649" s="636"/>
      <c r="B649" s="637"/>
      <c r="C649" s="637"/>
      <c r="D649" s="637"/>
      <c r="E649" s="637"/>
      <c r="F649" s="637"/>
      <c r="G649" s="637"/>
      <c r="H649" s="637"/>
      <c r="I649" s="637"/>
      <c r="J649" s="637"/>
      <c r="K649" s="637"/>
      <c r="L649" s="637"/>
      <c r="M649" s="625"/>
      <c r="N649" s="759"/>
      <c r="O649" s="759"/>
      <c r="P649" s="625"/>
      <c r="Q649" s="627"/>
    </row>
    <row r="650" spans="1:17" ht="15" x14ac:dyDescent="0.25">
      <c r="A650" s="636"/>
      <c r="B650" s="637"/>
      <c r="C650" s="637"/>
      <c r="D650" s="637"/>
      <c r="E650" s="637"/>
      <c r="F650" s="637"/>
      <c r="G650" s="637"/>
      <c r="H650" s="637"/>
      <c r="I650" s="637"/>
      <c r="J650" s="637"/>
      <c r="K650" s="637"/>
      <c r="L650" s="637"/>
      <c r="M650" s="625"/>
      <c r="N650" s="759"/>
      <c r="O650" s="759"/>
      <c r="P650" s="625"/>
      <c r="Q650" s="627"/>
    </row>
    <row r="651" spans="1:17" ht="15" x14ac:dyDescent="0.25">
      <c r="A651" s="636"/>
      <c r="B651" s="637"/>
      <c r="C651" s="637"/>
      <c r="D651" s="637"/>
      <c r="E651" s="637"/>
      <c r="F651" s="637"/>
      <c r="G651" s="637"/>
      <c r="H651" s="637"/>
      <c r="I651" s="637"/>
      <c r="J651" s="637"/>
      <c r="K651" s="637"/>
      <c r="L651" s="637"/>
      <c r="M651" s="625"/>
      <c r="N651" s="759"/>
      <c r="O651" s="759"/>
      <c r="P651" s="625"/>
      <c r="Q651" s="627"/>
    </row>
    <row r="652" spans="1:17" ht="15" x14ac:dyDescent="0.25">
      <c r="A652" s="636"/>
      <c r="B652" s="637"/>
      <c r="C652" s="637"/>
      <c r="D652" s="637"/>
      <c r="E652" s="637"/>
      <c r="F652" s="637"/>
      <c r="G652" s="637"/>
      <c r="H652" s="637"/>
      <c r="I652" s="637"/>
      <c r="J652" s="637"/>
      <c r="K652" s="637"/>
      <c r="L652" s="637"/>
      <c r="M652" s="625"/>
      <c r="N652" s="759"/>
      <c r="O652" s="759"/>
      <c r="P652" s="625"/>
      <c r="Q652" s="627"/>
    </row>
    <row r="653" spans="1:17" ht="15" x14ac:dyDescent="0.25">
      <c r="A653" s="636"/>
      <c r="B653" s="637"/>
      <c r="C653" s="637"/>
      <c r="D653" s="637"/>
      <c r="E653" s="637"/>
      <c r="F653" s="637"/>
      <c r="G653" s="637"/>
      <c r="H653" s="637"/>
      <c r="I653" s="637"/>
      <c r="J653" s="637"/>
      <c r="K653" s="637"/>
      <c r="L653" s="637"/>
      <c r="M653" s="625"/>
      <c r="N653" s="759"/>
      <c r="O653" s="759"/>
      <c r="P653" s="625"/>
      <c r="Q653" s="627"/>
    </row>
    <row r="654" spans="1:17" ht="15" x14ac:dyDescent="0.25">
      <c r="A654" s="636"/>
      <c r="B654" s="637"/>
      <c r="C654" s="637"/>
      <c r="D654" s="637"/>
      <c r="E654" s="637"/>
      <c r="F654" s="637"/>
      <c r="G654" s="637"/>
      <c r="H654" s="637"/>
      <c r="I654" s="637"/>
      <c r="J654" s="637"/>
      <c r="K654" s="637"/>
      <c r="L654" s="637"/>
      <c r="M654" s="625"/>
      <c r="N654" s="759"/>
      <c r="O654" s="759"/>
      <c r="P654" s="625"/>
      <c r="Q654" s="627"/>
    </row>
    <row r="655" spans="1:17" ht="15" x14ac:dyDescent="0.25">
      <c r="A655" s="636"/>
      <c r="B655" s="637"/>
      <c r="C655" s="637"/>
      <c r="D655" s="637"/>
      <c r="E655" s="637"/>
      <c r="F655" s="637"/>
      <c r="G655" s="637"/>
      <c r="H655" s="637"/>
      <c r="I655" s="637"/>
      <c r="J655" s="637"/>
      <c r="K655" s="637"/>
      <c r="L655" s="637"/>
      <c r="M655" s="625"/>
      <c r="N655" s="759"/>
      <c r="O655" s="759"/>
      <c r="P655" s="625"/>
      <c r="Q655" s="627"/>
    </row>
    <row r="656" spans="1:17" ht="15" x14ac:dyDescent="0.25">
      <c r="A656" s="636"/>
      <c r="B656" s="637"/>
      <c r="C656" s="637"/>
      <c r="D656" s="637"/>
      <c r="E656" s="637"/>
      <c r="F656" s="637"/>
      <c r="G656" s="637"/>
      <c r="H656" s="637"/>
      <c r="I656" s="637"/>
      <c r="J656" s="637"/>
      <c r="K656" s="637"/>
      <c r="L656" s="637"/>
      <c r="M656" s="625"/>
      <c r="N656" s="759"/>
      <c r="O656" s="759"/>
      <c r="P656" s="625"/>
      <c r="Q656" s="627"/>
    </row>
    <row r="657" spans="1:17" ht="15" x14ac:dyDescent="0.25">
      <c r="A657" s="625"/>
      <c r="B657" s="625"/>
      <c r="C657" s="625"/>
      <c r="D657" s="625"/>
      <c r="E657" s="625"/>
      <c r="F657" s="625"/>
      <c r="G657" s="625"/>
      <c r="H657" s="625"/>
      <c r="I657" s="625"/>
      <c r="J657" s="625"/>
      <c r="K657" s="625"/>
      <c r="L657" s="625"/>
      <c r="M657" s="625"/>
      <c r="N657" s="625"/>
      <c r="O657" s="625"/>
      <c r="P657" s="625"/>
      <c r="Q657" s="625"/>
    </row>
    <row r="658" spans="1:17" ht="15" x14ac:dyDescent="0.25">
      <c r="A658" s="625"/>
      <c r="B658" s="625"/>
      <c r="C658" s="625"/>
      <c r="D658" s="625"/>
      <c r="E658" s="625"/>
      <c r="F658" s="625"/>
      <c r="G658" s="625"/>
      <c r="H658" s="625"/>
      <c r="I658" s="625"/>
      <c r="J658" s="625"/>
      <c r="K658" s="625"/>
      <c r="L658" s="625"/>
      <c r="M658" s="625"/>
      <c r="N658" s="625"/>
      <c r="O658" s="625"/>
      <c r="P658" s="625"/>
      <c r="Q658" s="625"/>
    </row>
    <row r="659" spans="1:17" ht="15" x14ac:dyDescent="0.25">
      <c r="A659" s="625"/>
      <c r="B659" s="625"/>
      <c r="C659" s="625"/>
      <c r="D659" s="625"/>
      <c r="E659" s="625"/>
      <c r="F659" s="625"/>
      <c r="G659" s="625"/>
      <c r="H659" s="625"/>
      <c r="I659" s="625"/>
      <c r="J659" s="625"/>
      <c r="K659" s="625"/>
      <c r="L659" s="625"/>
      <c r="M659" s="625"/>
      <c r="N659" s="625"/>
      <c r="O659" s="625"/>
      <c r="P659" s="625"/>
      <c r="Q659" s="625"/>
    </row>
    <row r="660" spans="1:17" ht="15" x14ac:dyDescent="0.25">
      <c r="A660" s="625"/>
      <c r="B660" s="625"/>
      <c r="C660" s="625"/>
      <c r="D660" s="625"/>
      <c r="E660" s="625"/>
      <c r="F660" s="625"/>
      <c r="G660" s="625"/>
      <c r="H660" s="625"/>
      <c r="I660" s="625"/>
      <c r="J660" s="625"/>
      <c r="K660" s="625"/>
      <c r="L660" s="625"/>
      <c r="M660" s="625"/>
      <c r="N660" s="625"/>
      <c r="O660" s="625"/>
      <c r="P660" s="625"/>
      <c r="Q660" s="625"/>
    </row>
    <row r="661" spans="1:17" ht="15" x14ac:dyDescent="0.25">
      <c r="A661" s="625"/>
      <c r="B661" s="625"/>
      <c r="C661" s="625"/>
      <c r="D661" s="625"/>
      <c r="E661" s="625"/>
      <c r="F661" s="625"/>
      <c r="G661" s="625"/>
      <c r="H661" s="625"/>
      <c r="I661" s="625"/>
      <c r="J661" s="625"/>
      <c r="K661" s="625"/>
      <c r="L661" s="625"/>
      <c r="M661" s="625"/>
      <c r="N661" s="625"/>
      <c r="O661" s="625"/>
      <c r="P661" s="625"/>
      <c r="Q661" s="625"/>
    </row>
    <row r="662" spans="1:17" ht="15" x14ac:dyDescent="0.25">
      <c r="A662" s="625"/>
      <c r="B662" s="625"/>
      <c r="C662" s="625"/>
      <c r="D662" s="625"/>
      <c r="E662" s="625"/>
      <c r="F662" s="625"/>
      <c r="G662" s="625"/>
      <c r="H662" s="625"/>
      <c r="I662" s="625"/>
      <c r="J662" s="625"/>
      <c r="K662" s="625"/>
      <c r="L662" s="625"/>
      <c r="M662" s="625"/>
      <c r="N662" s="625"/>
      <c r="O662" s="625"/>
      <c r="P662" s="625"/>
      <c r="Q662" s="625"/>
    </row>
    <row r="663" spans="1:17" ht="15" x14ac:dyDescent="0.25">
      <c r="A663" s="625"/>
      <c r="B663" s="625"/>
      <c r="C663" s="625"/>
      <c r="D663" s="625"/>
      <c r="E663" s="625"/>
      <c r="F663" s="625"/>
      <c r="G663" s="625"/>
      <c r="H663" s="625"/>
      <c r="I663" s="625"/>
      <c r="J663" s="625"/>
      <c r="K663" s="625"/>
      <c r="L663" s="625"/>
      <c r="M663" s="625"/>
      <c r="N663" s="625"/>
      <c r="O663" s="625"/>
      <c r="P663" s="625"/>
      <c r="Q663" s="625"/>
    </row>
    <row r="664" spans="1:17" ht="15" x14ac:dyDescent="0.25">
      <c r="A664" s="625"/>
      <c r="B664" s="625"/>
      <c r="C664" s="625"/>
      <c r="D664" s="625"/>
      <c r="E664" s="625"/>
      <c r="F664" s="625"/>
      <c r="G664" s="625"/>
      <c r="H664" s="625"/>
      <c r="I664" s="625"/>
      <c r="J664" s="625"/>
      <c r="K664" s="625"/>
      <c r="L664" s="625"/>
      <c r="M664" s="625"/>
      <c r="N664" s="625"/>
      <c r="O664" s="625"/>
      <c r="P664" s="625"/>
      <c r="Q664" s="625"/>
    </row>
    <row r="665" spans="1:17" ht="15" x14ac:dyDescent="0.25">
      <c r="A665" s="625"/>
      <c r="B665" s="625"/>
      <c r="C665" s="625"/>
      <c r="D665" s="625"/>
      <c r="E665" s="625"/>
      <c r="F665" s="625"/>
      <c r="G665" s="625"/>
      <c r="H665" s="625"/>
      <c r="I665" s="625"/>
      <c r="J665" s="625"/>
      <c r="K665" s="625"/>
      <c r="L665" s="625"/>
      <c r="M665" s="625"/>
      <c r="N665" s="625"/>
      <c r="O665" s="625"/>
      <c r="P665" s="625"/>
      <c r="Q665" s="625"/>
    </row>
    <row r="666" spans="1:17" ht="15" x14ac:dyDescent="0.25">
      <c r="A666" s="625"/>
      <c r="B666" s="625"/>
      <c r="C666" s="625"/>
      <c r="D666" s="625"/>
      <c r="E666" s="625"/>
      <c r="F666" s="625"/>
      <c r="G666" s="625"/>
      <c r="H666" s="625"/>
      <c r="I666" s="625"/>
      <c r="J666" s="625"/>
      <c r="K666" s="625"/>
      <c r="L666" s="625"/>
      <c r="M666" s="625"/>
      <c r="N666" s="625"/>
      <c r="O666" s="625"/>
      <c r="P666" s="625"/>
      <c r="Q666" s="625"/>
    </row>
    <row r="667" spans="1:17" ht="15" x14ac:dyDescent="0.25">
      <c r="A667" s="625"/>
      <c r="B667" s="625"/>
      <c r="C667" s="625"/>
      <c r="D667" s="625"/>
      <c r="E667" s="625"/>
      <c r="F667" s="625"/>
      <c r="G667" s="625"/>
      <c r="H667" s="625"/>
      <c r="I667" s="625"/>
      <c r="J667" s="625"/>
      <c r="K667" s="625"/>
      <c r="L667" s="625"/>
      <c r="M667" s="625"/>
      <c r="N667" s="625"/>
      <c r="O667" s="625"/>
      <c r="P667" s="625"/>
      <c r="Q667" s="625"/>
    </row>
    <row r="668" spans="1:17" ht="15" x14ac:dyDescent="0.25">
      <c r="A668" s="625"/>
      <c r="B668" s="625"/>
      <c r="C668" s="625"/>
      <c r="D668" s="625"/>
      <c r="E668" s="625"/>
      <c r="F668" s="625"/>
      <c r="G668" s="625"/>
      <c r="H668" s="625"/>
      <c r="I668" s="625"/>
      <c r="J668" s="625"/>
      <c r="K668" s="625"/>
      <c r="L668" s="625"/>
      <c r="M668" s="625"/>
      <c r="N668" s="625"/>
      <c r="O668" s="625"/>
      <c r="P668" s="625"/>
      <c r="Q668" s="625"/>
    </row>
    <row r="669" spans="1:17" ht="15" x14ac:dyDescent="0.25">
      <c r="A669" s="625"/>
      <c r="B669" s="625"/>
      <c r="C669" s="625"/>
      <c r="D669" s="625"/>
      <c r="E669" s="625"/>
      <c r="F669" s="625"/>
      <c r="G669" s="625"/>
      <c r="H669" s="625"/>
      <c r="I669" s="625"/>
      <c r="J669" s="625"/>
      <c r="K669" s="625"/>
      <c r="L669" s="625"/>
      <c r="M669" s="625"/>
      <c r="N669" s="625"/>
      <c r="O669" s="625"/>
      <c r="P669" s="625"/>
      <c r="Q669" s="625"/>
    </row>
    <row r="670" spans="1:17" ht="15" x14ac:dyDescent="0.25">
      <c r="A670" s="625"/>
      <c r="B670" s="625"/>
      <c r="C670" s="625"/>
      <c r="D670" s="625"/>
      <c r="E670" s="625"/>
      <c r="F670" s="625"/>
      <c r="G670" s="625"/>
      <c r="H670" s="625"/>
      <c r="I670" s="625"/>
      <c r="J670" s="625"/>
      <c r="K670" s="625"/>
      <c r="L670" s="625"/>
      <c r="M670" s="625"/>
      <c r="N670" s="625"/>
      <c r="O670" s="625"/>
      <c r="P670" s="625"/>
      <c r="Q670" s="625"/>
    </row>
    <row r="671" spans="1:17" ht="15" x14ac:dyDescent="0.25">
      <c r="A671" s="625"/>
      <c r="B671" s="625"/>
      <c r="C671" s="625"/>
      <c r="D671" s="625"/>
      <c r="E671" s="625"/>
      <c r="F671" s="625"/>
      <c r="G671" s="625"/>
      <c r="H671" s="625"/>
      <c r="I671" s="625"/>
      <c r="J671" s="625"/>
      <c r="K671" s="625"/>
      <c r="L671" s="625"/>
      <c r="M671" s="625"/>
      <c r="N671" s="625"/>
      <c r="O671" s="625"/>
      <c r="P671" s="625"/>
      <c r="Q671" s="625"/>
    </row>
    <row r="672" spans="1:17" ht="15" x14ac:dyDescent="0.25">
      <c r="A672" s="625"/>
      <c r="B672" s="625"/>
      <c r="C672" s="625"/>
      <c r="D672" s="625"/>
      <c r="E672" s="625"/>
      <c r="F672" s="625"/>
      <c r="G672" s="625"/>
      <c r="H672" s="625"/>
      <c r="I672" s="625"/>
      <c r="J672" s="625"/>
      <c r="K672" s="625"/>
      <c r="L672" s="625"/>
      <c r="M672" s="625"/>
      <c r="N672" s="625"/>
      <c r="O672" s="625"/>
      <c r="P672" s="625"/>
      <c r="Q672" s="625"/>
    </row>
    <row r="673" spans="1:17" ht="15" x14ac:dyDescent="0.25">
      <c r="A673" s="625"/>
      <c r="B673" s="625"/>
      <c r="C673" s="625"/>
      <c r="D673" s="625"/>
      <c r="E673" s="625"/>
      <c r="F673" s="625"/>
      <c r="G673" s="625"/>
      <c r="H673" s="625"/>
      <c r="I673" s="625"/>
      <c r="J673" s="625"/>
      <c r="K673" s="625"/>
      <c r="L673" s="625"/>
      <c r="M673" s="625"/>
      <c r="N673" s="625"/>
      <c r="O673" s="625"/>
      <c r="P673" s="625"/>
      <c r="Q673" s="625"/>
    </row>
    <row r="674" spans="1:17" ht="15" x14ac:dyDescent="0.25">
      <c r="A674" s="625"/>
      <c r="B674" s="625"/>
      <c r="C674" s="625"/>
      <c r="D674" s="625"/>
      <c r="E674" s="625"/>
      <c r="F674" s="625"/>
      <c r="G674" s="625"/>
      <c r="H674" s="625"/>
      <c r="I674" s="625"/>
      <c r="J674" s="625"/>
      <c r="K674" s="625"/>
      <c r="L674" s="625"/>
      <c r="M674" s="625"/>
      <c r="N674" s="625"/>
      <c r="O674" s="625"/>
      <c r="P674" s="625"/>
      <c r="Q674" s="625"/>
    </row>
    <row r="675" spans="1:17" ht="15" x14ac:dyDescent="0.25">
      <c r="A675" s="625"/>
      <c r="B675" s="625"/>
      <c r="C675" s="625"/>
      <c r="D675" s="625"/>
      <c r="E675" s="625"/>
      <c r="F675" s="625"/>
      <c r="G675" s="625"/>
      <c r="H675" s="625"/>
      <c r="I675" s="625"/>
      <c r="J675" s="625"/>
      <c r="K675" s="625"/>
      <c r="L675" s="625"/>
      <c r="M675" s="625"/>
      <c r="N675" s="625"/>
      <c r="O675" s="625"/>
      <c r="P675" s="625"/>
      <c r="Q675" s="625"/>
    </row>
    <row r="676" spans="1:17" ht="15" x14ac:dyDescent="0.25">
      <c r="A676" s="625"/>
      <c r="B676" s="625"/>
      <c r="C676" s="625"/>
      <c r="D676" s="625"/>
      <c r="E676" s="625"/>
      <c r="F676" s="625"/>
      <c r="G676" s="625"/>
      <c r="H676" s="625"/>
      <c r="I676" s="625"/>
      <c r="J676" s="625"/>
      <c r="K676" s="625"/>
      <c r="L676" s="625"/>
      <c r="M676" s="625"/>
      <c r="N676" s="625"/>
      <c r="O676" s="625"/>
      <c r="P676" s="625"/>
      <c r="Q676" s="625"/>
    </row>
    <row r="677" spans="1:17" ht="15" x14ac:dyDescent="0.25">
      <c r="A677" s="625"/>
      <c r="B677" s="625"/>
      <c r="C677" s="625"/>
      <c r="D677" s="625"/>
      <c r="E677" s="625"/>
      <c r="F677" s="625"/>
      <c r="G677" s="625"/>
      <c r="H677" s="625"/>
      <c r="I677" s="625"/>
      <c r="J677" s="625"/>
      <c r="K677" s="625"/>
      <c r="L677" s="625"/>
      <c r="M677" s="625"/>
      <c r="N677" s="625"/>
      <c r="O677" s="625"/>
      <c r="P677" s="625"/>
      <c r="Q677" s="625"/>
    </row>
    <row r="678" spans="1:17" ht="15" x14ac:dyDescent="0.25">
      <c r="A678" s="625"/>
      <c r="B678" s="625"/>
      <c r="C678" s="625"/>
      <c r="D678" s="625"/>
      <c r="E678" s="625"/>
      <c r="F678" s="625"/>
      <c r="G678" s="625"/>
      <c r="H678" s="625"/>
      <c r="I678" s="625"/>
      <c r="J678" s="625"/>
      <c r="K678" s="625"/>
      <c r="L678" s="625"/>
      <c r="M678" s="625"/>
      <c r="N678" s="625"/>
      <c r="O678" s="625"/>
      <c r="P678" s="625"/>
      <c r="Q678" s="625"/>
    </row>
    <row r="679" spans="1:17" ht="15" x14ac:dyDescent="0.25">
      <c r="A679" s="625"/>
      <c r="B679" s="625"/>
      <c r="C679" s="625"/>
      <c r="D679" s="625"/>
      <c r="E679" s="625"/>
      <c r="F679" s="625"/>
      <c r="G679" s="625"/>
      <c r="H679" s="625"/>
      <c r="I679" s="625"/>
      <c r="J679" s="625"/>
      <c r="K679" s="625"/>
      <c r="L679" s="625"/>
      <c r="M679" s="625"/>
      <c r="N679" s="625"/>
      <c r="O679" s="625"/>
      <c r="P679" s="625"/>
      <c r="Q679" s="625"/>
    </row>
    <row r="680" spans="1:17" ht="15" x14ac:dyDescent="0.25">
      <c r="A680" s="625"/>
      <c r="B680" s="625"/>
      <c r="C680" s="625"/>
      <c r="D680" s="625"/>
      <c r="E680" s="625"/>
      <c r="F680" s="625"/>
      <c r="G680" s="625"/>
      <c r="H680" s="625"/>
      <c r="I680" s="625"/>
      <c r="J680" s="625"/>
      <c r="K680" s="625"/>
      <c r="L680" s="625"/>
      <c r="M680" s="625"/>
      <c r="N680" s="625"/>
      <c r="O680" s="625"/>
      <c r="P680" s="625"/>
      <c r="Q680" s="625"/>
    </row>
    <row r="681" spans="1:17" ht="15" x14ac:dyDescent="0.25">
      <c r="A681" s="625"/>
      <c r="B681" s="625"/>
      <c r="C681" s="625"/>
      <c r="D681" s="625"/>
      <c r="E681" s="625"/>
      <c r="F681" s="625"/>
      <c r="G681" s="625"/>
      <c r="H681" s="625"/>
      <c r="I681" s="625"/>
      <c r="J681" s="625"/>
      <c r="K681" s="625"/>
      <c r="L681" s="625"/>
      <c r="M681" s="625"/>
      <c r="N681" s="625"/>
      <c r="O681" s="625"/>
      <c r="P681" s="625"/>
      <c r="Q681" s="625"/>
    </row>
    <row r="682" spans="1:17" ht="15" x14ac:dyDescent="0.25">
      <c r="A682" s="625"/>
      <c r="B682" s="625"/>
      <c r="C682" s="625"/>
      <c r="D682" s="625"/>
      <c r="E682" s="625"/>
      <c r="F682" s="625"/>
      <c r="G682" s="625"/>
      <c r="H682" s="625"/>
      <c r="I682" s="625"/>
      <c r="J682" s="625"/>
      <c r="K682" s="625"/>
      <c r="L682" s="625"/>
      <c r="M682" s="625"/>
      <c r="N682" s="625"/>
      <c r="O682" s="625"/>
      <c r="P682" s="625"/>
      <c r="Q682" s="625"/>
    </row>
    <row r="683" spans="1:17" ht="15" x14ac:dyDescent="0.25">
      <c r="A683" s="625"/>
      <c r="B683" s="625"/>
      <c r="C683" s="625"/>
      <c r="D683" s="625"/>
      <c r="E683" s="625"/>
      <c r="F683" s="625"/>
      <c r="G683" s="625"/>
      <c r="H683" s="625"/>
      <c r="I683" s="625"/>
      <c r="J683" s="625"/>
      <c r="K683" s="625"/>
      <c r="L683" s="625"/>
      <c r="M683" s="625"/>
      <c r="N683" s="625"/>
      <c r="O683" s="625"/>
      <c r="P683" s="625"/>
      <c r="Q683" s="625"/>
    </row>
    <row r="684" spans="1:17" ht="15" x14ac:dyDescent="0.25">
      <c r="A684" s="625"/>
      <c r="B684" s="625"/>
      <c r="C684" s="625"/>
      <c r="D684" s="625"/>
      <c r="E684" s="625"/>
      <c r="F684" s="625"/>
      <c r="G684" s="625"/>
      <c r="H684" s="625"/>
      <c r="I684" s="625"/>
      <c r="J684" s="625"/>
      <c r="K684" s="625"/>
      <c r="L684" s="625"/>
      <c r="M684" s="625"/>
      <c r="N684" s="625"/>
      <c r="O684" s="625"/>
      <c r="P684" s="625"/>
      <c r="Q684" s="625"/>
    </row>
    <row r="685" spans="1:17" ht="15" x14ac:dyDescent="0.25">
      <c r="A685" s="625"/>
      <c r="B685" s="625"/>
      <c r="C685" s="625"/>
      <c r="D685" s="625"/>
      <c r="E685" s="625"/>
      <c r="F685" s="625"/>
      <c r="G685" s="625"/>
      <c r="H685" s="625"/>
      <c r="I685" s="625"/>
      <c r="J685" s="625"/>
      <c r="K685" s="625"/>
      <c r="L685" s="625"/>
      <c r="M685" s="625"/>
      <c r="N685" s="625"/>
      <c r="O685" s="625"/>
      <c r="P685" s="625"/>
      <c r="Q685" s="625"/>
    </row>
    <row r="686" spans="1:17" ht="15" x14ac:dyDescent="0.25">
      <c r="A686" s="625"/>
      <c r="B686" s="625"/>
      <c r="C686" s="625"/>
      <c r="D686" s="625"/>
      <c r="E686" s="625"/>
      <c r="F686" s="625"/>
      <c r="G686" s="625"/>
      <c r="H686" s="625"/>
      <c r="I686" s="625"/>
      <c r="J686" s="625"/>
      <c r="K686" s="625"/>
      <c r="L686" s="625"/>
      <c r="M686" s="625"/>
      <c r="N686" s="625"/>
      <c r="O686" s="625"/>
      <c r="P686" s="625"/>
      <c r="Q686" s="625"/>
    </row>
    <row r="687" spans="1:17" ht="15" x14ac:dyDescent="0.25">
      <c r="A687" s="625"/>
      <c r="B687" s="625"/>
      <c r="C687" s="625"/>
      <c r="D687" s="625"/>
      <c r="E687" s="625"/>
      <c r="F687" s="625"/>
      <c r="G687" s="625"/>
      <c r="H687" s="625"/>
      <c r="I687" s="625"/>
      <c r="J687" s="625"/>
      <c r="K687" s="625"/>
      <c r="L687" s="625"/>
      <c r="M687" s="625"/>
      <c r="N687" s="625"/>
      <c r="O687" s="625"/>
      <c r="P687" s="625"/>
      <c r="Q687" s="625"/>
    </row>
    <row r="688" spans="1:17" ht="15.75" thickBot="1" x14ac:dyDescent="0.3">
      <c r="A688" s="625"/>
      <c r="B688" s="625"/>
      <c r="C688" s="625"/>
      <c r="D688" s="625"/>
      <c r="E688" s="625"/>
      <c r="F688" s="625"/>
      <c r="G688" s="625"/>
      <c r="H688" s="625"/>
      <c r="I688" s="625"/>
      <c r="J688" s="625"/>
      <c r="K688" s="625"/>
      <c r="L688" s="625"/>
      <c r="M688" s="625"/>
      <c r="N688" s="625"/>
      <c r="O688" s="625"/>
      <c r="P688" s="625"/>
      <c r="Q688" s="625"/>
    </row>
    <row r="689" spans="1:17" x14ac:dyDescent="0.25">
      <c r="A689" s="525"/>
      <c r="B689" s="526"/>
      <c r="C689" s="526"/>
      <c r="D689" s="526"/>
      <c r="E689" s="526"/>
      <c r="F689" s="526"/>
      <c r="G689" s="526"/>
      <c r="H689" s="527"/>
      <c r="I689" s="525"/>
      <c r="J689" s="526"/>
      <c r="K689" s="526"/>
      <c r="L689" s="526"/>
      <c r="M689" s="526"/>
      <c r="N689" s="528"/>
      <c r="O689" s="528"/>
      <c r="P689" s="525"/>
      <c r="Q689" s="529"/>
    </row>
    <row r="690" spans="1:17" x14ac:dyDescent="0.25">
      <c r="A690" s="531"/>
      <c r="B690" s="532"/>
      <c r="C690" s="532"/>
      <c r="D690" s="532"/>
      <c r="E690" s="532"/>
      <c r="F690" s="532"/>
      <c r="G690" s="532"/>
      <c r="H690" s="533"/>
      <c r="I690" s="1164" t="s">
        <v>2270</v>
      </c>
      <c r="J690" s="1165"/>
      <c r="K690" s="1165"/>
      <c r="L690" s="1165"/>
      <c r="M690" s="1165"/>
      <c r="N690" s="1165"/>
      <c r="O690" s="1166"/>
      <c r="P690" s="531"/>
      <c r="Q690" s="534"/>
    </row>
    <row r="691" spans="1:17" x14ac:dyDescent="0.25">
      <c r="A691" s="531"/>
      <c r="B691" s="532"/>
      <c r="C691" s="532"/>
      <c r="D691" s="532"/>
      <c r="E691" s="532"/>
      <c r="F691" s="532"/>
      <c r="G691" s="532"/>
      <c r="H691" s="533"/>
      <c r="I691" s="1164" t="s">
        <v>2271</v>
      </c>
      <c r="J691" s="1165"/>
      <c r="K691" s="1165"/>
      <c r="L691" s="1165"/>
      <c r="M691" s="1165"/>
      <c r="N691" s="1165"/>
      <c r="O691" s="1166"/>
      <c r="P691" s="531"/>
      <c r="Q691" s="534"/>
    </row>
    <row r="692" spans="1:17" ht="13.5" thickBot="1" x14ac:dyDescent="0.3">
      <c r="A692" s="531"/>
      <c r="B692" s="532"/>
      <c r="C692" s="532"/>
      <c r="D692" s="532"/>
      <c r="E692" s="532"/>
      <c r="F692" s="532"/>
      <c r="G692" s="532"/>
      <c r="H692" s="533"/>
      <c r="I692" s="535"/>
      <c r="J692" s="536"/>
      <c r="K692" s="536"/>
      <c r="L692" s="536"/>
      <c r="M692" s="536"/>
      <c r="N692" s="537"/>
      <c r="O692" s="537"/>
      <c r="P692" s="531"/>
      <c r="Q692" s="534"/>
    </row>
    <row r="693" spans="1:17" ht="23.25" customHeight="1" x14ac:dyDescent="0.25">
      <c r="A693" s="538"/>
      <c r="B693" s="539"/>
      <c r="C693" s="539"/>
      <c r="D693" s="539"/>
      <c r="E693" s="539"/>
      <c r="F693" s="539"/>
      <c r="G693" s="539"/>
      <c r="H693" s="540"/>
      <c r="I693" s="1101" t="s">
        <v>217</v>
      </c>
      <c r="J693" s="1102"/>
      <c r="K693" s="1102"/>
      <c r="L693" s="1102"/>
      <c r="M693" s="1102"/>
      <c r="N693" s="1102"/>
      <c r="O693" s="1103"/>
      <c r="P693" s="538"/>
      <c r="Q693" s="540"/>
    </row>
    <row r="694" spans="1:17" ht="13.5" thickBot="1" x14ac:dyDescent="0.3">
      <c r="A694" s="541"/>
      <c r="B694" s="542"/>
      <c r="C694" s="542"/>
      <c r="D694" s="542"/>
      <c r="E694" s="542"/>
      <c r="F694" s="542"/>
      <c r="G694" s="542"/>
      <c r="H694" s="543"/>
      <c r="I694" s="1104" t="s">
        <v>218</v>
      </c>
      <c r="J694" s="1105"/>
      <c r="K694" s="1105"/>
      <c r="L694" s="1105"/>
      <c r="M694" s="1105"/>
      <c r="N694" s="1105"/>
      <c r="O694" s="1106"/>
      <c r="P694" s="541"/>
      <c r="Q694" s="543"/>
    </row>
    <row r="695" spans="1:17" x14ac:dyDescent="0.25">
      <c r="A695" s="1167"/>
      <c r="B695" s="1168"/>
      <c r="C695" s="1168"/>
      <c r="D695" s="1168"/>
      <c r="E695" s="1168"/>
      <c r="F695" s="1168"/>
      <c r="G695" s="1168"/>
      <c r="H695" s="1168"/>
      <c r="I695" s="638"/>
      <c r="J695" s="639"/>
      <c r="K695" s="640"/>
      <c r="L695" s="639"/>
      <c r="M695" s="639"/>
      <c r="N695" s="641"/>
      <c r="O695" s="642"/>
      <c r="P695" s="638"/>
      <c r="Q695" s="643"/>
    </row>
    <row r="696" spans="1:17" ht="15" customHeight="1" x14ac:dyDescent="0.25">
      <c r="A696" s="1154" t="s">
        <v>219</v>
      </c>
      <c r="B696" s="1155"/>
      <c r="C696" s="1155"/>
      <c r="D696" s="1155"/>
      <c r="E696" s="1155"/>
      <c r="F696" s="1155"/>
      <c r="G696" s="1155"/>
      <c r="H696" s="1155"/>
      <c r="I696" s="550" t="s">
        <v>220</v>
      </c>
      <c r="J696" s="545">
        <v>2</v>
      </c>
      <c r="K696" s="1160" t="s">
        <v>2261</v>
      </c>
      <c r="L696" s="1160"/>
      <c r="M696" s="1160"/>
      <c r="N696" s="551"/>
      <c r="O696" s="548"/>
      <c r="P696" s="544"/>
      <c r="Q696" s="549"/>
    </row>
    <row r="697" spans="1:17" ht="15.75" customHeight="1" x14ac:dyDescent="0.25">
      <c r="A697" s="1162" t="s">
        <v>222</v>
      </c>
      <c r="B697" s="1163"/>
      <c r="C697" s="1163"/>
      <c r="D697" s="1163"/>
      <c r="E697" s="1163"/>
      <c r="F697" s="1163"/>
      <c r="G697" s="1163"/>
      <c r="H697" s="1163"/>
      <c r="I697" s="548" t="s">
        <v>220</v>
      </c>
      <c r="J697" s="552" t="s">
        <v>2267</v>
      </c>
      <c r="K697" s="1160" t="s">
        <v>2268</v>
      </c>
      <c r="L697" s="1160"/>
      <c r="M697" s="1160"/>
      <c r="N697" s="1160"/>
      <c r="O697" s="1160"/>
      <c r="P697" s="1160"/>
      <c r="Q697" s="553"/>
    </row>
    <row r="698" spans="1:17" x14ac:dyDescent="0.25">
      <c r="A698" s="1154" t="s">
        <v>224</v>
      </c>
      <c r="B698" s="1155"/>
      <c r="C698" s="1155"/>
      <c r="D698" s="1155"/>
      <c r="E698" s="1155"/>
      <c r="F698" s="1155"/>
      <c r="G698" s="1155"/>
      <c r="H698" s="1155"/>
      <c r="I698" s="548" t="s">
        <v>220</v>
      </c>
      <c r="J698" s="554" t="s">
        <v>2269</v>
      </c>
      <c r="K698" s="1160" t="s">
        <v>2310</v>
      </c>
      <c r="L698" s="1160"/>
      <c r="M698" s="1160"/>
      <c r="N698" s="1160"/>
      <c r="O698" s="548"/>
      <c r="P698" s="544"/>
      <c r="Q698" s="549"/>
    </row>
    <row r="699" spans="1:17" x14ac:dyDescent="0.25">
      <c r="A699" s="1154" t="s">
        <v>226</v>
      </c>
      <c r="B699" s="1155"/>
      <c r="C699" s="1155"/>
      <c r="D699" s="1155"/>
      <c r="E699" s="1155"/>
      <c r="F699" s="1155"/>
      <c r="G699" s="1155"/>
      <c r="H699" s="1155"/>
      <c r="I699" s="548" t="s">
        <v>220</v>
      </c>
      <c r="J699" s="545" t="s">
        <v>227</v>
      </c>
      <c r="K699" s="555"/>
      <c r="L699" s="766"/>
      <c r="M699" s="766"/>
      <c r="N699" s="551"/>
      <c r="O699" s="548"/>
      <c r="P699" s="544"/>
      <c r="Q699" s="549"/>
    </row>
    <row r="700" spans="1:17" x14ac:dyDescent="0.25">
      <c r="A700" s="1154" t="s">
        <v>228</v>
      </c>
      <c r="B700" s="1155"/>
      <c r="C700" s="1155"/>
      <c r="D700" s="1155"/>
      <c r="E700" s="1155"/>
      <c r="F700" s="1155"/>
      <c r="G700" s="1155"/>
      <c r="H700" s="1155"/>
      <c r="I700" s="548" t="s">
        <v>220</v>
      </c>
      <c r="J700" s="545" t="s">
        <v>229</v>
      </c>
      <c r="K700" s="555"/>
      <c r="L700" s="766"/>
      <c r="M700" s="766"/>
      <c r="N700" s="551"/>
      <c r="O700" s="548"/>
      <c r="P700" s="544"/>
      <c r="Q700" s="549"/>
    </row>
    <row r="701" spans="1:17" x14ac:dyDescent="0.25">
      <c r="A701" s="1154" t="s">
        <v>230</v>
      </c>
      <c r="B701" s="1155"/>
      <c r="C701" s="1155"/>
      <c r="D701" s="1155"/>
      <c r="E701" s="1155"/>
      <c r="F701" s="1155"/>
      <c r="G701" s="1155"/>
      <c r="H701" s="1155"/>
      <c r="I701" s="548" t="s">
        <v>220</v>
      </c>
      <c r="J701" s="1161">
        <f xml:space="preserve"> Q721</f>
        <v>360000</v>
      </c>
      <c r="K701" s="1161"/>
      <c r="L701" s="1161"/>
      <c r="M701" s="766"/>
      <c r="N701" s="551"/>
      <c r="O701" s="548"/>
      <c r="P701" s="544"/>
      <c r="Q701" s="549"/>
    </row>
    <row r="702" spans="1:17" x14ac:dyDescent="0.25">
      <c r="A702" s="1154" t="s">
        <v>231</v>
      </c>
      <c r="B702" s="1155"/>
      <c r="C702" s="1155"/>
      <c r="D702" s="1155"/>
      <c r="E702" s="1155"/>
      <c r="F702" s="1155"/>
      <c r="G702" s="1155"/>
      <c r="H702" s="1155"/>
      <c r="I702" s="548" t="s">
        <v>220</v>
      </c>
      <c r="J702" s="545" t="s">
        <v>229</v>
      </c>
      <c r="K702" s="555"/>
      <c r="L702" s="766"/>
      <c r="M702" s="766"/>
      <c r="N702" s="551"/>
      <c r="O702" s="548"/>
      <c r="P702" s="544"/>
      <c r="Q702" s="549"/>
    </row>
    <row r="703" spans="1:17" x14ac:dyDescent="0.25">
      <c r="A703" s="765" t="s">
        <v>232</v>
      </c>
      <c r="B703" s="766"/>
      <c r="C703" s="766"/>
      <c r="D703" s="766"/>
      <c r="E703" s="766"/>
      <c r="F703" s="766"/>
      <c r="G703" s="766"/>
      <c r="H703" s="766"/>
      <c r="I703" s="548" t="s">
        <v>220</v>
      </c>
      <c r="J703" s="545" t="s">
        <v>233</v>
      </c>
      <c r="K703" s="555"/>
      <c r="L703" s="766"/>
      <c r="M703" s="766"/>
      <c r="N703" s="551"/>
      <c r="O703" s="548"/>
      <c r="P703" s="544"/>
      <c r="Q703" s="549"/>
    </row>
    <row r="704" spans="1:17" ht="13.5" thickBot="1" x14ac:dyDescent="0.3">
      <c r="A704" s="1156" t="s">
        <v>234</v>
      </c>
      <c r="B704" s="1157"/>
      <c r="C704" s="1157"/>
      <c r="D704" s="1157"/>
      <c r="E704" s="1157"/>
      <c r="F704" s="1157"/>
      <c r="G704" s="1157"/>
      <c r="H704" s="1157"/>
      <c r="I704" s="1157"/>
      <c r="J704" s="1157"/>
      <c r="K704" s="1157"/>
      <c r="L704" s="1157"/>
      <c r="M704" s="1157"/>
      <c r="N704" s="1157"/>
      <c r="O704" s="1157"/>
      <c r="P704" s="1157"/>
      <c r="Q704" s="1158"/>
    </row>
    <row r="705" spans="1:17" ht="13.5" thickBot="1" x14ac:dyDescent="0.3">
      <c r="A705" s="1159" t="s">
        <v>235</v>
      </c>
      <c r="B705" s="1159"/>
      <c r="C705" s="1159"/>
      <c r="D705" s="1159"/>
      <c r="E705" s="1159"/>
      <c r="F705" s="1159"/>
      <c r="G705" s="558"/>
      <c r="H705" s="1159" t="s">
        <v>236</v>
      </c>
      <c r="I705" s="1159"/>
      <c r="J705" s="1159"/>
      <c r="K705" s="1159"/>
      <c r="L705" s="1159"/>
      <c r="M705" s="1159"/>
      <c r="N705" s="1159" t="s">
        <v>237</v>
      </c>
      <c r="O705" s="1159"/>
      <c r="P705" s="1159"/>
      <c r="Q705" s="1159"/>
    </row>
    <row r="706" spans="1:17" x14ac:dyDescent="0.25">
      <c r="A706" s="559" t="s">
        <v>238</v>
      </c>
      <c r="B706" s="560"/>
      <c r="C706" s="560"/>
      <c r="D706" s="560"/>
      <c r="E706" s="560"/>
      <c r="F706" s="561"/>
      <c r="G706" s="561"/>
      <c r="H706" s="1143" t="s">
        <v>2298</v>
      </c>
      <c r="I706" s="1143"/>
      <c r="J706" s="1143"/>
      <c r="K706" s="1143"/>
      <c r="L706" s="1143"/>
      <c r="M706" s="1143"/>
      <c r="N706" s="1144" t="s">
        <v>2300</v>
      </c>
      <c r="O706" s="1145"/>
      <c r="P706" s="1145"/>
      <c r="Q706" s="1146"/>
    </row>
    <row r="707" spans="1:17" x14ac:dyDescent="0.25">
      <c r="A707" s="1147" t="s">
        <v>241</v>
      </c>
      <c r="B707" s="1148"/>
      <c r="C707" s="1148"/>
      <c r="D707" s="1148"/>
      <c r="E707" s="1148"/>
      <c r="F707" s="1149"/>
      <c r="G707" s="562"/>
      <c r="H707" s="1150" t="s">
        <v>242</v>
      </c>
      <c r="I707" s="1148"/>
      <c r="J707" s="1148"/>
      <c r="K707" s="1148"/>
      <c r="L707" s="1148"/>
      <c r="M707" s="1149"/>
      <c r="N707" s="1151">
        <f>Q721</f>
        <v>360000</v>
      </c>
      <c r="O707" s="1152"/>
      <c r="P707" s="1152"/>
      <c r="Q707" s="1153"/>
    </row>
    <row r="708" spans="1:17" ht="25.5" customHeight="1" x14ac:dyDescent="0.25">
      <c r="A708" s="1134" t="s">
        <v>243</v>
      </c>
      <c r="B708" s="1135"/>
      <c r="C708" s="1135"/>
      <c r="D708" s="1135"/>
      <c r="E708" s="1135"/>
      <c r="F708" s="1136"/>
      <c r="G708" s="563"/>
      <c r="H708" s="564" t="s">
        <v>2272</v>
      </c>
      <c r="I708" s="1062" t="s">
        <v>2597</v>
      </c>
      <c r="J708" s="1062"/>
      <c r="K708" s="1062"/>
      <c r="L708" s="1062"/>
      <c r="M708" s="1063"/>
      <c r="N708" s="1137" t="s">
        <v>2311</v>
      </c>
      <c r="O708" s="1138"/>
      <c r="P708" s="1138"/>
      <c r="Q708" s="1139"/>
    </row>
    <row r="709" spans="1:17" x14ac:dyDescent="0.25">
      <c r="A709" s="1053" t="s">
        <v>245</v>
      </c>
      <c r="B709" s="1054"/>
      <c r="C709" s="1054"/>
      <c r="D709" s="1054"/>
      <c r="E709" s="1054"/>
      <c r="F709" s="1055"/>
      <c r="G709" s="563"/>
      <c r="H709" s="644" t="s">
        <v>2272</v>
      </c>
      <c r="I709" s="1062" t="s">
        <v>2465</v>
      </c>
      <c r="J709" s="1062"/>
      <c r="K709" s="1062"/>
      <c r="L709" s="1062"/>
      <c r="M709" s="1063"/>
      <c r="N709" s="1140" t="s">
        <v>2468</v>
      </c>
      <c r="O709" s="1141"/>
      <c r="P709" s="1141"/>
      <c r="Q709" s="1142"/>
    </row>
    <row r="710" spans="1:17" x14ac:dyDescent="0.25">
      <c r="A710" s="1056"/>
      <c r="B710" s="1057"/>
      <c r="C710" s="1057"/>
      <c r="D710" s="1057"/>
      <c r="E710" s="1057"/>
      <c r="F710" s="1058"/>
      <c r="G710" s="563"/>
      <c r="H710" s="644" t="s">
        <v>2272</v>
      </c>
      <c r="I710" s="1064" t="s">
        <v>2466</v>
      </c>
      <c r="J710" s="1064"/>
      <c r="K710" s="1064"/>
      <c r="L710" s="1064"/>
      <c r="M710" s="1065"/>
      <c r="N710" s="1140" t="s">
        <v>2468</v>
      </c>
      <c r="O710" s="1141"/>
      <c r="P710" s="1141"/>
      <c r="Q710" s="1142"/>
    </row>
    <row r="711" spans="1:17" ht="23.25" customHeight="1" thickBot="1" x14ac:dyDescent="0.3">
      <c r="A711" s="1059"/>
      <c r="B711" s="1060"/>
      <c r="C711" s="1060"/>
      <c r="D711" s="1060"/>
      <c r="E711" s="1060"/>
      <c r="F711" s="1061"/>
      <c r="G711" s="563"/>
      <c r="H711" s="651" t="s">
        <v>2272</v>
      </c>
      <c r="I711" s="1062" t="s">
        <v>2467</v>
      </c>
      <c r="J711" s="1062"/>
      <c r="K711" s="1062"/>
      <c r="L711" s="1062"/>
      <c r="M711" s="1063"/>
      <c r="N711" s="1140" t="s">
        <v>2468</v>
      </c>
      <c r="O711" s="1141"/>
      <c r="P711" s="1141"/>
      <c r="Q711" s="1142"/>
    </row>
    <row r="712" spans="1:17" ht="18.75" customHeight="1" x14ac:dyDescent="0.25">
      <c r="A712" s="1094" t="s">
        <v>435</v>
      </c>
      <c r="B712" s="1095"/>
      <c r="C712" s="1095"/>
      <c r="D712" s="1095"/>
      <c r="E712" s="1095"/>
      <c r="F712" s="1095"/>
      <c r="G712" s="1096"/>
      <c r="H712" s="1095"/>
      <c r="I712" s="1095"/>
      <c r="J712" s="1095"/>
      <c r="K712" s="1095"/>
      <c r="L712" s="1095"/>
      <c r="M712" s="1095"/>
      <c r="N712" s="1095"/>
      <c r="O712" s="1095"/>
      <c r="P712" s="1095"/>
      <c r="Q712" s="1097"/>
    </row>
    <row r="713" spans="1:17" ht="18.75" customHeight="1" thickBot="1" x14ac:dyDescent="0.3">
      <c r="A713" s="1098"/>
      <c r="B713" s="1099"/>
      <c r="C713" s="1099"/>
      <c r="D713" s="1099"/>
      <c r="E713" s="1099"/>
      <c r="F713" s="1099"/>
      <c r="G713" s="1099"/>
      <c r="H713" s="1099"/>
      <c r="I713" s="1099"/>
      <c r="J713" s="1099"/>
      <c r="K713" s="1099"/>
      <c r="L713" s="1099"/>
      <c r="M713" s="1099"/>
      <c r="N713" s="1099"/>
      <c r="O713" s="1099"/>
      <c r="P713" s="1099"/>
      <c r="Q713" s="1100"/>
    </row>
    <row r="714" spans="1:17" x14ac:dyDescent="0.25">
      <c r="A714" s="1101" t="s">
        <v>246</v>
      </c>
      <c r="B714" s="1102"/>
      <c r="C714" s="1102"/>
      <c r="D714" s="1102"/>
      <c r="E714" s="1102"/>
      <c r="F714" s="1102"/>
      <c r="G714" s="1102"/>
      <c r="H714" s="1102"/>
      <c r="I714" s="1102"/>
      <c r="J714" s="1102"/>
      <c r="K714" s="1102"/>
      <c r="L714" s="1102"/>
      <c r="M714" s="1102"/>
      <c r="N714" s="1102"/>
      <c r="O714" s="1102"/>
      <c r="P714" s="1102"/>
      <c r="Q714" s="1103"/>
    </row>
    <row r="715" spans="1:17" ht="13.5" thickBot="1" x14ac:dyDescent="0.3">
      <c r="A715" s="1104" t="s">
        <v>247</v>
      </c>
      <c r="B715" s="1105"/>
      <c r="C715" s="1105"/>
      <c r="D715" s="1105"/>
      <c r="E715" s="1105"/>
      <c r="F715" s="1105"/>
      <c r="G715" s="1105"/>
      <c r="H715" s="1105"/>
      <c r="I715" s="1105"/>
      <c r="J715" s="1105"/>
      <c r="K715" s="1105"/>
      <c r="L715" s="1105"/>
      <c r="M715" s="1105"/>
      <c r="N715" s="1105"/>
      <c r="O715" s="1105"/>
      <c r="P715" s="1105"/>
      <c r="Q715" s="1106"/>
    </row>
    <row r="716" spans="1:17" x14ac:dyDescent="0.25">
      <c r="A716" s="567"/>
      <c r="B716" s="568"/>
      <c r="C716" s="568"/>
      <c r="D716" s="568"/>
      <c r="E716" s="568"/>
      <c r="F716" s="1107" t="s">
        <v>248</v>
      </c>
      <c r="G716" s="1108"/>
      <c r="H716" s="1108"/>
      <c r="I716" s="1108"/>
      <c r="J716" s="1108"/>
      <c r="K716" s="1108"/>
      <c r="L716" s="1109"/>
      <c r="M716" s="1116" t="s">
        <v>249</v>
      </c>
      <c r="N716" s="1119" t="s">
        <v>250</v>
      </c>
      <c r="O716" s="1120"/>
      <c r="P716" s="1120"/>
      <c r="Q716" s="1121"/>
    </row>
    <row r="717" spans="1:17" ht="13.5" thickBot="1" x14ac:dyDescent="0.3">
      <c r="A717" s="1125" t="s">
        <v>251</v>
      </c>
      <c r="B717" s="1126"/>
      <c r="C717" s="1126"/>
      <c r="D717" s="1126"/>
      <c r="E717" s="1127"/>
      <c r="F717" s="1110"/>
      <c r="G717" s="1111"/>
      <c r="H717" s="1111"/>
      <c r="I717" s="1111"/>
      <c r="J717" s="1111"/>
      <c r="K717" s="1111"/>
      <c r="L717" s="1112"/>
      <c r="M717" s="1117"/>
      <c r="N717" s="1122"/>
      <c r="O717" s="1123"/>
      <c r="P717" s="1123"/>
      <c r="Q717" s="1124"/>
    </row>
    <row r="718" spans="1:17" x14ac:dyDescent="0.25">
      <c r="A718" s="1125" t="s">
        <v>252</v>
      </c>
      <c r="B718" s="1126"/>
      <c r="C718" s="1126"/>
      <c r="D718" s="1126"/>
      <c r="E718" s="1127"/>
      <c r="F718" s="1110"/>
      <c r="G718" s="1111"/>
      <c r="H718" s="1111"/>
      <c r="I718" s="1111"/>
      <c r="J718" s="1111"/>
      <c r="K718" s="1111"/>
      <c r="L718" s="1112"/>
      <c r="M718" s="1117"/>
      <c r="N718" s="1128" t="s">
        <v>253</v>
      </c>
      <c r="O718" s="1130" t="s">
        <v>254</v>
      </c>
      <c r="P718" s="569" t="s">
        <v>255</v>
      </c>
      <c r="Q718" s="1132" t="s">
        <v>256</v>
      </c>
    </row>
    <row r="719" spans="1:17" ht="13.5" thickBot="1" x14ac:dyDescent="0.3">
      <c r="A719" s="570"/>
      <c r="B719" s="571"/>
      <c r="C719" s="571"/>
      <c r="D719" s="571"/>
      <c r="E719" s="572"/>
      <c r="F719" s="1113"/>
      <c r="G719" s="1114"/>
      <c r="H719" s="1114"/>
      <c r="I719" s="1114"/>
      <c r="J719" s="1114"/>
      <c r="K719" s="1114"/>
      <c r="L719" s="1115"/>
      <c r="M719" s="1118"/>
      <c r="N719" s="1129"/>
      <c r="O719" s="1131"/>
      <c r="P719" s="573" t="s">
        <v>257</v>
      </c>
      <c r="Q719" s="1133"/>
    </row>
    <row r="720" spans="1:17" ht="13.5" thickBot="1" x14ac:dyDescent="0.3">
      <c r="A720" s="1076">
        <v>1</v>
      </c>
      <c r="B720" s="1077"/>
      <c r="C720" s="1077"/>
      <c r="D720" s="1077"/>
      <c r="E720" s="1078"/>
      <c r="F720" s="1079">
        <v>2</v>
      </c>
      <c r="G720" s="1077"/>
      <c r="H720" s="1077"/>
      <c r="I720" s="1077"/>
      <c r="J720" s="1077"/>
      <c r="K720" s="1077"/>
      <c r="L720" s="1080"/>
      <c r="M720" s="574">
        <v>3</v>
      </c>
      <c r="N720" s="575">
        <v>4</v>
      </c>
      <c r="O720" s="575">
        <v>5</v>
      </c>
      <c r="P720" s="576">
        <v>6</v>
      </c>
      <c r="Q720" s="577" t="s">
        <v>258</v>
      </c>
    </row>
    <row r="721" spans="1:17" x14ac:dyDescent="0.25">
      <c r="A721" s="578">
        <v>5</v>
      </c>
      <c r="B721" s="579"/>
      <c r="C721" s="579"/>
      <c r="D721" s="579"/>
      <c r="E721" s="579"/>
      <c r="F721" s="1081" t="s">
        <v>259</v>
      </c>
      <c r="G721" s="1082"/>
      <c r="H721" s="1082"/>
      <c r="I721" s="1082"/>
      <c r="J721" s="1082"/>
      <c r="K721" s="1082"/>
      <c r="L721" s="1083"/>
      <c r="M721" s="579"/>
      <c r="N721" s="579"/>
      <c r="O721" s="579"/>
      <c r="P721" s="580"/>
      <c r="Q721" s="581">
        <f>Q728</f>
        <v>360000</v>
      </c>
    </row>
    <row r="722" spans="1:17" x14ac:dyDescent="0.25">
      <c r="A722" s="582">
        <v>5</v>
      </c>
      <c r="B722" s="583">
        <v>2</v>
      </c>
      <c r="C722" s="583"/>
      <c r="D722" s="583"/>
      <c r="E722" s="583"/>
      <c r="F722" s="1084" t="s">
        <v>302</v>
      </c>
      <c r="G722" s="1085"/>
      <c r="H722" s="1085"/>
      <c r="I722" s="1085"/>
      <c r="J722" s="1085"/>
      <c r="K722" s="1085"/>
      <c r="L722" s="1086"/>
      <c r="M722" s="583"/>
      <c r="N722" s="583"/>
      <c r="O722" s="583"/>
      <c r="P722" s="584"/>
      <c r="Q722" s="585">
        <f>Q721</f>
        <v>360000</v>
      </c>
    </row>
    <row r="723" spans="1:17" ht="15" x14ac:dyDescent="0.25">
      <c r="A723" s="398">
        <v>5</v>
      </c>
      <c r="B723" s="399">
        <v>2</v>
      </c>
      <c r="C723" s="399">
        <v>1</v>
      </c>
      <c r="D723" s="1087"/>
      <c r="E723" s="1088"/>
      <c r="F723" s="1084" t="s">
        <v>303</v>
      </c>
      <c r="G723" s="1085"/>
      <c r="H723" s="1085"/>
      <c r="I723" s="1085"/>
      <c r="J723" s="1085"/>
      <c r="K723" s="1085"/>
      <c r="L723" s="1086"/>
      <c r="M723" s="612"/>
      <c r="N723" s="399"/>
      <c r="O723" s="399"/>
      <c r="P723" s="613"/>
      <c r="Q723" s="614">
        <f>Q728</f>
        <v>360000</v>
      </c>
    </row>
    <row r="724" spans="1:17" ht="22.5" x14ac:dyDescent="0.25">
      <c r="A724" s="398">
        <v>5</v>
      </c>
      <c r="B724" s="399">
        <v>2</v>
      </c>
      <c r="C724" s="399">
        <v>1</v>
      </c>
      <c r="D724" s="615">
        <v>1</v>
      </c>
      <c r="E724" s="652" t="s">
        <v>10</v>
      </c>
      <c r="F724" s="1069" t="s">
        <v>2312</v>
      </c>
      <c r="G724" s="1070"/>
      <c r="H724" s="1070"/>
      <c r="I724" s="1070"/>
      <c r="J724" s="1070"/>
      <c r="K724" s="1070"/>
      <c r="L724" s="1071"/>
      <c r="M724" s="610"/>
      <c r="N724" s="590"/>
      <c r="O724" s="590"/>
      <c r="P724" s="616"/>
      <c r="Q724" s="614">
        <f>SUM(Q725:Q727)</f>
        <v>360000</v>
      </c>
    </row>
    <row r="725" spans="1:17" ht="22.5" x14ac:dyDescent="0.25">
      <c r="A725" s="398"/>
      <c r="B725" s="399"/>
      <c r="C725" s="399"/>
      <c r="D725" s="615"/>
      <c r="E725" s="615"/>
      <c r="F725" s="588" t="s">
        <v>262</v>
      </c>
      <c r="G725" s="593"/>
      <c r="H725" s="1072" t="s">
        <v>2429</v>
      </c>
      <c r="I725" s="1072"/>
      <c r="J725" s="1072"/>
      <c r="K725" s="1072"/>
      <c r="L725" s="1073"/>
      <c r="M725" s="610"/>
      <c r="N725" s="590">
        <v>1</v>
      </c>
      <c r="O725" s="590" t="s">
        <v>2453</v>
      </c>
      <c r="P725" s="616">
        <v>120000</v>
      </c>
      <c r="Q725" s="618">
        <f>N725*P725</f>
        <v>120000</v>
      </c>
    </row>
    <row r="726" spans="1:17" ht="22.5" x14ac:dyDescent="0.25">
      <c r="A726" s="398"/>
      <c r="B726" s="399"/>
      <c r="C726" s="399"/>
      <c r="D726" s="615"/>
      <c r="E726" s="615"/>
      <c r="F726" s="588" t="s">
        <v>266</v>
      </c>
      <c r="G726" s="593"/>
      <c r="H726" s="1072" t="s">
        <v>2430</v>
      </c>
      <c r="I726" s="1072"/>
      <c r="J726" s="1072"/>
      <c r="K726" s="1072"/>
      <c r="L726" s="1073"/>
      <c r="M726" s="610"/>
      <c r="N726" s="590">
        <v>1</v>
      </c>
      <c r="O726" s="590" t="s">
        <v>2453</v>
      </c>
      <c r="P726" s="616">
        <v>120000</v>
      </c>
      <c r="Q726" s="618">
        <f t="shared" ref="Q726:Q727" si="4">N726*P726</f>
        <v>120000</v>
      </c>
    </row>
    <row r="727" spans="1:17" ht="22.5" x14ac:dyDescent="0.25">
      <c r="A727" s="398"/>
      <c r="B727" s="399"/>
      <c r="C727" s="399"/>
      <c r="D727" s="615"/>
      <c r="E727" s="615"/>
      <c r="F727" s="588" t="s">
        <v>271</v>
      </c>
      <c r="G727" s="593"/>
      <c r="H727" s="1072" t="s">
        <v>2431</v>
      </c>
      <c r="I727" s="1072"/>
      <c r="J727" s="1072"/>
      <c r="K727" s="1072"/>
      <c r="L727" s="1073"/>
      <c r="M727" s="610"/>
      <c r="N727" s="590">
        <v>1</v>
      </c>
      <c r="O727" s="590" t="s">
        <v>2453</v>
      </c>
      <c r="P727" s="616">
        <v>120000</v>
      </c>
      <c r="Q727" s="618">
        <f t="shared" si="4"/>
        <v>120000</v>
      </c>
    </row>
    <row r="728" spans="1:17" ht="13.5" thickBot="1" x14ac:dyDescent="0.3">
      <c r="A728" s="1074" t="s">
        <v>215</v>
      </c>
      <c r="B728" s="1075"/>
      <c r="C728" s="1075"/>
      <c r="D728" s="1075"/>
      <c r="E728" s="1075"/>
      <c r="F728" s="1075"/>
      <c r="G728" s="1075"/>
      <c r="H728" s="1075"/>
      <c r="I728" s="1075"/>
      <c r="J728" s="1075"/>
      <c r="K728" s="1075"/>
      <c r="L728" s="1075"/>
      <c r="M728" s="1075"/>
      <c r="N728" s="1075"/>
      <c r="O728" s="1075"/>
      <c r="P728" s="1075"/>
      <c r="Q728" s="619">
        <f>Q724</f>
        <v>360000</v>
      </c>
    </row>
    <row r="729" spans="1:17" x14ac:dyDescent="0.25">
      <c r="A729" s="620"/>
      <c r="B729" s="620"/>
      <c r="C729" s="620"/>
      <c r="D729" s="620"/>
      <c r="E729" s="620"/>
      <c r="F729" s="620"/>
      <c r="G729" s="620"/>
      <c r="H729" s="620"/>
      <c r="I729" s="620"/>
      <c r="J729" s="620"/>
      <c r="K729" s="620"/>
      <c r="L729" s="620"/>
      <c r="M729" s="621"/>
      <c r="N729" s="621"/>
      <c r="O729" s="621"/>
      <c r="P729" s="622"/>
      <c r="Q729" s="623"/>
    </row>
    <row r="730" spans="1:17" ht="15" x14ac:dyDescent="0.25">
      <c r="A730" s="1091" t="s">
        <v>2277</v>
      </c>
      <c r="B730" s="1091"/>
      <c r="C730" s="1091"/>
      <c r="D730" s="1091"/>
      <c r="E730" s="1091"/>
      <c r="F730" s="1091"/>
      <c r="G730" s="1091"/>
      <c r="H730" s="1091"/>
      <c r="I730" s="1091"/>
      <c r="J730" s="1091"/>
      <c r="K730" s="1091"/>
      <c r="L730" s="1091"/>
      <c r="M730" s="1092" t="s">
        <v>2274</v>
      </c>
      <c r="N730" s="1092"/>
      <c r="O730" s="1092"/>
      <c r="P730" s="1092"/>
      <c r="Q730" s="1092"/>
    </row>
    <row r="731" spans="1:17" ht="15" x14ac:dyDescent="0.25">
      <c r="A731" s="1091" t="s">
        <v>2278</v>
      </c>
      <c r="B731" s="1091"/>
      <c r="C731" s="1091"/>
      <c r="D731" s="1091"/>
      <c r="E731" s="1091"/>
      <c r="F731" s="1091"/>
      <c r="G731" s="1091"/>
      <c r="H731" s="1091"/>
      <c r="I731" s="1091"/>
      <c r="J731" s="1091"/>
      <c r="K731" s="1091"/>
      <c r="L731" s="1091"/>
      <c r="M731" s="1092" t="s">
        <v>2275</v>
      </c>
      <c r="N731" s="1092"/>
      <c r="O731" s="1092"/>
      <c r="P731" s="1092"/>
      <c r="Q731" s="1092"/>
    </row>
    <row r="732" spans="1:17" ht="15" x14ac:dyDescent="0.25">
      <c r="A732" s="532"/>
      <c r="B732" s="532"/>
      <c r="C732" s="624"/>
      <c r="D732" s="624"/>
      <c r="E732" s="624"/>
      <c r="F732" s="624"/>
      <c r="G732" s="624"/>
      <c r="H732" s="624"/>
      <c r="I732" s="624"/>
      <c r="J732" s="624"/>
      <c r="K732" s="624"/>
      <c r="L732" s="624"/>
      <c r="M732" s="625"/>
      <c r="N732" s="626"/>
      <c r="O732" s="626"/>
      <c r="P732" s="625"/>
      <c r="Q732" s="627"/>
    </row>
    <row r="733" spans="1:17" ht="15" x14ac:dyDescent="0.25">
      <c r="A733" s="532"/>
      <c r="B733" s="532"/>
      <c r="C733" s="624"/>
      <c r="D733" s="624"/>
      <c r="E733" s="624"/>
      <c r="F733" s="624"/>
      <c r="G733" s="624"/>
      <c r="H733" s="624"/>
      <c r="I733" s="624"/>
      <c r="J733" s="624"/>
      <c r="K733" s="624"/>
      <c r="L733" s="624"/>
      <c r="M733" s="625"/>
      <c r="N733" s="626"/>
      <c r="O733" s="626"/>
      <c r="P733" s="625"/>
      <c r="Q733" s="627"/>
    </row>
    <row r="734" spans="1:17" ht="15" x14ac:dyDescent="0.25">
      <c r="A734" s="532"/>
      <c r="B734" s="532"/>
      <c r="C734" s="624"/>
      <c r="D734" s="624"/>
      <c r="E734" s="624"/>
      <c r="F734" s="624"/>
      <c r="G734" s="624"/>
      <c r="H734" s="624"/>
      <c r="I734" s="624"/>
      <c r="J734" s="624"/>
      <c r="K734" s="624"/>
      <c r="L734" s="624"/>
      <c r="M734" s="625"/>
      <c r="N734" s="626"/>
      <c r="O734" s="626"/>
      <c r="P734" s="625"/>
      <c r="Q734" s="627"/>
    </row>
    <row r="735" spans="1:17" ht="15" x14ac:dyDescent="0.25">
      <c r="A735" s="1091" t="s">
        <v>2279</v>
      </c>
      <c r="B735" s="1091"/>
      <c r="C735" s="1091"/>
      <c r="D735" s="1091"/>
      <c r="E735" s="1091"/>
      <c r="F735" s="1091"/>
      <c r="G735" s="1091"/>
      <c r="H735" s="1091"/>
      <c r="I735" s="1091"/>
      <c r="J735" s="1091"/>
      <c r="K735" s="1091"/>
      <c r="L735" s="1091"/>
      <c r="M735" s="1092" t="s">
        <v>2658</v>
      </c>
      <c r="N735" s="1093"/>
      <c r="O735" s="1093"/>
      <c r="P735" s="1093"/>
      <c r="Q735" s="1093"/>
    </row>
    <row r="736" spans="1:17" ht="15" x14ac:dyDescent="0.25">
      <c r="A736" s="1068"/>
      <c r="B736" s="1068"/>
      <c r="C736" s="1068"/>
      <c r="D736" s="1068"/>
      <c r="E736" s="1068"/>
      <c r="F736" s="1068"/>
      <c r="G736" s="1068"/>
      <c r="H736" s="1068"/>
      <c r="I736" s="1068"/>
      <c r="J736" s="624"/>
      <c r="K736" s="624"/>
      <c r="L736" s="624"/>
      <c r="M736" s="625"/>
      <c r="N736" s="626"/>
      <c r="O736" s="1089"/>
      <c r="P736" s="1089"/>
      <c r="Q736" s="627"/>
    </row>
    <row r="737" spans="1:17" ht="15" x14ac:dyDescent="0.25">
      <c r="A737" s="628"/>
      <c r="B737" s="628"/>
      <c r="C737" s="628"/>
      <c r="D737" s="628"/>
      <c r="E737" s="628"/>
      <c r="F737" s="628"/>
      <c r="G737" s="628"/>
      <c r="H737" s="628"/>
      <c r="I737" s="628"/>
      <c r="J737" s="625"/>
      <c r="K737" s="625"/>
      <c r="L737" s="625"/>
      <c r="M737" s="625"/>
      <c r="N737" s="626"/>
      <c r="O737" s="626"/>
      <c r="P737" s="627"/>
      <c r="Q737" s="627"/>
    </row>
    <row r="738" spans="1:17" ht="15" x14ac:dyDescent="0.25">
      <c r="A738" s="826"/>
      <c r="B738" s="826"/>
      <c r="C738" s="826"/>
      <c r="D738" s="826"/>
      <c r="E738" s="826"/>
      <c r="F738" s="826"/>
      <c r="G738" s="826"/>
      <c r="H738" s="826"/>
      <c r="I738" s="826"/>
      <c r="J738" s="625"/>
      <c r="K738" s="625"/>
      <c r="L738" s="625"/>
      <c r="M738" s="625"/>
      <c r="N738" s="626"/>
      <c r="O738" s="626"/>
      <c r="P738" s="627"/>
      <c r="Q738" s="627"/>
    </row>
    <row r="739" spans="1:17" ht="15" x14ac:dyDescent="0.25">
      <c r="A739" s="826"/>
      <c r="B739" s="826"/>
      <c r="C739" s="826"/>
      <c r="D739" s="826"/>
      <c r="E739" s="826"/>
      <c r="F739" s="826"/>
      <c r="G739" s="826"/>
      <c r="H739" s="826"/>
      <c r="I739" s="826"/>
      <c r="J739" s="625"/>
      <c r="K739" s="625"/>
      <c r="L739" s="625"/>
      <c r="M739" s="625"/>
      <c r="N739" s="626"/>
      <c r="O739" s="626"/>
      <c r="P739" s="627"/>
      <c r="Q739" s="627"/>
    </row>
    <row r="740" spans="1:17" ht="15" x14ac:dyDescent="0.25">
      <c r="A740" s="826"/>
      <c r="B740" s="826"/>
      <c r="C740" s="826"/>
      <c r="D740" s="826"/>
      <c r="E740" s="826"/>
      <c r="F740" s="826"/>
      <c r="G740" s="826"/>
      <c r="H740" s="826"/>
      <c r="I740" s="826"/>
      <c r="J740" s="625"/>
      <c r="K740" s="625"/>
      <c r="L740" s="625"/>
      <c r="M740" s="625"/>
      <c r="N740" s="626"/>
      <c r="O740" s="626"/>
      <c r="P740" s="627"/>
      <c r="Q740" s="627"/>
    </row>
    <row r="741" spans="1:17" ht="15" x14ac:dyDescent="0.25">
      <c r="A741" s="1090" t="s">
        <v>2280</v>
      </c>
      <c r="B741" s="1090"/>
      <c r="C741" s="1090"/>
      <c r="D741" s="1090"/>
      <c r="E741" s="1090"/>
      <c r="F741" s="1090"/>
      <c r="G741" s="1090"/>
      <c r="H741" s="1090"/>
      <c r="I741" s="1090"/>
      <c r="J741" s="1090"/>
      <c r="K741" s="1090"/>
      <c r="L741" s="625" t="s">
        <v>220</v>
      </c>
      <c r="M741" s="625"/>
      <c r="N741" s="629"/>
      <c r="O741" s="629"/>
      <c r="P741" s="625"/>
      <c r="Q741" s="627"/>
    </row>
    <row r="742" spans="1:17" ht="15" x14ac:dyDescent="0.25">
      <c r="A742" s="1090" t="s">
        <v>2281</v>
      </c>
      <c r="B742" s="1090"/>
      <c r="C742" s="1090"/>
      <c r="D742" s="1090"/>
      <c r="E742" s="1090"/>
      <c r="F742" s="1090"/>
      <c r="G742" s="1090"/>
      <c r="H742" s="1090"/>
      <c r="I742" s="1090"/>
      <c r="J742" s="1090"/>
      <c r="K742" s="1090"/>
      <c r="L742" s="625" t="s">
        <v>220</v>
      </c>
      <c r="M742" s="625"/>
      <c r="N742" s="629"/>
      <c r="O742" s="629"/>
      <c r="P742" s="625"/>
      <c r="Q742" s="627"/>
    </row>
    <row r="743" spans="1:17" ht="15" x14ac:dyDescent="0.25">
      <c r="A743" s="1090" t="s">
        <v>2282</v>
      </c>
      <c r="B743" s="1090"/>
      <c r="C743" s="1090"/>
      <c r="D743" s="1090"/>
      <c r="E743" s="1090"/>
      <c r="F743" s="1090"/>
      <c r="G743" s="1090"/>
      <c r="H743" s="1090"/>
      <c r="I743" s="1090"/>
      <c r="J743" s="1090"/>
      <c r="K743" s="1090"/>
      <c r="L743" s="625" t="s">
        <v>220</v>
      </c>
      <c r="M743" s="625"/>
      <c r="N743" s="629"/>
      <c r="O743" s="629"/>
      <c r="P743" s="625"/>
      <c r="Q743" s="627"/>
    </row>
    <row r="744" spans="1:17" ht="15" x14ac:dyDescent="0.25">
      <c r="A744" s="625"/>
      <c r="B744" s="625"/>
      <c r="C744" s="625"/>
      <c r="D744" s="630"/>
      <c r="E744" s="625"/>
      <c r="F744" s="625"/>
      <c r="G744" s="625"/>
      <c r="H744" s="631"/>
      <c r="I744" s="632"/>
      <c r="J744" s="625"/>
      <c r="K744" s="625"/>
      <c r="L744" s="625"/>
      <c r="M744" s="625"/>
      <c r="N744" s="629"/>
      <c r="O744" s="629"/>
      <c r="P744" s="625"/>
      <c r="Q744" s="627"/>
    </row>
    <row r="745" spans="1:17" ht="15" x14ac:dyDescent="0.25">
      <c r="A745" s="633" t="s">
        <v>279</v>
      </c>
      <c r="B745" s="1066" t="s">
        <v>280</v>
      </c>
      <c r="C745" s="1066"/>
      <c r="D745" s="1066"/>
      <c r="E745" s="1066"/>
      <c r="F745" s="1066"/>
      <c r="G745" s="1066"/>
      <c r="H745" s="1066"/>
      <c r="I745" s="1066"/>
      <c r="J745" s="1066"/>
      <c r="K745" s="1066" t="s">
        <v>2283</v>
      </c>
      <c r="L745" s="1066"/>
      <c r="M745" s="625"/>
      <c r="N745" s="629"/>
      <c r="O745" s="629"/>
      <c r="P745" s="625"/>
      <c r="Q745" s="627"/>
    </row>
    <row r="746" spans="1:17" ht="15" x14ac:dyDescent="0.25">
      <c r="A746" s="634">
        <f>1</f>
        <v>1</v>
      </c>
      <c r="B746" s="1052" t="s">
        <v>281</v>
      </c>
      <c r="C746" s="1052"/>
      <c r="D746" s="1052"/>
      <c r="E746" s="1052"/>
      <c r="F746" s="1052"/>
      <c r="G746" s="1052"/>
      <c r="H746" s="1052"/>
      <c r="I746" s="1052"/>
      <c r="J746" s="1052"/>
      <c r="K746" s="1052"/>
      <c r="L746" s="1052"/>
      <c r="M746" s="625"/>
      <c r="N746" s="629"/>
      <c r="O746" s="629"/>
      <c r="P746" s="625"/>
      <c r="Q746" s="627"/>
    </row>
    <row r="747" spans="1:17" ht="15" x14ac:dyDescent="0.25">
      <c r="A747" s="634">
        <f>A746+1</f>
        <v>2</v>
      </c>
      <c r="B747" s="1052" t="s">
        <v>282</v>
      </c>
      <c r="C747" s="1052"/>
      <c r="D747" s="1052"/>
      <c r="E747" s="1052"/>
      <c r="F747" s="1052"/>
      <c r="G747" s="1052"/>
      <c r="H747" s="1052"/>
      <c r="I747" s="1052"/>
      <c r="J747" s="1052"/>
      <c r="K747" s="1067"/>
      <c r="L747" s="1067"/>
      <c r="M747" s="625"/>
      <c r="N747" s="629"/>
      <c r="O747" s="629"/>
      <c r="P747" s="625"/>
      <c r="Q747" s="627"/>
    </row>
    <row r="748" spans="1:17" ht="15" x14ac:dyDescent="0.25">
      <c r="A748" s="635">
        <f>A747+1</f>
        <v>3</v>
      </c>
      <c r="B748" s="1052" t="s">
        <v>2257</v>
      </c>
      <c r="C748" s="1052"/>
      <c r="D748" s="1052"/>
      <c r="E748" s="1052"/>
      <c r="F748" s="1052"/>
      <c r="G748" s="1052"/>
      <c r="H748" s="1052"/>
      <c r="I748" s="1052"/>
      <c r="J748" s="1052"/>
      <c r="K748" s="1052"/>
      <c r="L748" s="1052"/>
      <c r="M748" s="625"/>
      <c r="N748" s="629"/>
      <c r="O748" s="629"/>
      <c r="P748" s="625"/>
      <c r="Q748" s="627"/>
    </row>
    <row r="749" spans="1:17" ht="15" x14ac:dyDescent="0.25">
      <c r="A749" s="634">
        <f>A748+1</f>
        <v>4</v>
      </c>
      <c r="B749" s="1052" t="s">
        <v>283</v>
      </c>
      <c r="C749" s="1052"/>
      <c r="D749" s="1052"/>
      <c r="E749" s="1052"/>
      <c r="F749" s="1052"/>
      <c r="G749" s="1052"/>
      <c r="H749" s="1052"/>
      <c r="I749" s="1052"/>
      <c r="J749" s="1052"/>
      <c r="K749" s="1052"/>
      <c r="L749" s="1052"/>
      <c r="M749" s="625"/>
      <c r="N749" s="629"/>
      <c r="O749" s="629"/>
      <c r="P749" s="625"/>
      <c r="Q749" s="627"/>
    </row>
    <row r="750" spans="1:17" ht="15" x14ac:dyDescent="0.25">
      <c r="A750" s="532"/>
      <c r="B750" s="532"/>
      <c r="C750" s="532"/>
      <c r="D750" s="532"/>
      <c r="E750" s="532"/>
      <c r="F750" s="532"/>
      <c r="G750" s="532"/>
      <c r="H750" s="532"/>
      <c r="I750" s="532"/>
      <c r="J750" s="532"/>
      <c r="K750" s="532"/>
      <c r="L750" s="532"/>
      <c r="M750" s="625"/>
      <c r="N750" s="629"/>
      <c r="O750" s="629"/>
      <c r="P750" s="625"/>
      <c r="Q750" s="627"/>
    </row>
    <row r="801" spans="1:17" ht="13.5" thickBot="1" x14ac:dyDescent="0.3"/>
    <row r="802" spans="1:17" x14ac:dyDescent="0.25">
      <c r="A802" s="525"/>
      <c r="B802" s="526"/>
      <c r="C802" s="526"/>
      <c r="D802" s="526"/>
      <c r="E802" s="526"/>
      <c r="F802" s="526"/>
      <c r="G802" s="526"/>
      <c r="H802" s="527"/>
      <c r="I802" s="525"/>
      <c r="J802" s="526"/>
      <c r="K802" s="526"/>
      <c r="L802" s="526"/>
      <c r="M802" s="526"/>
      <c r="N802" s="528"/>
      <c r="O802" s="528"/>
      <c r="P802" s="525"/>
      <c r="Q802" s="529"/>
    </row>
    <row r="803" spans="1:17" x14ac:dyDescent="0.25">
      <c r="A803" s="531"/>
      <c r="B803" s="532"/>
      <c r="C803" s="532"/>
      <c r="D803" s="532"/>
      <c r="E803" s="532"/>
      <c r="F803" s="532"/>
      <c r="G803" s="532"/>
      <c r="H803" s="533"/>
      <c r="I803" s="1164" t="s">
        <v>2270</v>
      </c>
      <c r="J803" s="1165"/>
      <c r="K803" s="1165"/>
      <c r="L803" s="1165"/>
      <c r="M803" s="1165"/>
      <c r="N803" s="1165"/>
      <c r="O803" s="1166"/>
      <c r="P803" s="531"/>
      <c r="Q803" s="534"/>
    </row>
    <row r="804" spans="1:17" x14ac:dyDescent="0.25">
      <c r="A804" s="531"/>
      <c r="B804" s="532"/>
      <c r="C804" s="532"/>
      <c r="D804" s="532"/>
      <c r="E804" s="532"/>
      <c r="F804" s="532"/>
      <c r="G804" s="532"/>
      <c r="H804" s="533"/>
      <c r="I804" s="1164" t="s">
        <v>2271</v>
      </c>
      <c r="J804" s="1165"/>
      <c r="K804" s="1165"/>
      <c r="L804" s="1165"/>
      <c r="M804" s="1165"/>
      <c r="N804" s="1165"/>
      <c r="O804" s="1166"/>
      <c r="P804" s="531"/>
      <c r="Q804" s="534"/>
    </row>
    <row r="805" spans="1:17" ht="13.5" thickBot="1" x14ac:dyDescent="0.3">
      <c r="A805" s="531"/>
      <c r="B805" s="532"/>
      <c r="C805" s="532"/>
      <c r="D805" s="532"/>
      <c r="E805" s="532"/>
      <c r="F805" s="532"/>
      <c r="G805" s="532"/>
      <c r="H805" s="533"/>
      <c r="I805" s="535"/>
      <c r="J805" s="536"/>
      <c r="K805" s="536"/>
      <c r="L805" s="536"/>
      <c r="M805" s="536"/>
      <c r="N805" s="537"/>
      <c r="O805" s="537"/>
      <c r="P805" s="531"/>
      <c r="Q805" s="534"/>
    </row>
    <row r="806" spans="1:17" x14ac:dyDescent="0.25">
      <c r="A806" s="538"/>
      <c r="B806" s="539"/>
      <c r="C806" s="539"/>
      <c r="D806" s="539"/>
      <c r="E806" s="539"/>
      <c r="F806" s="539"/>
      <c r="G806" s="539"/>
      <c r="H806" s="540"/>
      <c r="I806" s="1101" t="s">
        <v>217</v>
      </c>
      <c r="J806" s="1102"/>
      <c r="K806" s="1102"/>
      <c r="L806" s="1102"/>
      <c r="M806" s="1102"/>
      <c r="N806" s="1102"/>
      <c r="O806" s="1103"/>
      <c r="P806" s="538"/>
      <c r="Q806" s="540"/>
    </row>
    <row r="807" spans="1:17" ht="13.5" thickBot="1" x14ac:dyDescent="0.3">
      <c r="A807" s="541"/>
      <c r="B807" s="542"/>
      <c r="C807" s="542"/>
      <c r="D807" s="542"/>
      <c r="E807" s="542"/>
      <c r="F807" s="542"/>
      <c r="G807" s="542"/>
      <c r="H807" s="543"/>
      <c r="I807" s="1104" t="s">
        <v>218</v>
      </c>
      <c r="J807" s="1105"/>
      <c r="K807" s="1105"/>
      <c r="L807" s="1105"/>
      <c r="M807" s="1105"/>
      <c r="N807" s="1105"/>
      <c r="O807" s="1106"/>
      <c r="P807" s="541"/>
      <c r="Q807" s="543"/>
    </row>
    <row r="808" spans="1:17" x14ac:dyDescent="0.25">
      <c r="A808" s="1167"/>
      <c r="B808" s="1168"/>
      <c r="C808" s="1168"/>
      <c r="D808" s="1168"/>
      <c r="E808" s="1168"/>
      <c r="F808" s="1168"/>
      <c r="G808" s="1168"/>
      <c r="H808" s="1168"/>
      <c r="I808" s="638"/>
      <c r="J808" s="639"/>
      <c r="K808" s="640"/>
      <c r="L808" s="639"/>
      <c r="M808" s="639"/>
      <c r="N808" s="641"/>
      <c r="O808" s="642"/>
      <c r="P808" s="638"/>
      <c r="Q808" s="643"/>
    </row>
    <row r="809" spans="1:17" x14ac:dyDescent="0.25">
      <c r="A809" s="1154"/>
      <c r="B809" s="1155"/>
      <c r="C809" s="1155"/>
      <c r="D809" s="1155"/>
      <c r="E809" s="1155"/>
      <c r="F809" s="1155"/>
      <c r="G809" s="1155"/>
      <c r="H809" s="1155"/>
      <c r="I809" s="544"/>
      <c r="J809" s="545"/>
      <c r="K809" s="546"/>
      <c r="L809" s="545"/>
      <c r="M809" s="545"/>
      <c r="N809" s="547"/>
      <c r="O809" s="548"/>
      <c r="P809" s="544"/>
      <c r="Q809" s="549"/>
    </row>
    <row r="810" spans="1:17" x14ac:dyDescent="0.25">
      <c r="A810" s="1154" t="s">
        <v>219</v>
      </c>
      <c r="B810" s="1155"/>
      <c r="C810" s="1155"/>
      <c r="D810" s="1155"/>
      <c r="E810" s="1155"/>
      <c r="F810" s="1155"/>
      <c r="G810" s="1155"/>
      <c r="H810" s="1155"/>
      <c r="I810" s="550" t="s">
        <v>220</v>
      </c>
      <c r="J810" s="545">
        <v>2</v>
      </c>
      <c r="K810" s="1160" t="s">
        <v>2261</v>
      </c>
      <c r="L810" s="1160"/>
      <c r="M810" s="1160"/>
      <c r="N810" s="551"/>
      <c r="O810" s="548"/>
      <c r="P810" s="544"/>
      <c r="Q810" s="549"/>
    </row>
    <row r="811" spans="1:17" x14ac:dyDescent="0.25">
      <c r="A811" s="1162" t="s">
        <v>222</v>
      </c>
      <c r="B811" s="1163"/>
      <c r="C811" s="1163"/>
      <c r="D811" s="1163"/>
      <c r="E811" s="1163"/>
      <c r="F811" s="1163"/>
      <c r="G811" s="1163"/>
      <c r="H811" s="1163"/>
      <c r="I811" s="548" t="s">
        <v>220</v>
      </c>
      <c r="J811" s="552" t="s">
        <v>2443</v>
      </c>
      <c r="K811" s="1160" t="s">
        <v>2444</v>
      </c>
      <c r="L811" s="1160"/>
      <c r="M811" s="1160"/>
      <c r="N811" s="1160"/>
      <c r="O811" s="1160"/>
      <c r="P811" s="1160"/>
      <c r="Q811" s="553"/>
    </row>
    <row r="812" spans="1:17" ht="25.5" customHeight="1" x14ac:dyDescent="0.25">
      <c r="A812" s="1154" t="s">
        <v>224</v>
      </c>
      <c r="B812" s="1155"/>
      <c r="C812" s="1155"/>
      <c r="D812" s="1155"/>
      <c r="E812" s="1155"/>
      <c r="F812" s="1155"/>
      <c r="G812" s="1155"/>
      <c r="H812" s="1155"/>
      <c r="I812" s="548" t="s">
        <v>220</v>
      </c>
      <c r="J812" s="554" t="s">
        <v>2609</v>
      </c>
      <c r="K812" s="1177" t="s">
        <v>2610</v>
      </c>
      <c r="L812" s="1177"/>
      <c r="M812" s="1177"/>
      <c r="N812" s="1177"/>
      <c r="O812" s="1177"/>
      <c r="P812" s="1177"/>
      <c r="Q812" s="1178"/>
    </row>
    <row r="813" spans="1:17" x14ac:dyDescent="0.25">
      <c r="A813" s="1154" t="s">
        <v>226</v>
      </c>
      <c r="B813" s="1155"/>
      <c r="C813" s="1155"/>
      <c r="D813" s="1155"/>
      <c r="E813" s="1155"/>
      <c r="F813" s="1155"/>
      <c r="G813" s="1155"/>
      <c r="H813" s="1155"/>
      <c r="I813" s="548" t="s">
        <v>220</v>
      </c>
      <c r="J813" s="545" t="s">
        <v>227</v>
      </c>
      <c r="K813" s="555"/>
      <c r="L813" s="766"/>
      <c r="M813" s="766"/>
      <c r="N813" s="551"/>
      <c r="O813" s="548"/>
      <c r="P813" s="544"/>
      <c r="Q813" s="549"/>
    </row>
    <row r="814" spans="1:17" x14ac:dyDescent="0.25">
      <c r="A814" s="1154" t="s">
        <v>228</v>
      </c>
      <c r="B814" s="1155"/>
      <c r="C814" s="1155"/>
      <c r="D814" s="1155"/>
      <c r="E814" s="1155"/>
      <c r="F814" s="1155"/>
      <c r="G814" s="1155"/>
      <c r="H814" s="1155"/>
      <c r="I814" s="548" t="s">
        <v>220</v>
      </c>
      <c r="J814" s="545" t="s">
        <v>229</v>
      </c>
      <c r="K814" s="555"/>
      <c r="L814" s="766"/>
      <c r="M814" s="766"/>
      <c r="N814" s="551"/>
      <c r="O814" s="548"/>
      <c r="P814" s="544"/>
      <c r="Q814" s="549"/>
    </row>
    <row r="815" spans="1:17" x14ac:dyDescent="0.25">
      <c r="A815" s="1154" t="s">
        <v>230</v>
      </c>
      <c r="B815" s="1155"/>
      <c r="C815" s="1155"/>
      <c r="D815" s="1155"/>
      <c r="E815" s="1155"/>
      <c r="F815" s="1155"/>
      <c r="G815" s="1155"/>
      <c r="H815" s="1155"/>
      <c r="I815" s="548" t="s">
        <v>220</v>
      </c>
      <c r="J815" s="1161">
        <f xml:space="preserve"> Q833</f>
        <v>30000000</v>
      </c>
      <c r="K815" s="1161"/>
      <c r="L815" s="1161"/>
      <c r="M815" s="766"/>
      <c r="N815" s="551"/>
      <c r="O815" s="548"/>
      <c r="P815" s="544"/>
      <c r="Q815" s="549"/>
    </row>
    <row r="816" spans="1:17" x14ac:dyDescent="0.25">
      <c r="A816" s="1154" t="s">
        <v>231</v>
      </c>
      <c r="B816" s="1155"/>
      <c r="C816" s="1155"/>
      <c r="D816" s="1155"/>
      <c r="E816" s="1155"/>
      <c r="F816" s="1155"/>
      <c r="G816" s="1155"/>
      <c r="H816" s="1155"/>
      <c r="I816" s="548" t="s">
        <v>220</v>
      </c>
      <c r="J816" s="545" t="s">
        <v>229</v>
      </c>
      <c r="K816" s="555"/>
      <c r="L816" s="766"/>
      <c r="M816" s="766"/>
      <c r="N816" s="551"/>
      <c r="O816" s="548"/>
      <c r="P816" s="544"/>
      <c r="Q816" s="549"/>
    </row>
    <row r="817" spans="1:17" x14ac:dyDescent="0.25">
      <c r="A817" s="765" t="s">
        <v>232</v>
      </c>
      <c r="B817" s="766"/>
      <c r="C817" s="766"/>
      <c r="D817" s="766"/>
      <c r="E817" s="766"/>
      <c r="F817" s="766"/>
      <c r="G817" s="766"/>
      <c r="H817" s="766"/>
      <c r="I817" s="548" t="s">
        <v>220</v>
      </c>
      <c r="J817" s="545" t="s">
        <v>233</v>
      </c>
      <c r="K817" s="555"/>
      <c r="L817" s="766"/>
      <c r="M817" s="766"/>
      <c r="N817" s="551"/>
      <c r="O817" s="548"/>
      <c r="P817" s="544"/>
      <c r="Q817" s="549"/>
    </row>
    <row r="818" spans="1:17" ht="13.5" thickBot="1" x14ac:dyDescent="0.3">
      <c r="A818" s="1156" t="s">
        <v>234</v>
      </c>
      <c r="B818" s="1157"/>
      <c r="C818" s="1157"/>
      <c r="D818" s="1157"/>
      <c r="E818" s="1157"/>
      <c r="F818" s="1157"/>
      <c r="G818" s="1157"/>
      <c r="H818" s="1157"/>
      <c r="I818" s="1157"/>
      <c r="J818" s="1157"/>
      <c r="K818" s="1157"/>
      <c r="L818" s="1157"/>
      <c r="M818" s="1157"/>
      <c r="N818" s="1157"/>
      <c r="O818" s="1157"/>
      <c r="P818" s="1157"/>
      <c r="Q818" s="1158"/>
    </row>
    <row r="819" spans="1:17" ht="13.5" thickBot="1" x14ac:dyDescent="0.3">
      <c r="A819" s="1159" t="s">
        <v>235</v>
      </c>
      <c r="B819" s="1159"/>
      <c r="C819" s="1159"/>
      <c r="D819" s="1159"/>
      <c r="E819" s="1159"/>
      <c r="F819" s="1159"/>
      <c r="G819" s="767"/>
      <c r="H819" s="1159" t="s">
        <v>236</v>
      </c>
      <c r="I819" s="1159"/>
      <c r="J819" s="1159"/>
      <c r="K819" s="1159"/>
      <c r="L819" s="1159"/>
      <c r="M819" s="1159"/>
      <c r="N819" s="1159" t="s">
        <v>237</v>
      </c>
      <c r="O819" s="1159"/>
      <c r="P819" s="1159"/>
      <c r="Q819" s="1159"/>
    </row>
    <row r="820" spans="1:17" x14ac:dyDescent="0.25">
      <c r="A820" s="559" t="s">
        <v>238</v>
      </c>
      <c r="B820" s="768"/>
      <c r="C820" s="768"/>
      <c r="D820" s="768"/>
      <c r="E820" s="768"/>
      <c r="F820" s="769"/>
      <c r="G820" s="769"/>
      <c r="H820" s="1143" t="s">
        <v>2298</v>
      </c>
      <c r="I820" s="1143"/>
      <c r="J820" s="1143"/>
      <c r="K820" s="1143"/>
      <c r="L820" s="1143"/>
      <c r="M820" s="1143"/>
      <c r="N820" s="1144"/>
      <c r="O820" s="1145"/>
      <c r="P820" s="1145"/>
      <c r="Q820" s="1146"/>
    </row>
    <row r="821" spans="1:17" x14ac:dyDescent="0.25">
      <c r="A821" s="1147" t="s">
        <v>241</v>
      </c>
      <c r="B821" s="1148"/>
      <c r="C821" s="1148"/>
      <c r="D821" s="1148"/>
      <c r="E821" s="1148"/>
      <c r="F821" s="1149"/>
      <c r="G821" s="763"/>
      <c r="H821" s="1150" t="s">
        <v>242</v>
      </c>
      <c r="I821" s="1148"/>
      <c r="J821" s="1148"/>
      <c r="K821" s="1148"/>
      <c r="L821" s="1148"/>
      <c r="M821" s="1149"/>
      <c r="N821" s="1151">
        <f>Q833</f>
        <v>30000000</v>
      </c>
      <c r="O821" s="1152"/>
      <c r="P821" s="1152"/>
      <c r="Q821" s="1153"/>
    </row>
    <row r="822" spans="1:17" ht="33.75" customHeight="1" x14ac:dyDescent="0.25">
      <c r="A822" s="1134" t="s">
        <v>243</v>
      </c>
      <c r="B822" s="1135"/>
      <c r="C822" s="1135"/>
      <c r="D822" s="1135"/>
      <c r="E822" s="1135"/>
      <c r="F822" s="1136"/>
      <c r="G822" s="764"/>
      <c r="H822" s="564" t="s">
        <v>2272</v>
      </c>
      <c r="I822" s="1062" t="s">
        <v>2611</v>
      </c>
      <c r="J822" s="1062"/>
      <c r="K822" s="1062"/>
      <c r="L822" s="1062"/>
      <c r="M822" s="1063"/>
      <c r="N822" s="1137" t="s">
        <v>1368</v>
      </c>
      <c r="O822" s="1138"/>
      <c r="P822" s="1138"/>
      <c r="Q822" s="1139"/>
    </row>
    <row r="823" spans="1:17" ht="13.5" thickBot="1" x14ac:dyDescent="0.3">
      <c r="A823" s="1134" t="s">
        <v>245</v>
      </c>
      <c r="B823" s="1135"/>
      <c r="C823" s="1135"/>
      <c r="D823" s="1135"/>
      <c r="E823" s="1135"/>
      <c r="F823" s="1136"/>
      <c r="G823" s="764"/>
      <c r="H823" s="565" t="s">
        <v>2272</v>
      </c>
      <c r="I823" s="984" t="s">
        <v>2612</v>
      </c>
      <c r="J823" s="984"/>
      <c r="K823" s="984"/>
      <c r="L823" s="984"/>
      <c r="M823" s="985"/>
      <c r="N823" s="1137" t="s">
        <v>1368</v>
      </c>
      <c r="O823" s="1138"/>
      <c r="P823" s="1138"/>
      <c r="Q823" s="1139"/>
    </row>
    <row r="824" spans="1:17" x14ac:dyDescent="0.25">
      <c r="A824" s="1175" t="s">
        <v>2641</v>
      </c>
      <c r="B824" s="1096"/>
      <c r="C824" s="1096"/>
      <c r="D824" s="1096"/>
      <c r="E824" s="1096"/>
      <c r="F824" s="1096"/>
      <c r="G824" s="1096"/>
      <c r="H824" s="1096"/>
      <c r="I824" s="1096"/>
      <c r="J824" s="1096"/>
      <c r="K824" s="1096"/>
      <c r="L824" s="1096"/>
      <c r="M824" s="1096"/>
      <c r="N824" s="1096"/>
      <c r="O824" s="1096"/>
      <c r="P824" s="1096"/>
      <c r="Q824" s="1176"/>
    </row>
    <row r="825" spans="1:17" ht="13.5" thickBot="1" x14ac:dyDescent="0.3">
      <c r="A825" s="1098"/>
      <c r="B825" s="1099"/>
      <c r="C825" s="1099"/>
      <c r="D825" s="1099"/>
      <c r="E825" s="1099"/>
      <c r="F825" s="1099"/>
      <c r="G825" s="1099"/>
      <c r="H825" s="1099"/>
      <c r="I825" s="1099"/>
      <c r="J825" s="1099"/>
      <c r="K825" s="1099"/>
      <c r="L825" s="1099"/>
      <c r="M825" s="1099"/>
      <c r="N825" s="1099"/>
      <c r="O825" s="1099"/>
      <c r="P825" s="1099"/>
      <c r="Q825" s="1100"/>
    </row>
    <row r="826" spans="1:17" x14ac:dyDescent="0.25">
      <c r="A826" s="1101" t="s">
        <v>246</v>
      </c>
      <c r="B826" s="1102"/>
      <c r="C826" s="1102"/>
      <c r="D826" s="1102"/>
      <c r="E826" s="1102"/>
      <c r="F826" s="1102"/>
      <c r="G826" s="1102"/>
      <c r="H826" s="1102"/>
      <c r="I826" s="1102"/>
      <c r="J826" s="1102"/>
      <c r="K826" s="1102"/>
      <c r="L826" s="1102"/>
      <c r="M826" s="1102"/>
      <c r="N826" s="1102"/>
      <c r="O826" s="1102"/>
      <c r="P826" s="1102"/>
      <c r="Q826" s="1103"/>
    </row>
    <row r="827" spans="1:17" ht="13.5" thickBot="1" x14ac:dyDescent="0.3">
      <c r="A827" s="1104" t="s">
        <v>247</v>
      </c>
      <c r="B827" s="1105"/>
      <c r="C827" s="1105"/>
      <c r="D827" s="1105"/>
      <c r="E827" s="1105"/>
      <c r="F827" s="1105"/>
      <c r="G827" s="1105"/>
      <c r="H827" s="1105"/>
      <c r="I827" s="1105"/>
      <c r="J827" s="1105"/>
      <c r="K827" s="1105"/>
      <c r="L827" s="1105"/>
      <c r="M827" s="1105"/>
      <c r="N827" s="1105"/>
      <c r="O827" s="1105"/>
      <c r="P827" s="1105"/>
      <c r="Q827" s="1106"/>
    </row>
    <row r="828" spans="1:17" x14ac:dyDescent="0.25">
      <c r="A828" s="567"/>
      <c r="B828" s="568"/>
      <c r="C828" s="568"/>
      <c r="D828" s="568"/>
      <c r="E828" s="568"/>
      <c r="F828" s="1107" t="s">
        <v>248</v>
      </c>
      <c r="G828" s="1108"/>
      <c r="H828" s="1108"/>
      <c r="I828" s="1108"/>
      <c r="J828" s="1108"/>
      <c r="K828" s="1108"/>
      <c r="L828" s="1109"/>
      <c r="M828" s="1116" t="s">
        <v>249</v>
      </c>
      <c r="N828" s="1119" t="s">
        <v>250</v>
      </c>
      <c r="O828" s="1120"/>
      <c r="P828" s="1120"/>
      <c r="Q828" s="1121"/>
    </row>
    <row r="829" spans="1:17" ht="13.5" thickBot="1" x14ac:dyDescent="0.3">
      <c r="A829" s="1125" t="s">
        <v>251</v>
      </c>
      <c r="B829" s="1126"/>
      <c r="C829" s="1126"/>
      <c r="D829" s="1126"/>
      <c r="E829" s="1127"/>
      <c r="F829" s="1110"/>
      <c r="G829" s="1111"/>
      <c r="H829" s="1111"/>
      <c r="I829" s="1111"/>
      <c r="J829" s="1111"/>
      <c r="K829" s="1111"/>
      <c r="L829" s="1112"/>
      <c r="M829" s="1117"/>
      <c r="N829" s="1122"/>
      <c r="O829" s="1123"/>
      <c r="P829" s="1123"/>
      <c r="Q829" s="1124"/>
    </row>
    <row r="830" spans="1:17" x14ac:dyDescent="0.25">
      <c r="A830" s="1125" t="s">
        <v>252</v>
      </c>
      <c r="B830" s="1126"/>
      <c r="C830" s="1126"/>
      <c r="D830" s="1126"/>
      <c r="E830" s="1127"/>
      <c r="F830" s="1110"/>
      <c r="G830" s="1111"/>
      <c r="H830" s="1111"/>
      <c r="I830" s="1111"/>
      <c r="J830" s="1111"/>
      <c r="K830" s="1111"/>
      <c r="L830" s="1112"/>
      <c r="M830" s="1117"/>
      <c r="N830" s="1128" t="s">
        <v>253</v>
      </c>
      <c r="O830" s="1130" t="s">
        <v>254</v>
      </c>
      <c r="P830" s="569" t="s">
        <v>255</v>
      </c>
      <c r="Q830" s="1132" t="s">
        <v>256</v>
      </c>
    </row>
    <row r="831" spans="1:17" ht="13.5" thickBot="1" x14ac:dyDescent="0.3">
      <c r="A831" s="570"/>
      <c r="B831" s="571"/>
      <c r="C831" s="571"/>
      <c r="D831" s="571"/>
      <c r="E831" s="572"/>
      <c r="F831" s="1113"/>
      <c r="G831" s="1114"/>
      <c r="H831" s="1114"/>
      <c r="I831" s="1114"/>
      <c r="J831" s="1114"/>
      <c r="K831" s="1114"/>
      <c r="L831" s="1115"/>
      <c r="M831" s="1118"/>
      <c r="N831" s="1129"/>
      <c r="O831" s="1131"/>
      <c r="P831" s="573" t="s">
        <v>257</v>
      </c>
      <c r="Q831" s="1133"/>
    </row>
    <row r="832" spans="1:17" ht="13.5" thickBot="1" x14ac:dyDescent="0.3">
      <c r="A832" s="1076">
        <v>1</v>
      </c>
      <c r="B832" s="1077"/>
      <c r="C832" s="1077"/>
      <c r="D832" s="1077"/>
      <c r="E832" s="1078"/>
      <c r="F832" s="1079">
        <v>2</v>
      </c>
      <c r="G832" s="1077"/>
      <c r="H832" s="1077"/>
      <c r="I832" s="1077"/>
      <c r="J832" s="1077"/>
      <c r="K832" s="1077"/>
      <c r="L832" s="1080"/>
      <c r="M832" s="760">
        <v>3</v>
      </c>
      <c r="N832" s="575">
        <v>4</v>
      </c>
      <c r="O832" s="575">
        <v>5</v>
      </c>
      <c r="P832" s="576">
        <v>6</v>
      </c>
      <c r="Q832" s="577" t="s">
        <v>258</v>
      </c>
    </row>
    <row r="833" spans="1:17" x14ac:dyDescent="0.25">
      <c r="A833" s="578">
        <v>5</v>
      </c>
      <c r="B833" s="579"/>
      <c r="C833" s="579"/>
      <c r="D833" s="579"/>
      <c r="E833" s="579"/>
      <c r="F833" s="1081" t="s">
        <v>259</v>
      </c>
      <c r="G833" s="1082"/>
      <c r="H833" s="1082"/>
      <c r="I833" s="1082"/>
      <c r="J833" s="1082"/>
      <c r="K833" s="1082"/>
      <c r="L833" s="1083"/>
      <c r="M833" s="579"/>
      <c r="N833" s="579"/>
      <c r="O833" s="579"/>
      <c r="P833" s="580"/>
      <c r="Q833" s="581">
        <f>Q836</f>
        <v>30000000</v>
      </c>
    </row>
    <row r="834" spans="1:17" ht="15" customHeight="1" x14ac:dyDescent="0.25">
      <c r="A834" s="793">
        <v>5</v>
      </c>
      <c r="B834" s="794">
        <v>2</v>
      </c>
      <c r="C834" s="794"/>
      <c r="D834" s="794"/>
      <c r="E834" s="794"/>
      <c r="F834" s="1084" t="s">
        <v>302</v>
      </c>
      <c r="G834" s="1085"/>
      <c r="H834" s="1085"/>
      <c r="I834" s="1085"/>
      <c r="J834" s="1085"/>
      <c r="K834" s="1085"/>
      <c r="L834" s="1086"/>
      <c r="M834" s="794"/>
      <c r="N834" s="794"/>
      <c r="O834" s="794"/>
      <c r="P834" s="795"/>
      <c r="Q834" s="796"/>
    </row>
    <row r="835" spans="1:17" x14ac:dyDescent="0.25">
      <c r="A835" s="398">
        <v>5</v>
      </c>
      <c r="B835" s="762">
        <v>2</v>
      </c>
      <c r="C835" s="762">
        <v>6</v>
      </c>
      <c r="D835" s="599"/>
      <c r="E835" s="599"/>
      <c r="F835" s="1169" t="s">
        <v>2613</v>
      </c>
      <c r="G835" s="1170"/>
      <c r="H835" s="1170"/>
      <c r="I835" s="1170"/>
      <c r="J835" s="1170"/>
      <c r="K835" s="1170"/>
      <c r="L835" s="1171"/>
      <c r="M835" s="610"/>
      <c r="N835" s="610"/>
      <c r="O835" s="611"/>
      <c r="P835" s="617"/>
      <c r="Q835" s="797"/>
    </row>
    <row r="836" spans="1:17" x14ac:dyDescent="0.25">
      <c r="A836" s="398">
        <v>5</v>
      </c>
      <c r="B836" s="762">
        <v>2</v>
      </c>
      <c r="C836" s="762">
        <v>6</v>
      </c>
      <c r="D836" s="599"/>
      <c r="E836" s="800" t="s">
        <v>2353</v>
      </c>
      <c r="F836" s="1172" t="s">
        <v>2614</v>
      </c>
      <c r="G836" s="1173"/>
      <c r="H836" s="1173"/>
      <c r="I836" s="1173"/>
      <c r="J836" s="1173"/>
      <c r="K836" s="1173"/>
      <c r="L836" s="1174"/>
      <c r="M836" s="610"/>
      <c r="N836" s="610"/>
      <c r="O836" s="611"/>
      <c r="P836" s="617"/>
      <c r="Q836" s="797">
        <f>SUM(Q837:Q838)</f>
        <v>30000000</v>
      </c>
    </row>
    <row r="837" spans="1:17" ht="22.5" x14ac:dyDescent="0.25">
      <c r="A837" s="398"/>
      <c r="B837" s="762"/>
      <c r="C837" s="762"/>
      <c r="D837" s="762"/>
      <c r="E837" s="488"/>
      <c r="F837" s="798" t="s">
        <v>262</v>
      </c>
      <c r="G837" s="799"/>
      <c r="H837" s="1072" t="s">
        <v>2615</v>
      </c>
      <c r="I837" s="1072"/>
      <c r="J837" s="1072"/>
      <c r="K837" s="1072"/>
      <c r="L837" s="1073"/>
      <c r="M837" s="590"/>
      <c r="N837" s="590">
        <v>1</v>
      </c>
      <c r="O837" s="590" t="s">
        <v>2469</v>
      </c>
      <c r="P837" s="616">
        <v>30000000</v>
      </c>
      <c r="Q837" s="618">
        <f>N837*P837</f>
        <v>30000000</v>
      </c>
    </row>
    <row r="838" spans="1:17" x14ac:dyDescent="0.25">
      <c r="A838" s="398"/>
      <c r="B838" s="762"/>
      <c r="C838" s="762"/>
      <c r="D838" s="615"/>
      <c r="E838" s="615"/>
      <c r="F838" s="798"/>
      <c r="G838" s="799"/>
      <c r="H838" s="1072"/>
      <c r="I838" s="1072"/>
      <c r="J838" s="1072"/>
      <c r="K838" s="1072"/>
      <c r="L838" s="1073"/>
      <c r="M838" s="590"/>
      <c r="N838" s="590"/>
      <c r="O838" s="590"/>
      <c r="P838" s="616"/>
      <c r="Q838" s="618"/>
    </row>
    <row r="839" spans="1:17" ht="13.5" thickBot="1" x14ac:dyDescent="0.3">
      <c r="A839" s="1074"/>
      <c r="B839" s="1075"/>
      <c r="C839" s="1075"/>
      <c r="D839" s="1075"/>
      <c r="E839" s="1075"/>
      <c r="F839" s="1075"/>
      <c r="G839" s="1075"/>
      <c r="H839" s="1075"/>
      <c r="I839" s="1075"/>
      <c r="J839" s="1075"/>
      <c r="K839" s="1075"/>
      <c r="L839" s="1075"/>
      <c r="M839" s="1075"/>
      <c r="N839" s="1075"/>
      <c r="O839" s="1075"/>
      <c r="P839" s="1075"/>
      <c r="Q839" s="619">
        <f>Q836</f>
        <v>30000000</v>
      </c>
    </row>
    <row r="840" spans="1:17" x14ac:dyDescent="0.25">
      <c r="A840" s="620"/>
      <c r="B840" s="620"/>
      <c r="C840" s="620"/>
      <c r="D840" s="620"/>
      <c r="E840" s="620"/>
      <c r="F840" s="620"/>
      <c r="G840" s="620"/>
      <c r="H840" s="620"/>
      <c r="I840" s="620"/>
      <c r="J840" s="620"/>
      <c r="K840" s="620"/>
      <c r="L840" s="620"/>
      <c r="M840" s="621"/>
      <c r="N840" s="621"/>
      <c r="O840" s="621"/>
      <c r="P840" s="622"/>
      <c r="Q840" s="623"/>
    </row>
    <row r="841" spans="1:17" ht="15" x14ac:dyDescent="0.25">
      <c r="A841" s="1091" t="s">
        <v>2277</v>
      </c>
      <c r="B841" s="1091"/>
      <c r="C841" s="1091"/>
      <c r="D841" s="1091"/>
      <c r="E841" s="1091"/>
      <c r="F841" s="1091"/>
      <c r="G841" s="1091"/>
      <c r="H841" s="1091"/>
      <c r="I841" s="1091"/>
      <c r="J841" s="1091"/>
      <c r="K841" s="1091"/>
      <c r="L841" s="1091"/>
      <c r="M841" s="1092" t="s">
        <v>2274</v>
      </c>
      <c r="N841" s="1092"/>
      <c r="O841" s="1092"/>
      <c r="P841" s="1092"/>
      <c r="Q841" s="1092"/>
    </row>
    <row r="842" spans="1:17" ht="15" x14ac:dyDescent="0.25">
      <c r="A842" s="1091" t="s">
        <v>2278</v>
      </c>
      <c r="B842" s="1091"/>
      <c r="C842" s="1091"/>
      <c r="D842" s="1091"/>
      <c r="E842" s="1091"/>
      <c r="F842" s="1091"/>
      <c r="G842" s="1091"/>
      <c r="H842" s="1091"/>
      <c r="I842" s="1091"/>
      <c r="J842" s="1091"/>
      <c r="K842" s="1091"/>
      <c r="L842" s="1091"/>
      <c r="M842" s="1092" t="s">
        <v>2275</v>
      </c>
      <c r="N842" s="1092"/>
      <c r="O842" s="1092"/>
      <c r="P842" s="1092"/>
      <c r="Q842" s="1092"/>
    </row>
    <row r="843" spans="1:17" ht="15" x14ac:dyDescent="0.25">
      <c r="A843" s="532"/>
      <c r="B843" s="532"/>
      <c r="C843" s="624"/>
      <c r="D843" s="624"/>
      <c r="E843" s="624"/>
      <c r="F843" s="624"/>
      <c r="G843" s="624"/>
      <c r="H843" s="624"/>
      <c r="I843" s="624"/>
      <c r="J843" s="624"/>
      <c r="K843" s="624"/>
      <c r="L843" s="624"/>
      <c r="M843" s="625"/>
      <c r="N843" s="626"/>
      <c r="O843" s="626"/>
      <c r="P843" s="625"/>
      <c r="Q843" s="627"/>
    </row>
    <row r="844" spans="1:17" ht="15" x14ac:dyDescent="0.25">
      <c r="A844" s="532"/>
      <c r="B844" s="532"/>
      <c r="C844" s="624"/>
      <c r="D844" s="624"/>
      <c r="E844" s="624"/>
      <c r="F844" s="624"/>
      <c r="G844" s="624"/>
      <c r="H844" s="624"/>
      <c r="I844" s="624"/>
      <c r="J844" s="624"/>
      <c r="K844" s="624"/>
      <c r="L844" s="624"/>
      <c r="M844" s="625"/>
      <c r="N844" s="626"/>
      <c r="O844" s="626"/>
      <c r="P844" s="625"/>
      <c r="Q844" s="627"/>
    </row>
    <row r="845" spans="1:17" ht="15" x14ac:dyDescent="0.25">
      <c r="A845" s="532"/>
      <c r="B845" s="532"/>
      <c r="C845" s="624"/>
      <c r="D845" s="624"/>
      <c r="E845" s="624"/>
      <c r="F845" s="624"/>
      <c r="G845" s="624"/>
      <c r="H845" s="624"/>
      <c r="I845" s="624"/>
      <c r="J845" s="624"/>
      <c r="K845" s="624"/>
      <c r="L845" s="624"/>
      <c r="M845" s="625"/>
      <c r="N845" s="626"/>
      <c r="O845" s="626"/>
      <c r="P845" s="625"/>
      <c r="Q845" s="627"/>
    </row>
    <row r="846" spans="1:17" ht="15" x14ac:dyDescent="0.25">
      <c r="A846" s="1091" t="s">
        <v>2279</v>
      </c>
      <c r="B846" s="1091"/>
      <c r="C846" s="1091"/>
      <c r="D846" s="1091"/>
      <c r="E846" s="1091"/>
      <c r="F846" s="1091"/>
      <c r="G846" s="1091"/>
      <c r="H846" s="1091"/>
      <c r="I846" s="1091"/>
      <c r="J846" s="1091"/>
      <c r="K846" s="1091"/>
      <c r="L846" s="1091"/>
      <c r="M846" s="1093" t="s">
        <v>2313</v>
      </c>
      <c r="N846" s="1093"/>
      <c r="O846" s="1093"/>
      <c r="P846" s="1093"/>
      <c r="Q846" s="1093"/>
    </row>
    <row r="847" spans="1:17" ht="15" x14ac:dyDescent="0.25">
      <c r="A847" s="1068"/>
      <c r="B847" s="1068"/>
      <c r="C847" s="1068"/>
      <c r="D847" s="1068"/>
      <c r="E847" s="1068"/>
      <c r="F847" s="1068"/>
      <c r="G847" s="1068"/>
      <c r="H847" s="1068"/>
      <c r="I847" s="1068"/>
      <c r="J847" s="624"/>
      <c r="K847" s="624"/>
      <c r="L847" s="624"/>
      <c r="M847" s="625"/>
      <c r="N847" s="626"/>
      <c r="O847" s="1089"/>
      <c r="P847" s="1089"/>
      <c r="Q847" s="627"/>
    </row>
    <row r="848" spans="1:17" ht="15" x14ac:dyDescent="0.25">
      <c r="A848" s="1090" t="s">
        <v>2280</v>
      </c>
      <c r="B848" s="1090"/>
      <c r="C848" s="1090"/>
      <c r="D848" s="1090"/>
      <c r="E848" s="1090"/>
      <c r="F848" s="1090"/>
      <c r="G848" s="1090"/>
      <c r="H848" s="1090"/>
      <c r="I848" s="1090"/>
      <c r="J848" s="1090"/>
      <c r="K848" s="1090"/>
      <c r="L848" s="625" t="s">
        <v>220</v>
      </c>
      <c r="M848" s="625"/>
      <c r="N848" s="759"/>
      <c r="O848" s="759"/>
      <c r="P848" s="625"/>
      <c r="Q848" s="627"/>
    </row>
    <row r="849" spans="1:17" ht="15" x14ac:dyDescent="0.25">
      <c r="A849" s="1090" t="s">
        <v>2281</v>
      </c>
      <c r="B849" s="1090"/>
      <c r="C849" s="1090"/>
      <c r="D849" s="1090"/>
      <c r="E849" s="1090"/>
      <c r="F849" s="1090"/>
      <c r="G849" s="1090"/>
      <c r="H849" s="1090"/>
      <c r="I849" s="1090"/>
      <c r="J849" s="1090"/>
      <c r="K849" s="1090"/>
      <c r="L849" s="625" t="s">
        <v>220</v>
      </c>
      <c r="M849" s="625"/>
      <c r="N849" s="759"/>
      <c r="O849" s="759"/>
      <c r="P849" s="625"/>
      <c r="Q849" s="627"/>
    </row>
    <row r="850" spans="1:17" ht="15" x14ac:dyDescent="0.25">
      <c r="A850" s="1090" t="s">
        <v>2282</v>
      </c>
      <c r="B850" s="1090"/>
      <c r="C850" s="1090"/>
      <c r="D850" s="1090"/>
      <c r="E850" s="1090"/>
      <c r="F850" s="1090"/>
      <c r="G850" s="1090"/>
      <c r="H850" s="1090"/>
      <c r="I850" s="1090"/>
      <c r="J850" s="1090"/>
      <c r="K850" s="1090"/>
      <c r="L850" s="625" t="s">
        <v>220</v>
      </c>
      <c r="M850" s="625"/>
      <c r="N850" s="759"/>
      <c r="O850" s="759"/>
      <c r="P850" s="625"/>
      <c r="Q850" s="627"/>
    </row>
    <row r="851" spans="1:17" ht="15" x14ac:dyDescent="0.25">
      <c r="A851" s="625"/>
      <c r="B851" s="625"/>
      <c r="C851" s="625"/>
      <c r="D851" s="630"/>
      <c r="E851" s="625"/>
      <c r="F851" s="625"/>
      <c r="G851" s="625"/>
      <c r="H851" s="631"/>
      <c r="I851" s="632"/>
      <c r="J851" s="625"/>
      <c r="K851" s="625"/>
      <c r="L851" s="625"/>
      <c r="M851" s="625"/>
      <c r="N851" s="759"/>
      <c r="O851" s="759"/>
      <c r="P851" s="625"/>
      <c r="Q851" s="627"/>
    </row>
    <row r="852" spans="1:17" ht="15" x14ac:dyDescent="0.25">
      <c r="A852" s="758" t="s">
        <v>279</v>
      </c>
      <c r="B852" s="1066" t="s">
        <v>280</v>
      </c>
      <c r="C852" s="1066"/>
      <c r="D852" s="1066"/>
      <c r="E852" s="1066"/>
      <c r="F852" s="1066"/>
      <c r="G852" s="1066"/>
      <c r="H852" s="1066"/>
      <c r="I852" s="1066"/>
      <c r="J852" s="1066"/>
      <c r="K852" s="1066" t="s">
        <v>2283</v>
      </c>
      <c r="L852" s="1066"/>
      <c r="M852" s="625"/>
      <c r="N852" s="759"/>
      <c r="O852" s="759"/>
      <c r="P852" s="625"/>
      <c r="Q852" s="627"/>
    </row>
    <row r="853" spans="1:17" ht="15" x14ac:dyDescent="0.25">
      <c r="A853" s="634">
        <f>1</f>
        <v>1</v>
      </c>
      <c r="B853" s="1052" t="s">
        <v>281</v>
      </c>
      <c r="C853" s="1052"/>
      <c r="D853" s="1052"/>
      <c r="E853" s="1052"/>
      <c r="F853" s="1052"/>
      <c r="G853" s="1052"/>
      <c r="H853" s="1052"/>
      <c r="I853" s="1052"/>
      <c r="J853" s="1052"/>
      <c r="K853" s="1052"/>
      <c r="L853" s="1052"/>
      <c r="M853" s="625"/>
      <c r="N853" s="759"/>
      <c r="O853" s="759"/>
      <c r="P853" s="625"/>
      <c r="Q853" s="627"/>
    </row>
    <row r="854" spans="1:17" ht="15" x14ac:dyDescent="0.25">
      <c r="A854" s="634">
        <f>A853+1</f>
        <v>2</v>
      </c>
      <c r="B854" s="1052" t="s">
        <v>282</v>
      </c>
      <c r="C854" s="1052"/>
      <c r="D854" s="1052"/>
      <c r="E854" s="1052"/>
      <c r="F854" s="1052"/>
      <c r="G854" s="1052"/>
      <c r="H854" s="1052"/>
      <c r="I854" s="1052"/>
      <c r="J854" s="1052"/>
      <c r="K854" s="1067"/>
      <c r="L854" s="1067"/>
      <c r="M854" s="625"/>
      <c r="N854" s="759"/>
      <c r="O854" s="759"/>
      <c r="P854" s="625"/>
      <c r="Q854" s="627"/>
    </row>
    <row r="855" spans="1:17" ht="15" x14ac:dyDescent="0.25">
      <c r="A855" s="757">
        <f>A854+1</f>
        <v>3</v>
      </c>
      <c r="B855" s="1052" t="s">
        <v>2257</v>
      </c>
      <c r="C855" s="1052"/>
      <c r="D855" s="1052"/>
      <c r="E855" s="1052"/>
      <c r="F855" s="1052"/>
      <c r="G855" s="1052"/>
      <c r="H855" s="1052"/>
      <c r="I855" s="1052"/>
      <c r="J855" s="1052"/>
      <c r="K855" s="1052"/>
      <c r="L855" s="1052"/>
      <c r="M855" s="625"/>
      <c r="N855" s="759"/>
      <c r="O855" s="759"/>
      <c r="P855" s="625"/>
      <c r="Q855" s="627"/>
    </row>
    <row r="856" spans="1:17" ht="15" x14ac:dyDescent="0.25">
      <c r="A856" s="634">
        <f>A855+1</f>
        <v>4</v>
      </c>
      <c r="B856" s="1052" t="s">
        <v>283</v>
      </c>
      <c r="C856" s="1052"/>
      <c r="D856" s="1052"/>
      <c r="E856" s="1052"/>
      <c r="F856" s="1052"/>
      <c r="G856" s="1052"/>
      <c r="H856" s="1052"/>
      <c r="I856" s="1052"/>
      <c r="J856" s="1052"/>
      <c r="K856" s="1052"/>
      <c r="L856" s="1052"/>
      <c r="M856" s="625"/>
      <c r="N856" s="759"/>
      <c r="O856" s="759"/>
      <c r="P856" s="625"/>
      <c r="Q856" s="627"/>
    </row>
    <row r="857" spans="1:17" ht="13.5" thickBot="1" x14ac:dyDescent="0.3"/>
    <row r="858" spans="1:17" x14ac:dyDescent="0.25">
      <c r="A858" s="525"/>
      <c r="B858" s="526"/>
      <c r="C858" s="526"/>
      <c r="D858" s="526"/>
      <c r="E858" s="526"/>
      <c r="F858" s="526"/>
      <c r="G858" s="526"/>
      <c r="H858" s="527"/>
      <c r="I858" s="525"/>
      <c r="J858" s="526"/>
      <c r="K858" s="526"/>
      <c r="L858" s="526"/>
      <c r="M858" s="526"/>
      <c r="N858" s="528"/>
      <c r="O858" s="528"/>
      <c r="P858" s="525"/>
      <c r="Q858" s="529"/>
    </row>
    <row r="859" spans="1:17" x14ac:dyDescent="0.25">
      <c r="A859" s="531"/>
      <c r="B859" s="532"/>
      <c r="C859" s="532"/>
      <c r="D859" s="532"/>
      <c r="E859" s="532"/>
      <c r="F859" s="532"/>
      <c r="G859" s="532"/>
      <c r="H859" s="533"/>
      <c r="I859" s="1164" t="s">
        <v>2270</v>
      </c>
      <c r="J859" s="1165"/>
      <c r="K859" s="1165"/>
      <c r="L859" s="1165"/>
      <c r="M859" s="1165"/>
      <c r="N859" s="1165"/>
      <c r="O859" s="1166"/>
      <c r="P859" s="531"/>
      <c r="Q859" s="534"/>
    </row>
    <row r="860" spans="1:17" x14ac:dyDescent="0.25">
      <c r="A860" s="531"/>
      <c r="B860" s="532"/>
      <c r="C860" s="532"/>
      <c r="D860" s="532"/>
      <c r="E860" s="532"/>
      <c r="F860" s="532"/>
      <c r="G860" s="532"/>
      <c r="H860" s="533"/>
      <c r="I860" s="1164" t="s">
        <v>2271</v>
      </c>
      <c r="J860" s="1165"/>
      <c r="K860" s="1165"/>
      <c r="L860" s="1165"/>
      <c r="M860" s="1165"/>
      <c r="N860" s="1165"/>
      <c r="O860" s="1166"/>
      <c r="P860" s="531"/>
      <c r="Q860" s="534"/>
    </row>
    <row r="861" spans="1:17" ht="13.5" thickBot="1" x14ac:dyDescent="0.3">
      <c r="A861" s="531"/>
      <c r="B861" s="532"/>
      <c r="C861" s="532"/>
      <c r="D861" s="532"/>
      <c r="E861" s="532"/>
      <c r="F861" s="532"/>
      <c r="G861" s="532"/>
      <c r="H861" s="533"/>
      <c r="I861" s="535"/>
      <c r="J861" s="536"/>
      <c r="K861" s="536"/>
      <c r="L861" s="536"/>
      <c r="M861" s="536"/>
      <c r="N861" s="537"/>
      <c r="O861" s="537"/>
      <c r="P861" s="531"/>
      <c r="Q861" s="534"/>
    </row>
    <row r="862" spans="1:17" x14ac:dyDescent="0.25">
      <c r="A862" s="538"/>
      <c r="B862" s="539"/>
      <c r="C862" s="539"/>
      <c r="D862" s="539"/>
      <c r="E862" s="539"/>
      <c r="F862" s="539"/>
      <c r="G862" s="539"/>
      <c r="H862" s="540"/>
      <c r="I862" s="1101" t="s">
        <v>217</v>
      </c>
      <c r="J862" s="1102"/>
      <c r="K862" s="1102"/>
      <c r="L862" s="1102"/>
      <c r="M862" s="1102"/>
      <c r="N862" s="1102"/>
      <c r="O862" s="1103"/>
      <c r="P862" s="538"/>
      <c r="Q862" s="540"/>
    </row>
    <row r="863" spans="1:17" ht="13.5" thickBot="1" x14ac:dyDescent="0.3">
      <c r="A863" s="541"/>
      <c r="B863" s="542"/>
      <c r="C863" s="542"/>
      <c r="D863" s="542"/>
      <c r="E863" s="542"/>
      <c r="F863" s="542"/>
      <c r="G863" s="542"/>
      <c r="H863" s="543"/>
      <c r="I863" s="1104" t="s">
        <v>218</v>
      </c>
      <c r="J863" s="1105"/>
      <c r="K863" s="1105"/>
      <c r="L863" s="1105"/>
      <c r="M863" s="1105"/>
      <c r="N863" s="1105"/>
      <c r="O863" s="1106"/>
      <c r="P863" s="541"/>
      <c r="Q863" s="543"/>
    </row>
    <row r="864" spans="1:17" x14ac:dyDescent="0.25">
      <c r="A864" s="1167"/>
      <c r="B864" s="1168"/>
      <c r="C864" s="1168"/>
      <c r="D864" s="1168"/>
      <c r="E864" s="1168"/>
      <c r="F864" s="1168"/>
      <c r="G864" s="1168"/>
      <c r="H864" s="1168"/>
      <c r="I864" s="638"/>
      <c r="J864" s="639"/>
      <c r="K864" s="640"/>
      <c r="L864" s="639"/>
      <c r="M864" s="639"/>
      <c r="N864" s="641"/>
      <c r="O864" s="642"/>
      <c r="P864" s="638"/>
      <c r="Q864" s="643"/>
    </row>
    <row r="865" spans="1:17" x14ac:dyDescent="0.25">
      <c r="A865" s="1154"/>
      <c r="B865" s="1155"/>
      <c r="C865" s="1155"/>
      <c r="D865" s="1155"/>
      <c r="E865" s="1155"/>
      <c r="F865" s="1155"/>
      <c r="G865" s="1155"/>
      <c r="H865" s="1155"/>
      <c r="I865" s="544"/>
      <c r="J865" s="545"/>
      <c r="K865" s="546"/>
      <c r="L865" s="545"/>
      <c r="M865" s="545"/>
      <c r="N865" s="547"/>
      <c r="O865" s="548"/>
      <c r="P865" s="544"/>
      <c r="Q865" s="549"/>
    </row>
    <row r="866" spans="1:17" x14ac:dyDescent="0.25">
      <c r="A866" s="1154" t="s">
        <v>219</v>
      </c>
      <c r="B866" s="1155"/>
      <c r="C866" s="1155"/>
      <c r="D866" s="1155"/>
      <c r="E866" s="1155"/>
      <c r="F866" s="1155"/>
      <c r="G866" s="1155"/>
      <c r="H866" s="1155"/>
      <c r="I866" s="550" t="s">
        <v>220</v>
      </c>
      <c r="J866" s="545">
        <v>2</v>
      </c>
      <c r="K866" s="1160" t="s">
        <v>2261</v>
      </c>
      <c r="L866" s="1160"/>
      <c r="M866" s="1160"/>
      <c r="N866" s="551"/>
      <c r="O866" s="548"/>
      <c r="P866" s="544"/>
      <c r="Q866" s="549"/>
    </row>
    <row r="867" spans="1:17" x14ac:dyDescent="0.25">
      <c r="A867" s="1162" t="s">
        <v>222</v>
      </c>
      <c r="B867" s="1163"/>
      <c r="C867" s="1163"/>
      <c r="D867" s="1163"/>
      <c r="E867" s="1163"/>
      <c r="F867" s="1163"/>
      <c r="G867" s="1163"/>
      <c r="H867" s="1163"/>
      <c r="I867" s="548" t="s">
        <v>220</v>
      </c>
      <c r="J867" s="552" t="s">
        <v>2443</v>
      </c>
      <c r="K867" s="1160" t="s">
        <v>2444</v>
      </c>
      <c r="L867" s="1160"/>
      <c r="M867" s="1160"/>
      <c r="N867" s="1160"/>
      <c r="O867" s="1160"/>
      <c r="P867" s="1160"/>
      <c r="Q867" s="553"/>
    </row>
    <row r="868" spans="1:17" x14ac:dyDescent="0.25">
      <c r="A868" s="1154" t="s">
        <v>224</v>
      </c>
      <c r="B868" s="1155"/>
      <c r="C868" s="1155"/>
      <c r="D868" s="1155"/>
      <c r="E868" s="1155"/>
      <c r="F868" s="1155"/>
      <c r="G868" s="1155"/>
      <c r="H868" s="1155"/>
      <c r="I868" s="548" t="s">
        <v>220</v>
      </c>
      <c r="J868" s="554" t="s">
        <v>2544</v>
      </c>
      <c r="K868" s="1177" t="s">
        <v>2616</v>
      </c>
      <c r="L868" s="1177"/>
      <c r="M868" s="1177"/>
      <c r="N868" s="1177"/>
      <c r="O868" s="1177"/>
      <c r="P868" s="1177"/>
      <c r="Q868" s="1178"/>
    </row>
    <row r="869" spans="1:17" x14ac:dyDescent="0.25">
      <c r="A869" s="1154" t="s">
        <v>226</v>
      </c>
      <c r="B869" s="1155"/>
      <c r="C869" s="1155"/>
      <c r="D869" s="1155"/>
      <c r="E869" s="1155"/>
      <c r="F869" s="1155"/>
      <c r="G869" s="1155"/>
      <c r="H869" s="1155"/>
      <c r="I869" s="548" t="s">
        <v>220</v>
      </c>
      <c r="J869" s="545" t="s">
        <v>227</v>
      </c>
      <c r="K869" s="555"/>
      <c r="L869" s="766"/>
      <c r="M869" s="766"/>
      <c r="N869" s="551"/>
      <c r="O869" s="548"/>
      <c r="P869" s="544"/>
      <c r="Q869" s="549"/>
    </row>
    <row r="870" spans="1:17" x14ac:dyDescent="0.25">
      <c r="A870" s="1154" t="s">
        <v>228</v>
      </c>
      <c r="B870" s="1155"/>
      <c r="C870" s="1155"/>
      <c r="D870" s="1155"/>
      <c r="E870" s="1155"/>
      <c r="F870" s="1155"/>
      <c r="G870" s="1155"/>
      <c r="H870" s="1155"/>
      <c r="I870" s="548" t="s">
        <v>220</v>
      </c>
      <c r="J870" s="545" t="s">
        <v>229</v>
      </c>
      <c r="K870" s="555"/>
      <c r="L870" s="766"/>
      <c r="M870" s="766"/>
      <c r="N870" s="551"/>
      <c r="O870" s="548"/>
      <c r="P870" s="544"/>
      <c r="Q870" s="549"/>
    </row>
    <row r="871" spans="1:17" x14ac:dyDescent="0.25">
      <c r="A871" s="1154" t="s">
        <v>230</v>
      </c>
      <c r="B871" s="1155"/>
      <c r="C871" s="1155"/>
      <c r="D871" s="1155"/>
      <c r="E871" s="1155"/>
      <c r="F871" s="1155"/>
      <c r="G871" s="1155"/>
      <c r="H871" s="1155"/>
      <c r="I871" s="548" t="s">
        <v>220</v>
      </c>
      <c r="J871" s="1161">
        <f xml:space="preserve"> Q889</f>
        <v>899064000</v>
      </c>
      <c r="K871" s="1161"/>
      <c r="L871" s="1161"/>
      <c r="M871" s="766"/>
      <c r="N871" s="551"/>
      <c r="O871" s="548"/>
      <c r="P871" s="544"/>
      <c r="Q871" s="549"/>
    </row>
    <row r="872" spans="1:17" x14ac:dyDescent="0.25">
      <c r="A872" s="1154" t="s">
        <v>231</v>
      </c>
      <c r="B872" s="1155"/>
      <c r="C872" s="1155"/>
      <c r="D872" s="1155"/>
      <c r="E872" s="1155"/>
      <c r="F872" s="1155"/>
      <c r="G872" s="1155"/>
      <c r="H872" s="1155"/>
      <c r="I872" s="548" t="s">
        <v>220</v>
      </c>
      <c r="J872" s="545" t="s">
        <v>229</v>
      </c>
      <c r="K872" s="555"/>
      <c r="L872" s="766"/>
      <c r="M872" s="766"/>
      <c r="N872" s="551"/>
      <c r="O872" s="548"/>
      <c r="P872" s="544"/>
      <c r="Q872" s="549"/>
    </row>
    <row r="873" spans="1:17" x14ac:dyDescent="0.25">
      <c r="A873" s="765" t="s">
        <v>232</v>
      </c>
      <c r="B873" s="766"/>
      <c r="C873" s="766"/>
      <c r="D873" s="766"/>
      <c r="E873" s="766"/>
      <c r="F873" s="766"/>
      <c r="G873" s="766"/>
      <c r="H873" s="766"/>
      <c r="I873" s="548" t="s">
        <v>220</v>
      </c>
      <c r="J873" s="545" t="s">
        <v>233</v>
      </c>
      <c r="K873" s="555"/>
      <c r="L873" s="766"/>
      <c r="M873" s="766"/>
      <c r="N873" s="551"/>
      <c r="O873" s="548"/>
      <c r="P873" s="544"/>
      <c r="Q873" s="549"/>
    </row>
    <row r="874" spans="1:17" ht="13.5" thickBot="1" x14ac:dyDescent="0.3">
      <c r="A874" s="1156" t="s">
        <v>234</v>
      </c>
      <c r="B874" s="1157"/>
      <c r="C874" s="1157"/>
      <c r="D874" s="1157"/>
      <c r="E874" s="1157"/>
      <c r="F874" s="1157"/>
      <c r="G874" s="1157"/>
      <c r="H874" s="1157"/>
      <c r="I874" s="1157"/>
      <c r="J874" s="1157"/>
      <c r="K874" s="1157"/>
      <c r="L874" s="1157"/>
      <c r="M874" s="1157"/>
      <c r="N874" s="1157"/>
      <c r="O874" s="1157"/>
      <c r="P874" s="1157"/>
      <c r="Q874" s="1158"/>
    </row>
    <row r="875" spans="1:17" ht="13.5" thickBot="1" x14ac:dyDescent="0.3">
      <c r="A875" s="1159" t="s">
        <v>235</v>
      </c>
      <c r="B875" s="1159"/>
      <c r="C875" s="1159"/>
      <c r="D875" s="1159"/>
      <c r="E875" s="1159"/>
      <c r="F875" s="1159"/>
      <c r="G875" s="767"/>
      <c r="H875" s="1159" t="s">
        <v>236</v>
      </c>
      <c r="I875" s="1159"/>
      <c r="J875" s="1159"/>
      <c r="K875" s="1159"/>
      <c r="L875" s="1159"/>
      <c r="M875" s="1159"/>
      <c r="N875" s="1159" t="s">
        <v>237</v>
      </c>
      <c r="O875" s="1159"/>
      <c r="P875" s="1159"/>
      <c r="Q875" s="1159"/>
    </row>
    <row r="876" spans="1:17" x14ac:dyDescent="0.25">
      <c r="A876" s="559" t="s">
        <v>238</v>
      </c>
      <c r="B876" s="768"/>
      <c r="C876" s="768"/>
      <c r="D876" s="768"/>
      <c r="E876" s="768"/>
      <c r="F876" s="769"/>
      <c r="G876" s="769"/>
      <c r="H876" s="1143" t="s">
        <v>2298</v>
      </c>
      <c r="I876" s="1143"/>
      <c r="J876" s="1143"/>
      <c r="K876" s="1143"/>
      <c r="L876" s="1143"/>
      <c r="M876" s="1143"/>
      <c r="N876" s="1144"/>
      <c r="O876" s="1145"/>
      <c r="P876" s="1145"/>
      <c r="Q876" s="1146"/>
    </row>
    <row r="877" spans="1:17" x14ac:dyDescent="0.25">
      <c r="A877" s="1147" t="s">
        <v>241</v>
      </c>
      <c r="B877" s="1148"/>
      <c r="C877" s="1148"/>
      <c r="D877" s="1148"/>
      <c r="E877" s="1148"/>
      <c r="F877" s="1149"/>
      <c r="G877" s="763"/>
      <c r="H877" s="1150" t="s">
        <v>242</v>
      </c>
      <c r="I877" s="1148"/>
      <c r="J877" s="1148"/>
      <c r="K877" s="1148"/>
      <c r="L877" s="1148"/>
      <c r="M877" s="1149"/>
      <c r="N877" s="1151">
        <f>Q889</f>
        <v>899064000</v>
      </c>
      <c r="O877" s="1152"/>
      <c r="P877" s="1152"/>
      <c r="Q877" s="1153"/>
    </row>
    <row r="878" spans="1:17" ht="27.75" customHeight="1" x14ac:dyDescent="0.25">
      <c r="A878" s="1134" t="s">
        <v>243</v>
      </c>
      <c r="B878" s="1135"/>
      <c r="C878" s="1135"/>
      <c r="D878" s="1135"/>
      <c r="E878" s="1135"/>
      <c r="F878" s="1136"/>
      <c r="G878" s="764"/>
      <c r="H878" s="564" t="s">
        <v>2272</v>
      </c>
      <c r="I878" s="1062" t="s">
        <v>2617</v>
      </c>
      <c r="J878" s="1062"/>
      <c r="K878" s="1062"/>
      <c r="L878" s="1062"/>
      <c r="M878" s="1063"/>
      <c r="N878" s="1137" t="s">
        <v>1368</v>
      </c>
      <c r="O878" s="1138"/>
      <c r="P878" s="1138"/>
      <c r="Q878" s="1139"/>
    </row>
    <row r="879" spans="1:17" ht="36" customHeight="1" thickBot="1" x14ac:dyDescent="0.3">
      <c r="A879" s="1134" t="s">
        <v>245</v>
      </c>
      <c r="B879" s="1135"/>
      <c r="C879" s="1135"/>
      <c r="D879" s="1135"/>
      <c r="E879" s="1135"/>
      <c r="F879" s="1136"/>
      <c r="G879" s="764"/>
      <c r="H879" s="565" t="s">
        <v>2272</v>
      </c>
      <c r="I879" s="984" t="s">
        <v>2618</v>
      </c>
      <c r="J879" s="984"/>
      <c r="K879" s="984"/>
      <c r="L879" s="984"/>
      <c r="M879" s="985"/>
      <c r="N879" s="1137" t="s">
        <v>1368</v>
      </c>
      <c r="O879" s="1138"/>
      <c r="P879" s="1138"/>
      <c r="Q879" s="1139"/>
    </row>
    <row r="880" spans="1:17" x14ac:dyDescent="0.25">
      <c r="A880" s="1175" t="s">
        <v>2619</v>
      </c>
      <c r="B880" s="1096"/>
      <c r="C880" s="1096"/>
      <c r="D880" s="1096"/>
      <c r="E880" s="1096"/>
      <c r="F880" s="1096"/>
      <c r="G880" s="1096"/>
      <c r="H880" s="1096"/>
      <c r="I880" s="1096"/>
      <c r="J880" s="1096"/>
      <c r="K880" s="1096"/>
      <c r="L880" s="1096"/>
      <c r="M880" s="1096"/>
      <c r="N880" s="1096"/>
      <c r="O880" s="1096"/>
      <c r="P880" s="1096"/>
      <c r="Q880" s="1176"/>
    </row>
    <row r="881" spans="1:19" ht="13.5" thickBot="1" x14ac:dyDescent="0.3">
      <c r="A881" s="1098"/>
      <c r="B881" s="1099"/>
      <c r="C881" s="1099"/>
      <c r="D881" s="1099"/>
      <c r="E881" s="1099"/>
      <c r="F881" s="1099"/>
      <c r="G881" s="1099"/>
      <c r="H881" s="1099"/>
      <c r="I881" s="1099"/>
      <c r="J881" s="1099"/>
      <c r="K881" s="1099"/>
      <c r="L881" s="1099"/>
      <c r="M881" s="1099"/>
      <c r="N881" s="1099"/>
      <c r="O881" s="1099"/>
      <c r="P881" s="1099"/>
      <c r="Q881" s="1100"/>
    </row>
    <row r="882" spans="1:19" x14ac:dyDescent="0.25">
      <c r="A882" s="1101" t="s">
        <v>246</v>
      </c>
      <c r="B882" s="1102"/>
      <c r="C882" s="1102"/>
      <c r="D882" s="1102"/>
      <c r="E882" s="1102"/>
      <c r="F882" s="1102"/>
      <c r="G882" s="1102"/>
      <c r="H882" s="1102"/>
      <c r="I882" s="1102"/>
      <c r="J882" s="1102"/>
      <c r="K882" s="1102"/>
      <c r="L882" s="1102"/>
      <c r="M882" s="1102"/>
      <c r="N882" s="1102"/>
      <c r="O882" s="1102"/>
      <c r="P882" s="1102"/>
      <c r="Q882" s="1103"/>
    </row>
    <row r="883" spans="1:19" ht="13.5" thickBot="1" x14ac:dyDescent="0.3">
      <c r="A883" s="1104" t="s">
        <v>247</v>
      </c>
      <c r="B883" s="1105"/>
      <c r="C883" s="1105"/>
      <c r="D883" s="1105"/>
      <c r="E883" s="1105"/>
      <c r="F883" s="1105"/>
      <c r="G883" s="1105"/>
      <c r="H883" s="1105"/>
      <c r="I883" s="1105"/>
      <c r="J883" s="1105"/>
      <c r="K883" s="1105"/>
      <c r="L883" s="1105"/>
      <c r="M883" s="1105"/>
      <c r="N883" s="1105"/>
      <c r="O883" s="1105"/>
      <c r="P883" s="1105"/>
      <c r="Q883" s="1106"/>
    </row>
    <row r="884" spans="1:19" x14ac:dyDescent="0.25">
      <c r="A884" s="567"/>
      <c r="B884" s="568"/>
      <c r="C884" s="568"/>
      <c r="D884" s="568"/>
      <c r="E884" s="568"/>
      <c r="F884" s="1107" t="s">
        <v>248</v>
      </c>
      <c r="G884" s="1108"/>
      <c r="H884" s="1108"/>
      <c r="I884" s="1108"/>
      <c r="J884" s="1108"/>
      <c r="K884" s="1108"/>
      <c r="L884" s="1109"/>
      <c r="M884" s="1116" t="s">
        <v>249</v>
      </c>
      <c r="N884" s="1119" t="s">
        <v>250</v>
      </c>
      <c r="O884" s="1120"/>
      <c r="P884" s="1120"/>
      <c r="Q884" s="1121"/>
    </row>
    <row r="885" spans="1:19" ht="13.5" thickBot="1" x14ac:dyDescent="0.3">
      <c r="A885" s="1125" t="s">
        <v>251</v>
      </c>
      <c r="B885" s="1126"/>
      <c r="C885" s="1126"/>
      <c r="D885" s="1126"/>
      <c r="E885" s="1127"/>
      <c r="F885" s="1110"/>
      <c r="G885" s="1111"/>
      <c r="H885" s="1111"/>
      <c r="I885" s="1111"/>
      <c r="J885" s="1111"/>
      <c r="K885" s="1111"/>
      <c r="L885" s="1112"/>
      <c r="M885" s="1117"/>
      <c r="N885" s="1122"/>
      <c r="O885" s="1123"/>
      <c r="P885" s="1123"/>
      <c r="Q885" s="1124"/>
    </row>
    <row r="886" spans="1:19" x14ac:dyDescent="0.25">
      <c r="A886" s="1125" t="s">
        <v>252</v>
      </c>
      <c r="B886" s="1126"/>
      <c r="C886" s="1126"/>
      <c r="D886" s="1126"/>
      <c r="E886" s="1127"/>
      <c r="F886" s="1110"/>
      <c r="G886" s="1111"/>
      <c r="H886" s="1111"/>
      <c r="I886" s="1111"/>
      <c r="J886" s="1111"/>
      <c r="K886" s="1111"/>
      <c r="L886" s="1112"/>
      <c r="M886" s="1117"/>
      <c r="N886" s="1128" t="s">
        <v>253</v>
      </c>
      <c r="O886" s="1130" t="s">
        <v>254</v>
      </c>
      <c r="P886" s="569" t="s">
        <v>255</v>
      </c>
      <c r="Q886" s="1132" t="s">
        <v>256</v>
      </c>
    </row>
    <row r="887" spans="1:19" ht="13.5" thickBot="1" x14ac:dyDescent="0.3">
      <c r="A887" s="570"/>
      <c r="B887" s="571"/>
      <c r="C887" s="571"/>
      <c r="D887" s="571"/>
      <c r="E887" s="572"/>
      <c r="F887" s="1113"/>
      <c r="G887" s="1114"/>
      <c r="H887" s="1114"/>
      <c r="I887" s="1114"/>
      <c r="J887" s="1114"/>
      <c r="K887" s="1114"/>
      <c r="L887" s="1115"/>
      <c r="M887" s="1118"/>
      <c r="N887" s="1129"/>
      <c r="O887" s="1131"/>
      <c r="P887" s="573" t="s">
        <v>257</v>
      </c>
      <c r="Q887" s="1133"/>
      <c r="S887" s="530" t="s">
        <v>2664</v>
      </c>
    </row>
    <row r="888" spans="1:19" ht="13.5" thickBot="1" x14ac:dyDescent="0.3">
      <c r="A888" s="1076">
        <v>1</v>
      </c>
      <c r="B888" s="1077"/>
      <c r="C888" s="1077"/>
      <c r="D888" s="1077"/>
      <c r="E888" s="1078"/>
      <c r="F888" s="1079">
        <v>2</v>
      </c>
      <c r="G888" s="1077"/>
      <c r="H888" s="1077"/>
      <c r="I888" s="1077"/>
      <c r="J888" s="1077"/>
      <c r="K888" s="1077"/>
      <c r="L888" s="1080"/>
      <c r="M888" s="760">
        <v>3</v>
      </c>
      <c r="N888" s="575">
        <v>4</v>
      </c>
      <c r="O888" s="575">
        <v>5</v>
      </c>
      <c r="P888" s="576">
        <v>6</v>
      </c>
      <c r="Q888" s="577" t="s">
        <v>258</v>
      </c>
    </row>
    <row r="889" spans="1:19" x14ac:dyDescent="0.25">
      <c r="A889" s="578">
        <v>5</v>
      </c>
      <c r="B889" s="579"/>
      <c r="C889" s="579"/>
      <c r="D889" s="579"/>
      <c r="E889" s="579"/>
      <c r="F889" s="1081" t="s">
        <v>259</v>
      </c>
      <c r="G889" s="1082"/>
      <c r="H889" s="1082"/>
      <c r="I889" s="1082"/>
      <c r="J889" s="1082"/>
      <c r="K889" s="1082"/>
      <c r="L889" s="1083"/>
      <c r="M889" s="579"/>
      <c r="N889" s="579"/>
      <c r="O889" s="579"/>
      <c r="P889" s="580"/>
      <c r="Q889" s="581">
        <f>Q890</f>
        <v>899064000</v>
      </c>
    </row>
    <row r="890" spans="1:19" x14ac:dyDescent="0.25">
      <c r="A890" s="793">
        <v>5</v>
      </c>
      <c r="B890" s="794">
        <v>3</v>
      </c>
      <c r="C890" s="794"/>
      <c r="D890" s="794"/>
      <c r="E890" s="794"/>
      <c r="F890" s="1084" t="s">
        <v>2620</v>
      </c>
      <c r="G890" s="1085"/>
      <c r="H890" s="1085"/>
      <c r="I890" s="1085"/>
      <c r="J890" s="1085"/>
      <c r="K890" s="1085"/>
      <c r="L890" s="1086"/>
      <c r="M890" s="794"/>
      <c r="N890" s="794"/>
      <c r="O890" s="794"/>
      <c r="P890" s="795"/>
      <c r="Q890" s="796">
        <v>899064000</v>
      </c>
    </row>
    <row r="891" spans="1:19" ht="29.25" customHeight="1" x14ac:dyDescent="0.25">
      <c r="A891" s="398">
        <v>5</v>
      </c>
      <c r="B891" s="762">
        <v>3</v>
      </c>
      <c r="C891" s="762">
        <v>8</v>
      </c>
      <c r="D891" s="599"/>
      <c r="E891" s="599"/>
      <c r="F891" s="1169" t="s">
        <v>2620</v>
      </c>
      <c r="G891" s="1170"/>
      <c r="H891" s="1170"/>
      <c r="I891" s="1170"/>
      <c r="J891" s="1170"/>
      <c r="K891" s="1170"/>
      <c r="L891" s="1171"/>
      <c r="M891" s="610"/>
      <c r="N891" s="610"/>
      <c r="O891" s="611"/>
      <c r="P891" s="617"/>
      <c r="Q891" s="797"/>
    </row>
    <row r="892" spans="1:19" ht="26.25" customHeight="1" x14ac:dyDescent="0.25">
      <c r="A892" s="398">
        <v>5</v>
      </c>
      <c r="B892" s="762">
        <v>3</v>
      </c>
      <c r="C892" s="762">
        <v>8</v>
      </c>
      <c r="D892" s="599"/>
      <c r="E892" s="800" t="s">
        <v>262</v>
      </c>
      <c r="F892" s="1172" t="s">
        <v>2621</v>
      </c>
      <c r="G892" s="1173"/>
      <c r="H892" s="1173"/>
      <c r="I892" s="1173"/>
      <c r="J892" s="1173"/>
      <c r="K892" s="1173"/>
      <c r="L892" s="1174"/>
      <c r="M892" s="610"/>
      <c r="N892" s="610"/>
      <c r="O892" s="611"/>
      <c r="P892" s="617"/>
      <c r="Q892" s="797"/>
    </row>
    <row r="893" spans="1:19" ht="15" customHeight="1" x14ac:dyDescent="0.25">
      <c r="A893" s="398">
        <v>5</v>
      </c>
      <c r="B893" s="762">
        <v>3</v>
      </c>
      <c r="C893" s="762">
        <v>8</v>
      </c>
      <c r="D893" s="599"/>
      <c r="E893" s="800" t="s">
        <v>266</v>
      </c>
      <c r="F893" s="1208" t="s">
        <v>404</v>
      </c>
      <c r="G893" s="1209"/>
      <c r="H893" s="1209"/>
      <c r="I893" s="1209"/>
      <c r="J893" s="1209"/>
      <c r="K893" s="1209"/>
      <c r="L893" s="1210"/>
      <c r="M893" s="590"/>
      <c r="N893" s="590"/>
      <c r="O893" s="590"/>
      <c r="P893" s="616"/>
      <c r="Q893" s="614">
        <f>Q894</f>
        <v>185262200</v>
      </c>
    </row>
    <row r="894" spans="1:19" ht="15" customHeight="1" x14ac:dyDescent="0.25">
      <c r="A894" s="398"/>
      <c r="B894" s="839"/>
      <c r="C894" s="839"/>
      <c r="D894" s="599"/>
      <c r="E894" s="800"/>
      <c r="F894" s="841" t="s">
        <v>262</v>
      </c>
      <c r="G894" s="840"/>
      <c r="H894" s="1204" t="s">
        <v>2671</v>
      </c>
      <c r="I894" s="1204"/>
      <c r="J894" s="1204"/>
      <c r="K894" s="1204"/>
      <c r="L894" s="1205"/>
      <c r="M894" s="590"/>
      <c r="N894" s="590"/>
      <c r="O894" s="590"/>
      <c r="P894" s="616"/>
      <c r="Q894" s="618">
        <v>185262200</v>
      </c>
    </row>
    <row r="895" spans="1:19" ht="15" customHeight="1" x14ac:dyDescent="0.25">
      <c r="A895" s="398">
        <v>5</v>
      </c>
      <c r="B895" s="762">
        <v>3</v>
      </c>
      <c r="C895" s="762">
        <v>8</v>
      </c>
      <c r="D895" s="599"/>
      <c r="E895" s="800" t="s">
        <v>271</v>
      </c>
      <c r="F895" s="1208" t="s">
        <v>405</v>
      </c>
      <c r="G895" s="1209"/>
      <c r="H895" s="1209"/>
      <c r="I895" s="1209"/>
      <c r="J895" s="1209"/>
      <c r="K895" s="1209"/>
      <c r="L895" s="1210"/>
      <c r="M895" s="590"/>
      <c r="N895" s="590"/>
      <c r="O895" s="590"/>
      <c r="P895" s="616"/>
      <c r="Q895" s="614">
        <f>SUM(Q896:Q902)</f>
        <v>713801800</v>
      </c>
    </row>
    <row r="896" spans="1:19" ht="22.5" customHeight="1" x14ac:dyDescent="0.25">
      <c r="A896" s="398"/>
      <c r="B896" s="839"/>
      <c r="C896" s="839"/>
      <c r="D896" s="599"/>
      <c r="E896" s="800"/>
      <c r="F896" s="842" t="s">
        <v>262</v>
      </c>
      <c r="G896" s="843"/>
      <c r="H896" s="1204" t="s">
        <v>2663</v>
      </c>
      <c r="I896" s="1204"/>
      <c r="J896" s="1204"/>
      <c r="K896" s="1204"/>
      <c r="L896" s="1205"/>
      <c r="M896" s="590"/>
      <c r="N896" s="590">
        <v>75</v>
      </c>
      <c r="O896" s="590" t="s">
        <v>2670</v>
      </c>
      <c r="P896" s="616">
        <v>170000000</v>
      </c>
      <c r="Q896" s="618">
        <f>P896</f>
        <v>170000000</v>
      </c>
    </row>
    <row r="897" spans="1:19" ht="15" customHeight="1" x14ac:dyDescent="0.25">
      <c r="A897" s="398"/>
      <c r="B897" s="839"/>
      <c r="C897" s="839"/>
      <c r="D897" s="599"/>
      <c r="E897" s="800"/>
      <c r="F897" s="842" t="s">
        <v>266</v>
      </c>
      <c r="G897" s="843"/>
      <c r="H897" s="1204" t="s">
        <v>2662</v>
      </c>
      <c r="I897" s="1204"/>
      <c r="J897" s="1204"/>
      <c r="K897" s="1204"/>
      <c r="L897" s="1205"/>
      <c r="M897" s="590"/>
      <c r="N897" s="590">
        <v>1</v>
      </c>
      <c r="O897" s="590" t="s">
        <v>2453</v>
      </c>
      <c r="P897" s="616">
        <v>13210000</v>
      </c>
      <c r="Q897" s="618">
        <f>N897*P897</f>
        <v>13210000</v>
      </c>
      <c r="S897" s="587">
        <f>Q903-Q895</f>
        <v>277267900</v>
      </c>
    </row>
    <row r="898" spans="1:19" ht="36" customHeight="1" x14ac:dyDescent="0.25">
      <c r="A898" s="398"/>
      <c r="B898" s="839"/>
      <c r="C898" s="839"/>
      <c r="D898" s="599"/>
      <c r="E898" s="800"/>
      <c r="F898" s="842" t="s">
        <v>271</v>
      </c>
      <c r="G898" s="843"/>
      <c r="H898" s="1204" t="s">
        <v>2667</v>
      </c>
      <c r="I898" s="1204"/>
      <c r="J898" s="1204"/>
      <c r="K898" s="1204"/>
      <c r="L898" s="1205"/>
      <c r="M898" s="590"/>
      <c r="N898" s="590">
        <v>1200</v>
      </c>
      <c r="O898" s="590" t="s">
        <v>2670</v>
      </c>
      <c r="P898" s="616">
        <v>91273</v>
      </c>
      <c r="Q898" s="618">
        <f t="shared" ref="Q898:Q902" si="5">N898*P898</f>
        <v>109527600</v>
      </c>
    </row>
    <row r="899" spans="1:19" ht="42" customHeight="1" x14ac:dyDescent="0.25">
      <c r="A899" s="398"/>
      <c r="B899" s="839"/>
      <c r="C899" s="839"/>
      <c r="D899" s="599"/>
      <c r="E899" s="800"/>
      <c r="F899" s="842" t="s">
        <v>268</v>
      </c>
      <c r="G899" s="843"/>
      <c r="H899" s="1204" t="s">
        <v>2666</v>
      </c>
      <c r="I899" s="1204"/>
      <c r="J899" s="1204"/>
      <c r="K899" s="1204"/>
      <c r="L899" s="1205"/>
      <c r="M899" s="590"/>
      <c r="N899" s="590">
        <v>1300</v>
      </c>
      <c r="O899" s="590" t="s">
        <v>2670</v>
      </c>
      <c r="P899" s="616">
        <v>57144</v>
      </c>
      <c r="Q899" s="618">
        <f t="shared" si="5"/>
        <v>74287200</v>
      </c>
    </row>
    <row r="900" spans="1:19" ht="31.5" customHeight="1" x14ac:dyDescent="0.25">
      <c r="A900" s="398"/>
      <c r="B900" s="839"/>
      <c r="C900" s="839"/>
      <c r="D900" s="599"/>
      <c r="E900" s="800"/>
      <c r="F900" s="842" t="s">
        <v>431</v>
      </c>
      <c r="G900" s="843"/>
      <c r="H900" s="1204" t="s">
        <v>2665</v>
      </c>
      <c r="I900" s="1204"/>
      <c r="J900" s="1204"/>
      <c r="K900" s="1204"/>
      <c r="L900" s="1205"/>
      <c r="M900" s="590"/>
      <c r="N900" s="590">
        <v>5300</v>
      </c>
      <c r="O900" s="590" t="s">
        <v>2670</v>
      </c>
      <c r="P900" s="616">
        <v>64240</v>
      </c>
      <c r="Q900" s="618">
        <f t="shared" si="5"/>
        <v>340472000</v>
      </c>
    </row>
    <row r="901" spans="1:19" ht="15" customHeight="1" x14ac:dyDescent="0.25">
      <c r="A901" s="398"/>
      <c r="B901" s="839"/>
      <c r="C901" s="839"/>
      <c r="D901" s="599"/>
      <c r="E901" s="800"/>
      <c r="F901" s="842" t="s">
        <v>2331</v>
      </c>
      <c r="G901" s="843"/>
      <c r="H901" s="1206" t="s">
        <v>2668</v>
      </c>
      <c r="I901" s="1206"/>
      <c r="J901" s="1206"/>
      <c r="K901" s="1206"/>
      <c r="L901" s="1207"/>
      <c r="M901" s="590"/>
      <c r="N901" s="590">
        <v>5</v>
      </c>
      <c r="O901" s="590" t="s">
        <v>272</v>
      </c>
      <c r="P901" s="616">
        <v>301000</v>
      </c>
      <c r="Q901" s="618">
        <f t="shared" si="5"/>
        <v>1505000</v>
      </c>
    </row>
    <row r="902" spans="1:19" ht="15" customHeight="1" x14ac:dyDescent="0.25">
      <c r="A902" s="398"/>
      <c r="B902" s="839"/>
      <c r="C902" s="839"/>
      <c r="D902" s="599"/>
      <c r="E902" s="800"/>
      <c r="F902" s="842" t="s">
        <v>2353</v>
      </c>
      <c r="G902" s="843"/>
      <c r="H902" s="1206" t="s">
        <v>2669</v>
      </c>
      <c r="I902" s="1206"/>
      <c r="J902" s="1206"/>
      <c r="K902" s="1206"/>
      <c r="L902" s="1207"/>
      <c r="M902" s="590"/>
      <c r="N902" s="590">
        <v>12</v>
      </c>
      <c r="O902" s="590" t="s">
        <v>272</v>
      </c>
      <c r="P902" s="616">
        <v>400000</v>
      </c>
      <c r="Q902" s="618">
        <f t="shared" si="5"/>
        <v>4800000</v>
      </c>
    </row>
    <row r="903" spans="1:19" ht="13.5" thickBot="1" x14ac:dyDescent="0.3">
      <c r="A903" s="1074"/>
      <c r="B903" s="1075"/>
      <c r="C903" s="1075"/>
      <c r="D903" s="1075"/>
      <c r="E903" s="1075"/>
      <c r="F903" s="1075"/>
      <c r="G903" s="1075"/>
      <c r="H903" s="1075"/>
      <c r="I903" s="1075"/>
      <c r="J903" s="1075"/>
      <c r="K903" s="1075"/>
      <c r="L903" s="1075"/>
      <c r="M903" s="1075"/>
      <c r="N903" s="1075"/>
      <c r="O903" s="1075"/>
      <c r="P903" s="1075"/>
      <c r="Q903" s="619">
        <v>991069700</v>
      </c>
      <c r="S903" s="653">
        <f>113601800+899064000-16596100-5000000</f>
        <v>991069700</v>
      </c>
    </row>
    <row r="904" spans="1:19" x14ac:dyDescent="0.25">
      <c r="A904" s="620"/>
      <c r="B904" s="620"/>
      <c r="C904" s="620"/>
      <c r="D904" s="620"/>
      <c r="E904" s="620"/>
      <c r="F904" s="620"/>
      <c r="G904" s="620"/>
      <c r="H904" s="620"/>
      <c r="I904" s="620"/>
      <c r="J904" s="620"/>
      <c r="K904" s="620"/>
      <c r="L904" s="620"/>
      <c r="M904" s="621"/>
      <c r="N904" s="621"/>
      <c r="O904" s="621"/>
      <c r="P904" s="622"/>
      <c r="Q904" s="623"/>
    </row>
    <row r="905" spans="1:19" x14ac:dyDescent="0.25">
      <c r="A905" s="621"/>
      <c r="B905" s="621"/>
      <c r="C905" s="621"/>
      <c r="D905" s="621"/>
      <c r="E905" s="621"/>
      <c r="F905" s="621"/>
      <c r="G905" s="621"/>
      <c r="H905" s="621"/>
      <c r="I905" s="621"/>
      <c r="J905" s="621"/>
      <c r="K905" s="621"/>
      <c r="L905" s="621"/>
      <c r="M905" s="621"/>
      <c r="N905" s="621"/>
      <c r="O905" s="621"/>
      <c r="P905" s="622"/>
      <c r="Q905" s="623"/>
    </row>
    <row r="906" spans="1:19" x14ac:dyDescent="0.25">
      <c r="A906" s="621"/>
      <c r="B906" s="621"/>
      <c r="C906" s="621"/>
      <c r="D906" s="621"/>
      <c r="E906" s="621"/>
      <c r="F906" s="621"/>
      <c r="G906" s="621"/>
      <c r="H906" s="621"/>
      <c r="I906" s="621"/>
      <c r="J906" s="621"/>
      <c r="K906" s="621"/>
      <c r="L906" s="621"/>
      <c r="M906" s="621"/>
      <c r="N906" s="621"/>
      <c r="O906" s="621"/>
      <c r="P906" s="622"/>
      <c r="Q906" s="623"/>
    </row>
    <row r="907" spans="1:19" ht="15" x14ac:dyDescent="0.25">
      <c r="A907" s="1091" t="s">
        <v>2277</v>
      </c>
      <c r="B907" s="1091"/>
      <c r="C907" s="1091"/>
      <c r="D907" s="1091"/>
      <c r="E907" s="1091"/>
      <c r="F907" s="1091"/>
      <c r="G907" s="1091"/>
      <c r="H907" s="1091"/>
      <c r="I907" s="1091"/>
      <c r="J907" s="1091"/>
      <c r="K907" s="1091"/>
      <c r="L907" s="1091"/>
      <c r="M907" s="1092" t="s">
        <v>2274</v>
      </c>
      <c r="N907" s="1092"/>
      <c r="O907" s="1092"/>
      <c r="P907" s="1092"/>
      <c r="Q907" s="1092"/>
    </row>
    <row r="908" spans="1:19" ht="15" x14ac:dyDescent="0.25">
      <c r="A908" s="1091" t="s">
        <v>2278</v>
      </c>
      <c r="B908" s="1091"/>
      <c r="C908" s="1091"/>
      <c r="D908" s="1091"/>
      <c r="E908" s="1091"/>
      <c r="F908" s="1091"/>
      <c r="G908" s="1091"/>
      <c r="H908" s="1091"/>
      <c r="I908" s="1091"/>
      <c r="J908" s="1091"/>
      <c r="K908" s="1091"/>
      <c r="L908" s="1091"/>
      <c r="M908" s="1092" t="s">
        <v>2275</v>
      </c>
      <c r="N908" s="1092"/>
      <c r="O908" s="1092"/>
      <c r="P908" s="1092"/>
      <c r="Q908" s="1092"/>
    </row>
    <row r="909" spans="1:19" ht="15" x14ac:dyDescent="0.25">
      <c r="A909" s="532"/>
      <c r="B909" s="532"/>
      <c r="C909" s="624"/>
      <c r="D909" s="624"/>
      <c r="E909" s="624"/>
      <c r="F909" s="624"/>
      <c r="G909" s="624"/>
      <c r="H909" s="624"/>
      <c r="I909" s="624"/>
      <c r="J909" s="624"/>
      <c r="K909" s="624"/>
      <c r="L909" s="624"/>
      <c r="M909" s="625"/>
      <c r="N909" s="626"/>
      <c r="O909" s="626"/>
      <c r="P909" s="625"/>
      <c r="Q909" s="627"/>
    </row>
    <row r="910" spans="1:19" ht="15" x14ac:dyDescent="0.25">
      <c r="A910" s="532"/>
      <c r="B910" s="532"/>
      <c r="C910" s="624"/>
      <c r="D910" s="624"/>
      <c r="E910" s="624"/>
      <c r="F910" s="624"/>
      <c r="G910" s="624"/>
      <c r="H910" s="624"/>
      <c r="I910" s="624"/>
      <c r="J910" s="624"/>
      <c r="K910" s="624"/>
      <c r="L910" s="624"/>
      <c r="M910" s="625"/>
      <c r="N910" s="626"/>
      <c r="O910" s="626"/>
      <c r="P910" s="625"/>
      <c r="Q910" s="627"/>
    </row>
    <row r="911" spans="1:19" ht="15" x14ac:dyDescent="0.25">
      <c r="A911" s="532"/>
      <c r="B911" s="532"/>
      <c r="C911" s="624"/>
      <c r="D911" s="624"/>
      <c r="E911" s="624"/>
      <c r="F911" s="624"/>
      <c r="G911" s="624"/>
      <c r="H911" s="624"/>
      <c r="I911" s="624"/>
      <c r="J911" s="624"/>
      <c r="K911" s="624"/>
      <c r="L911" s="624"/>
      <c r="M911" s="625"/>
      <c r="N911" s="626"/>
      <c r="O911" s="626"/>
      <c r="P911" s="625"/>
      <c r="Q911" s="627"/>
    </row>
    <row r="912" spans="1:19" ht="15" x14ac:dyDescent="0.25">
      <c r="A912" s="1091" t="s">
        <v>2279</v>
      </c>
      <c r="B912" s="1091"/>
      <c r="C912" s="1091"/>
      <c r="D912" s="1091"/>
      <c r="E912" s="1091"/>
      <c r="F912" s="1091"/>
      <c r="G912" s="1091"/>
      <c r="H912" s="1091"/>
      <c r="I912" s="1091"/>
      <c r="J912" s="1091"/>
      <c r="K912" s="1091"/>
      <c r="L912" s="1091"/>
      <c r="M912" s="1093" t="s">
        <v>2313</v>
      </c>
      <c r="N912" s="1093"/>
      <c r="O912" s="1093"/>
      <c r="P912" s="1093"/>
      <c r="Q912" s="1093"/>
    </row>
    <row r="913" spans="1:17" ht="15" x14ac:dyDescent="0.25">
      <c r="A913" s="1068"/>
      <c r="B913" s="1068"/>
      <c r="C913" s="1068"/>
      <c r="D913" s="1068"/>
      <c r="E913" s="1068"/>
      <c r="F913" s="1068"/>
      <c r="G913" s="1068"/>
      <c r="H913" s="1068"/>
      <c r="I913" s="1068"/>
      <c r="J913" s="624"/>
      <c r="K913" s="624"/>
      <c r="L913" s="624"/>
      <c r="M913" s="625"/>
      <c r="N913" s="626"/>
      <c r="O913" s="1089"/>
      <c r="P913" s="1089"/>
      <c r="Q913" s="627"/>
    </row>
    <row r="914" spans="1:17" ht="15" x14ac:dyDescent="0.25">
      <c r="A914" s="761"/>
      <c r="B914" s="761"/>
      <c r="C914" s="761"/>
      <c r="D914" s="761"/>
      <c r="E914" s="761"/>
      <c r="F914" s="761"/>
      <c r="G914" s="761"/>
      <c r="H914" s="761"/>
      <c r="I914" s="761"/>
      <c r="J914" s="625"/>
      <c r="K914" s="625"/>
      <c r="L914" s="625"/>
      <c r="M914" s="625"/>
      <c r="N914" s="626"/>
      <c r="O914" s="626"/>
      <c r="P914" s="627"/>
      <c r="Q914" s="627"/>
    </row>
    <row r="915" spans="1:17" ht="15" x14ac:dyDescent="0.25">
      <c r="A915" s="826"/>
      <c r="B915" s="826"/>
      <c r="C915" s="826"/>
      <c r="D915" s="826"/>
      <c r="E915" s="826"/>
      <c r="F915" s="826"/>
      <c r="G915" s="826"/>
      <c r="H915" s="826"/>
      <c r="I915" s="826"/>
      <c r="J915" s="625"/>
      <c r="K915" s="625"/>
      <c r="L915" s="625"/>
      <c r="M915" s="625"/>
      <c r="N915" s="626"/>
      <c r="O915" s="626"/>
      <c r="P915" s="627"/>
      <c r="Q915" s="627"/>
    </row>
    <row r="916" spans="1:17" ht="15" x14ac:dyDescent="0.25">
      <c r="A916" s="826"/>
      <c r="B916" s="826"/>
      <c r="C916" s="826"/>
      <c r="D916" s="826"/>
      <c r="E916" s="826"/>
      <c r="F916" s="826"/>
      <c r="G916" s="826"/>
      <c r="H916" s="826"/>
      <c r="I916" s="826"/>
      <c r="J916" s="625"/>
      <c r="K916" s="625"/>
      <c r="L916" s="625"/>
      <c r="M916" s="625"/>
      <c r="N916" s="626"/>
      <c r="O916" s="626"/>
      <c r="P916" s="627"/>
      <c r="Q916" s="627"/>
    </row>
    <row r="917" spans="1:17" ht="15" x14ac:dyDescent="0.25">
      <c r="A917" s="826"/>
      <c r="B917" s="826"/>
      <c r="C917" s="826"/>
      <c r="D917" s="826"/>
      <c r="E917" s="826"/>
      <c r="F917" s="826"/>
      <c r="G917" s="826"/>
      <c r="H917" s="826"/>
      <c r="I917" s="826"/>
      <c r="J917" s="625"/>
      <c r="K917" s="625"/>
      <c r="L917" s="625"/>
      <c r="M917" s="625"/>
      <c r="N917" s="626"/>
      <c r="O917" s="626"/>
      <c r="P917" s="627"/>
      <c r="Q917" s="627"/>
    </row>
    <row r="918" spans="1:17" ht="15" x14ac:dyDescent="0.25">
      <c r="A918" s="826"/>
      <c r="B918" s="826"/>
      <c r="C918" s="826"/>
      <c r="D918" s="826"/>
      <c r="E918" s="826"/>
      <c r="F918" s="826"/>
      <c r="G918" s="826"/>
      <c r="H918" s="826"/>
      <c r="I918" s="826"/>
      <c r="J918" s="625"/>
      <c r="K918" s="625"/>
      <c r="L918" s="625"/>
      <c r="M918" s="625"/>
      <c r="N918" s="626"/>
      <c r="O918" s="626"/>
      <c r="P918" s="627"/>
      <c r="Q918" s="627"/>
    </row>
    <row r="919" spans="1:17" ht="15" x14ac:dyDescent="0.25">
      <c r="A919" s="826"/>
      <c r="B919" s="826"/>
      <c r="C919" s="826"/>
      <c r="D919" s="826"/>
      <c r="E919" s="826"/>
      <c r="F919" s="826"/>
      <c r="G919" s="826"/>
      <c r="H919" s="826"/>
      <c r="I919" s="826"/>
      <c r="J919" s="625"/>
      <c r="K919" s="625"/>
      <c r="L919" s="625"/>
      <c r="M919" s="625"/>
      <c r="N919" s="626"/>
      <c r="O919" s="626"/>
      <c r="P919" s="627"/>
      <c r="Q919" s="627"/>
    </row>
    <row r="920" spans="1:17" ht="15" x14ac:dyDescent="0.25">
      <c r="A920" s="826"/>
      <c r="B920" s="826"/>
      <c r="C920" s="826"/>
      <c r="D920" s="826"/>
      <c r="E920" s="826"/>
      <c r="F920" s="826"/>
      <c r="G920" s="826"/>
      <c r="H920" s="826"/>
      <c r="I920" s="826"/>
      <c r="J920" s="625"/>
      <c r="K920" s="625"/>
      <c r="L920" s="625"/>
      <c r="M920" s="625"/>
      <c r="N920" s="626"/>
      <c r="O920" s="626"/>
      <c r="P920" s="627"/>
      <c r="Q920" s="627"/>
    </row>
    <row r="921" spans="1:17" ht="15" x14ac:dyDescent="0.25">
      <c r="A921" s="1090" t="s">
        <v>2280</v>
      </c>
      <c r="B921" s="1090"/>
      <c r="C921" s="1090"/>
      <c r="D921" s="1090"/>
      <c r="E921" s="1090"/>
      <c r="F921" s="1090"/>
      <c r="G921" s="1090"/>
      <c r="H921" s="1090"/>
      <c r="I921" s="1090"/>
      <c r="J921" s="1090"/>
      <c r="K921" s="1090"/>
      <c r="L921" s="625" t="s">
        <v>220</v>
      </c>
      <c r="M921" s="625"/>
      <c r="N921" s="759"/>
      <c r="O921" s="759"/>
      <c r="P921" s="625"/>
      <c r="Q921" s="627"/>
    </row>
    <row r="922" spans="1:17" ht="15" x14ac:dyDescent="0.25">
      <c r="A922" s="1090" t="s">
        <v>2281</v>
      </c>
      <c r="B922" s="1090"/>
      <c r="C922" s="1090"/>
      <c r="D922" s="1090"/>
      <c r="E922" s="1090"/>
      <c r="F922" s="1090"/>
      <c r="G922" s="1090"/>
      <c r="H922" s="1090"/>
      <c r="I922" s="1090"/>
      <c r="J922" s="1090"/>
      <c r="K922" s="1090"/>
      <c r="L922" s="625" t="s">
        <v>220</v>
      </c>
      <c r="M922" s="625"/>
      <c r="N922" s="759"/>
      <c r="O922" s="759"/>
      <c r="P922" s="625"/>
      <c r="Q922" s="627"/>
    </row>
    <row r="923" spans="1:17" ht="15" x14ac:dyDescent="0.25">
      <c r="A923" s="1090" t="s">
        <v>2282</v>
      </c>
      <c r="B923" s="1090"/>
      <c r="C923" s="1090"/>
      <c r="D923" s="1090"/>
      <c r="E923" s="1090"/>
      <c r="F923" s="1090"/>
      <c r="G923" s="1090"/>
      <c r="H923" s="1090"/>
      <c r="I923" s="1090"/>
      <c r="J923" s="1090"/>
      <c r="K923" s="1090"/>
      <c r="L923" s="625" t="s">
        <v>220</v>
      </c>
      <c r="M923" s="625"/>
      <c r="N923" s="759"/>
      <c r="O923" s="759"/>
      <c r="P923" s="625"/>
      <c r="Q923" s="627"/>
    </row>
    <row r="924" spans="1:17" ht="15" x14ac:dyDescent="0.25">
      <c r="A924" s="625"/>
      <c r="B924" s="625"/>
      <c r="C924" s="625"/>
      <c r="D924" s="630"/>
      <c r="E924" s="625"/>
      <c r="F924" s="625"/>
      <c r="G924" s="625"/>
      <c r="H924" s="631"/>
      <c r="I924" s="632"/>
      <c r="J924" s="625"/>
      <c r="K924" s="625"/>
      <c r="L924" s="625"/>
      <c r="M924" s="625"/>
      <c r="N924" s="759"/>
      <c r="O924" s="759"/>
      <c r="P924" s="625"/>
      <c r="Q924" s="627"/>
    </row>
    <row r="925" spans="1:17" ht="15" x14ac:dyDescent="0.25">
      <c r="A925" s="758" t="s">
        <v>279</v>
      </c>
      <c r="B925" s="1066" t="s">
        <v>280</v>
      </c>
      <c r="C925" s="1066"/>
      <c r="D925" s="1066"/>
      <c r="E925" s="1066"/>
      <c r="F925" s="1066"/>
      <c r="G925" s="1066"/>
      <c r="H925" s="1066"/>
      <c r="I925" s="1066"/>
      <c r="J925" s="1066"/>
      <c r="K925" s="1066" t="s">
        <v>2283</v>
      </c>
      <c r="L925" s="1066"/>
      <c r="M925" s="625"/>
      <c r="N925" s="759"/>
      <c r="O925" s="759"/>
      <c r="P925" s="625"/>
      <c r="Q925" s="627"/>
    </row>
    <row r="926" spans="1:17" ht="15" x14ac:dyDescent="0.25">
      <c r="A926" s="634">
        <f>1</f>
        <v>1</v>
      </c>
      <c r="B926" s="1052" t="s">
        <v>281</v>
      </c>
      <c r="C926" s="1052"/>
      <c r="D926" s="1052"/>
      <c r="E926" s="1052"/>
      <c r="F926" s="1052"/>
      <c r="G926" s="1052"/>
      <c r="H926" s="1052"/>
      <c r="I926" s="1052"/>
      <c r="J926" s="1052"/>
      <c r="K926" s="1052"/>
      <c r="L926" s="1052"/>
      <c r="M926" s="625"/>
      <c r="N926" s="759"/>
      <c r="O926" s="759"/>
      <c r="P926" s="625"/>
      <c r="Q926" s="627"/>
    </row>
    <row r="927" spans="1:17" ht="15" x14ac:dyDescent="0.25">
      <c r="A927" s="634">
        <f>A926+1</f>
        <v>2</v>
      </c>
      <c r="B927" s="1052" t="s">
        <v>282</v>
      </c>
      <c r="C927" s="1052"/>
      <c r="D927" s="1052"/>
      <c r="E927" s="1052"/>
      <c r="F927" s="1052"/>
      <c r="G927" s="1052"/>
      <c r="H927" s="1052"/>
      <c r="I927" s="1052"/>
      <c r="J927" s="1052"/>
      <c r="K927" s="1067"/>
      <c r="L927" s="1067"/>
      <c r="M927" s="625"/>
      <c r="N927" s="759"/>
      <c r="O927" s="759"/>
      <c r="P927" s="625"/>
      <c r="Q927" s="627"/>
    </row>
    <row r="928" spans="1:17" ht="15" x14ac:dyDescent="0.25">
      <c r="A928" s="757">
        <f>A927+1</f>
        <v>3</v>
      </c>
      <c r="B928" s="1052" t="s">
        <v>2257</v>
      </c>
      <c r="C928" s="1052"/>
      <c r="D928" s="1052"/>
      <c r="E928" s="1052"/>
      <c r="F928" s="1052"/>
      <c r="G928" s="1052"/>
      <c r="H928" s="1052"/>
      <c r="I928" s="1052"/>
      <c r="J928" s="1052"/>
      <c r="K928" s="1052"/>
      <c r="L928" s="1052"/>
      <c r="M928" s="625"/>
      <c r="N928" s="759"/>
      <c r="O928" s="759"/>
      <c r="P928" s="625"/>
      <c r="Q928" s="627"/>
    </row>
    <row r="929" spans="1:17" ht="15" x14ac:dyDescent="0.25">
      <c r="A929" s="634">
        <f>A928+1</f>
        <v>4</v>
      </c>
      <c r="B929" s="1052" t="s">
        <v>283</v>
      </c>
      <c r="C929" s="1052"/>
      <c r="D929" s="1052"/>
      <c r="E929" s="1052"/>
      <c r="F929" s="1052"/>
      <c r="G929" s="1052"/>
      <c r="H929" s="1052"/>
      <c r="I929" s="1052"/>
      <c r="J929" s="1052"/>
      <c r="K929" s="1052"/>
      <c r="L929" s="1052"/>
      <c r="M929" s="625"/>
      <c r="N929" s="759"/>
      <c r="O929" s="759"/>
      <c r="P929" s="625"/>
      <c r="Q929" s="627"/>
    </row>
  </sheetData>
  <mergeCells count="773">
    <mergeCell ref="B929:J929"/>
    <mergeCell ref="K929:L929"/>
    <mergeCell ref="F893:L893"/>
    <mergeCell ref="F895:L895"/>
    <mergeCell ref="A922:K922"/>
    <mergeCell ref="A923:K923"/>
    <mergeCell ref="B925:J925"/>
    <mergeCell ref="K925:L925"/>
    <mergeCell ref="B926:J926"/>
    <mergeCell ref="K926:L926"/>
    <mergeCell ref="B927:J927"/>
    <mergeCell ref="K927:L927"/>
    <mergeCell ref="B928:J928"/>
    <mergeCell ref="K928:L928"/>
    <mergeCell ref="A907:L907"/>
    <mergeCell ref="M907:Q907"/>
    <mergeCell ref="A908:L908"/>
    <mergeCell ref="M908:Q908"/>
    <mergeCell ref="A912:L912"/>
    <mergeCell ref="M912:Q912"/>
    <mergeCell ref="A913:I913"/>
    <mergeCell ref="O913:P913"/>
    <mergeCell ref="A921:K921"/>
    <mergeCell ref="A888:E888"/>
    <mergeCell ref="F888:L888"/>
    <mergeCell ref="F889:L889"/>
    <mergeCell ref="F890:L890"/>
    <mergeCell ref="F891:L891"/>
    <mergeCell ref="F892:L892"/>
    <mergeCell ref="A903:P903"/>
    <mergeCell ref="H896:L896"/>
    <mergeCell ref="H897:L897"/>
    <mergeCell ref="H898:L898"/>
    <mergeCell ref="H899:L899"/>
    <mergeCell ref="H900:L900"/>
    <mergeCell ref="H901:L901"/>
    <mergeCell ref="H902:L902"/>
    <mergeCell ref="H894:L894"/>
    <mergeCell ref="A880:Q881"/>
    <mergeCell ref="A882:Q882"/>
    <mergeCell ref="A883:Q883"/>
    <mergeCell ref="F884:L887"/>
    <mergeCell ref="M884:M887"/>
    <mergeCell ref="N884:Q885"/>
    <mergeCell ref="A885:E885"/>
    <mergeCell ref="A886:E886"/>
    <mergeCell ref="N886:N887"/>
    <mergeCell ref="O886:O887"/>
    <mergeCell ref="Q886:Q887"/>
    <mergeCell ref="H876:M876"/>
    <mergeCell ref="N876:Q876"/>
    <mergeCell ref="A877:F877"/>
    <mergeCell ref="H877:M877"/>
    <mergeCell ref="N877:Q877"/>
    <mergeCell ref="A878:F878"/>
    <mergeCell ref="I878:M878"/>
    <mergeCell ref="N878:Q878"/>
    <mergeCell ref="A879:F879"/>
    <mergeCell ref="I879:M879"/>
    <mergeCell ref="N879:Q879"/>
    <mergeCell ref="A868:H868"/>
    <mergeCell ref="K868:Q868"/>
    <mergeCell ref="A869:H869"/>
    <mergeCell ref="A870:H870"/>
    <mergeCell ref="A871:H871"/>
    <mergeCell ref="J871:L871"/>
    <mergeCell ref="A872:H872"/>
    <mergeCell ref="A874:Q874"/>
    <mergeCell ref="A875:F875"/>
    <mergeCell ref="H875:M875"/>
    <mergeCell ref="N875:Q875"/>
    <mergeCell ref="I859:O859"/>
    <mergeCell ref="I860:O860"/>
    <mergeCell ref="I862:O862"/>
    <mergeCell ref="I863:O863"/>
    <mergeCell ref="A864:H864"/>
    <mergeCell ref="A865:H865"/>
    <mergeCell ref="A866:H866"/>
    <mergeCell ref="K866:M866"/>
    <mergeCell ref="A867:H867"/>
    <mergeCell ref="K867:P867"/>
    <mergeCell ref="B852:J852"/>
    <mergeCell ref="K852:L852"/>
    <mergeCell ref="B853:J853"/>
    <mergeCell ref="K853:L853"/>
    <mergeCell ref="B854:J854"/>
    <mergeCell ref="K854:L854"/>
    <mergeCell ref="B855:J855"/>
    <mergeCell ref="K855:L855"/>
    <mergeCell ref="B856:J856"/>
    <mergeCell ref="K856:L856"/>
    <mergeCell ref="A842:L842"/>
    <mergeCell ref="M842:Q842"/>
    <mergeCell ref="A846:L846"/>
    <mergeCell ref="M846:Q846"/>
    <mergeCell ref="A847:I847"/>
    <mergeCell ref="O847:P847"/>
    <mergeCell ref="A848:K848"/>
    <mergeCell ref="A849:K849"/>
    <mergeCell ref="A850:K850"/>
    <mergeCell ref="A832:E832"/>
    <mergeCell ref="F832:L832"/>
    <mergeCell ref="F833:L833"/>
    <mergeCell ref="F835:L835"/>
    <mergeCell ref="F836:L836"/>
    <mergeCell ref="H837:L837"/>
    <mergeCell ref="H838:L838"/>
    <mergeCell ref="A839:P839"/>
    <mergeCell ref="A841:L841"/>
    <mergeCell ref="M841:Q841"/>
    <mergeCell ref="F834:L834"/>
    <mergeCell ref="A824:Q825"/>
    <mergeCell ref="A826:Q826"/>
    <mergeCell ref="A827:Q827"/>
    <mergeCell ref="F828:L831"/>
    <mergeCell ref="M828:M831"/>
    <mergeCell ref="N828:Q829"/>
    <mergeCell ref="A829:E829"/>
    <mergeCell ref="A830:E830"/>
    <mergeCell ref="N830:N831"/>
    <mergeCell ref="O830:O831"/>
    <mergeCell ref="Q830:Q831"/>
    <mergeCell ref="H820:M820"/>
    <mergeCell ref="N820:Q820"/>
    <mergeCell ref="A821:F821"/>
    <mergeCell ref="H821:M821"/>
    <mergeCell ref="N821:Q821"/>
    <mergeCell ref="A822:F822"/>
    <mergeCell ref="I822:M822"/>
    <mergeCell ref="N822:Q822"/>
    <mergeCell ref="A823:F823"/>
    <mergeCell ref="I823:M823"/>
    <mergeCell ref="N823:Q823"/>
    <mergeCell ref="A812:H812"/>
    <mergeCell ref="K812:Q812"/>
    <mergeCell ref="A813:H813"/>
    <mergeCell ref="A814:H814"/>
    <mergeCell ref="A815:H815"/>
    <mergeCell ref="J815:L815"/>
    <mergeCell ref="A816:H816"/>
    <mergeCell ref="A818:Q818"/>
    <mergeCell ref="A819:F819"/>
    <mergeCell ref="H819:M819"/>
    <mergeCell ref="N819:Q819"/>
    <mergeCell ref="I804:O804"/>
    <mergeCell ref="I806:O806"/>
    <mergeCell ref="I807:O807"/>
    <mergeCell ref="A808:H808"/>
    <mergeCell ref="A809:H809"/>
    <mergeCell ref="A810:H810"/>
    <mergeCell ref="K810:M810"/>
    <mergeCell ref="A811:H811"/>
    <mergeCell ref="K811:P811"/>
    <mergeCell ref="H48:L48"/>
    <mergeCell ref="B65:J65"/>
    <mergeCell ref="K65:L65"/>
    <mergeCell ref="I803:O803"/>
    <mergeCell ref="I99:O99"/>
    <mergeCell ref="A60:K60"/>
    <mergeCell ref="A61:K61"/>
    <mergeCell ref="B63:J63"/>
    <mergeCell ref="K63:L63"/>
    <mergeCell ref="B64:J64"/>
    <mergeCell ref="K64:L64"/>
    <mergeCell ref="I100:O100"/>
    <mergeCell ref="I102:O102"/>
    <mergeCell ref="I103:O103"/>
    <mergeCell ref="A104:H104"/>
    <mergeCell ref="A105:H105"/>
    <mergeCell ref="A106:H106"/>
    <mergeCell ref="K106:M106"/>
    <mergeCell ref="A107:H107"/>
    <mergeCell ref="K107:P107"/>
    <mergeCell ref="A118:F118"/>
    <mergeCell ref="I118:M118"/>
    <mergeCell ref="N118:Q118"/>
    <mergeCell ref="I120:M120"/>
    <mergeCell ref="A25:Q25"/>
    <mergeCell ref="J13:L13"/>
    <mergeCell ref="B66:J66"/>
    <mergeCell ref="K66:L66"/>
    <mergeCell ref="B67:J67"/>
    <mergeCell ref="K67:L67"/>
    <mergeCell ref="A56:L56"/>
    <mergeCell ref="F47:L47"/>
    <mergeCell ref="A49:P49"/>
    <mergeCell ref="A51:L51"/>
    <mergeCell ref="M51:Q51"/>
    <mergeCell ref="A52:L52"/>
    <mergeCell ref="M52:Q52"/>
    <mergeCell ref="A30:E30"/>
    <mergeCell ref="F30:L30"/>
    <mergeCell ref="F31:L31"/>
    <mergeCell ref="H45:L45"/>
    <mergeCell ref="M56:Q56"/>
    <mergeCell ref="A57:I57"/>
    <mergeCell ref="O57:P57"/>
    <mergeCell ref="A59:K59"/>
    <mergeCell ref="N26:Q27"/>
    <mergeCell ref="A27:E27"/>
    <mergeCell ref="A28:E28"/>
    <mergeCell ref="Q28:Q29"/>
    <mergeCell ref="F32:L32"/>
    <mergeCell ref="D46:E46"/>
    <mergeCell ref="F46:L46"/>
    <mergeCell ref="F26:L29"/>
    <mergeCell ref="M26:M29"/>
    <mergeCell ref="F33:L33"/>
    <mergeCell ref="F34:L34"/>
    <mergeCell ref="F44:L44"/>
    <mergeCell ref="H35:L35"/>
    <mergeCell ref="H36:L36"/>
    <mergeCell ref="H37:L37"/>
    <mergeCell ref="H38:L38"/>
    <mergeCell ref="H39:L39"/>
    <mergeCell ref="H40:L40"/>
    <mergeCell ref="H41:L41"/>
    <mergeCell ref="H43:L43"/>
    <mergeCell ref="H42:L42"/>
    <mergeCell ref="N28:N29"/>
    <mergeCell ref="A7:H7"/>
    <mergeCell ref="I2:O2"/>
    <mergeCell ref="I3:O3"/>
    <mergeCell ref="I5:O5"/>
    <mergeCell ref="I6:O6"/>
    <mergeCell ref="A17:F17"/>
    <mergeCell ref="H17:M17"/>
    <mergeCell ref="N17:Q17"/>
    <mergeCell ref="A8:H8"/>
    <mergeCell ref="K8:M8"/>
    <mergeCell ref="A9:H9"/>
    <mergeCell ref="K9:P9"/>
    <mergeCell ref="A10:H10"/>
    <mergeCell ref="K10:N10"/>
    <mergeCell ref="A11:H11"/>
    <mergeCell ref="A12:H12"/>
    <mergeCell ref="A13:H13"/>
    <mergeCell ref="A14:H14"/>
    <mergeCell ref="A16:Q16"/>
    <mergeCell ref="H18:M18"/>
    <mergeCell ref="N18:Q18"/>
    <mergeCell ref="A19:F19"/>
    <mergeCell ref="A112:H112"/>
    <mergeCell ref="A114:Q114"/>
    <mergeCell ref="A115:F115"/>
    <mergeCell ref="H115:M115"/>
    <mergeCell ref="N115:Q115"/>
    <mergeCell ref="A108:H108"/>
    <mergeCell ref="A109:H109"/>
    <mergeCell ref="A110:H110"/>
    <mergeCell ref="A111:H111"/>
    <mergeCell ref="J111:L111"/>
    <mergeCell ref="H19:M19"/>
    <mergeCell ref="N19:Q19"/>
    <mergeCell ref="A20:F20"/>
    <mergeCell ref="I20:M20"/>
    <mergeCell ref="N20:Q20"/>
    <mergeCell ref="A21:F21"/>
    <mergeCell ref="I21:M21"/>
    <mergeCell ref="N21:Q21"/>
    <mergeCell ref="A22:Q23"/>
    <mergeCell ref="A24:Q24"/>
    <mergeCell ref="O28:O29"/>
    <mergeCell ref="N120:Q120"/>
    <mergeCell ref="H116:M116"/>
    <mergeCell ref="N116:Q116"/>
    <mergeCell ref="A117:F117"/>
    <mergeCell ref="H117:M117"/>
    <mergeCell ref="N117:Q117"/>
    <mergeCell ref="M137:Q137"/>
    <mergeCell ref="F133:L133"/>
    <mergeCell ref="F134:L134"/>
    <mergeCell ref="A129:E129"/>
    <mergeCell ref="F129:L129"/>
    <mergeCell ref="F130:L130"/>
    <mergeCell ref="F131:L131"/>
    <mergeCell ref="F132:L132"/>
    <mergeCell ref="A121:Q122"/>
    <mergeCell ref="A123:Q123"/>
    <mergeCell ref="A124:Q124"/>
    <mergeCell ref="F125:L128"/>
    <mergeCell ref="M125:M128"/>
    <mergeCell ref="N125:Q126"/>
    <mergeCell ref="A126:E126"/>
    <mergeCell ref="A127:E127"/>
    <mergeCell ref="N127:N128"/>
    <mergeCell ref="O127:O128"/>
    <mergeCell ref="Q127:Q128"/>
    <mergeCell ref="B158:J158"/>
    <mergeCell ref="K158:L158"/>
    <mergeCell ref="A119:F120"/>
    <mergeCell ref="I119:M119"/>
    <mergeCell ref="N119:Q119"/>
    <mergeCell ref="B155:J155"/>
    <mergeCell ref="K155:L155"/>
    <mergeCell ref="B156:J156"/>
    <mergeCell ref="K156:L156"/>
    <mergeCell ref="B157:J157"/>
    <mergeCell ref="K157:L157"/>
    <mergeCell ref="A150:K150"/>
    <mergeCell ref="A151:K151"/>
    <mergeCell ref="A152:K152"/>
    <mergeCell ref="B154:J154"/>
    <mergeCell ref="K154:L154"/>
    <mergeCell ref="A138:L138"/>
    <mergeCell ref="M138:Q138"/>
    <mergeCell ref="A142:L142"/>
    <mergeCell ref="M142:Q142"/>
    <mergeCell ref="A143:I143"/>
    <mergeCell ref="O143:P143"/>
    <mergeCell ref="A135:P135"/>
    <mergeCell ref="A137:L137"/>
    <mergeCell ref="A211:H211"/>
    <mergeCell ref="A212:H212"/>
    <mergeCell ref="K212:M212"/>
    <mergeCell ref="A213:H213"/>
    <mergeCell ref="K213:P213"/>
    <mergeCell ref="I205:O205"/>
    <mergeCell ref="I206:O206"/>
    <mergeCell ref="I208:O208"/>
    <mergeCell ref="I209:O209"/>
    <mergeCell ref="A210:H210"/>
    <mergeCell ref="A218:H218"/>
    <mergeCell ref="A220:Q220"/>
    <mergeCell ref="A221:F221"/>
    <mergeCell ref="H221:M221"/>
    <mergeCell ref="N221:Q221"/>
    <mergeCell ref="A214:H214"/>
    <mergeCell ref="A215:H215"/>
    <mergeCell ref="A216:H216"/>
    <mergeCell ref="A217:H217"/>
    <mergeCell ref="J217:L217"/>
    <mergeCell ref="K214:Q214"/>
    <mergeCell ref="A224:F224"/>
    <mergeCell ref="I224:M224"/>
    <mergeCell ref="N224:Q224"/>
    <mergeCell ref="A225:F225"/>
    <mergeCell ref="I225:M225"/>
    <mergeCell ref="N225:Q225"/>
    <mergeCell ref="H222:M222"/>
    <mergeCell ref="N222:Q222"/>
    <mergeCell ref="A223:F223"/>
    <mergeCell ref="H223:M223"/>
    <mergeCell ref="N223:Q223"/>
    <mergeCell ref="A226:Q227"/>
    <mergeCell ref="A228:Q228"/>
    <mergeCell ref="A229:Q229"/>
    <mergeCell ref="F230:L233"/>
    <mergeCell ref="M230:M233"/>
    <mergeCell ref="N230:Q231"/>
    <mergeCell ref="A231:E231"/>
    <mergeCell ref="A232:E232"/>
    <mergeCell ref="N232:N233"/>
    <mergeCell ref="O232:O233"/>
    <mergeCell ref="Q232:Q233"/>
    <mergeCell ref="F241:L241"/>
    <mergeCell ref="A243:P243"/>
    <mergeCell ref="A245:L245"/>
    <mergeCell ref="M245:Q245"/>
    <mergeCell ref="F238:L238"/>
    <mergeCell ref="A234:E234"/>
    <mergeCell ref="F234:L234"/>
    <mergeCell ref="F235:L235"/>
    <mergeCell ref="F236:L236"/>
    <mergeCell ref="F237:L237"/>
    <mergeCell ref="B263:J263"/>
    <mergeCell ref="K263:L263"/>
    <mergeCell ref="H239:L239"/>
    <mergeCell ref="I317:O317"/>
    <mergeCell ref="I318:O318"/>
    <mergeCell ref="B260:J260"/>
    <mergeCell ref="K260:L260"/>
    <mergeCell ref="B261:J261"/>
    <mergeCell ref="K261:L261"/>
    <mergeCell ref="B262:J262"/>
    <mergeCell ref="K262:L262"/>
    <mergeCell ref="A255:K255"/>
    <mergeCell ref="A256:K256"/>
    <mergeCell ref="A257:K257"/>
    <mergeCell ref="B259:J259"/>
    <mergeCell ref="K259:L259"/>
    <mergeCell ref="A246:L246"/>
    <mergeCell ref="M246:Q246"/>
    <mergeCell ref="A250:L250"/>
    <mergeCell ref="M250:Q250"/>
    <mergeCell ref="A251:I251"/>
    <mergeCell ref="O251:P251"/>
    <mergeCell ref="D240:E240"/>
    <mergeCell ref="F240:L240"/>
    <mergeCell ref="A325:H325"/>
    <mergeCell ref="K325:P325"/>
    <mergeCell ref="A326:H326"/>
    <mergeCell ref="K326:N326"/>
    <mergeCell ref="A327:H327"/>
    <mergeCell ref="I320:O320"/>
    <mergeCell ref="I321:O321"/>
    <mergeCell ref="A322:H322"/>
    <mergeCell ref="A323:H323"/>
    <mergeCell ref="A324:H324"/>
    <mergeCell ref="K324:M324"/>
    <mergeCell ref="A333:F333"/>
    <mergeCell ref="H333:M333"/>
    <mergeCell ref="N333:Q333"/>
    <mergeCell ref="H334:M334"/>
    <mergeCell ref="N334:Q334"/>
    <mergeCell ref="A328:H328"/>
    <mergeCell ref="A329:H329"/>
    <mergeCell ref="J329:L329"/>
    <mergeCell ref="A330:H330"/>
    <mergeCell ref="A332:Q332"/>
    <mergeCell ref="A337:F337"/>
    <mergeCell ref="I337:M337"/>
    <mergeCell ref="N337:Q337"/>
    <mergeCell ref="A338:Q339"/>
    <mergeCell ref="A340:Q340"/>
    <mergeCell ref="A335:F335"/>
    <mergeCell ref="H335:M335"/>
    <mergeCell ref="N335:Q335"/>
    <mergeCell ref="A336:F336"/>
    <mergeCell ref="I336:M336"/>
    <mergeCell ref="N336:Q336"/>
    <mergeCell ref="A346:E346"/>
    <mergeCell ref="F346:L346"/>
    <mergeCell ref="F347:L347"/>
    <mergeCell ref="F348:L348"/>
    <mergeCell ref="D356:E356"/>
    <mergeCell ref="F356:L356"/>
    <mergeCell ref="A341:Q341"/>
    <mergeCell ref="F342:L345"/>
    <mergeCell ref="M342:M345"/>
    <mergeCell ref="N342:Q343"/>
    <mergeCell ref="A343:E343"/>
    <mergeCell ref="A344:E344"/>
    <mergeCell ref="N344:N345"/>
    <mergeCell ref="O344:O345"/>
    <mergeCell ref="Q344:Q345"/>
    <mergeCell ref="D349:E349"/>
    <mergeCell ref="F349:L349"/>
    <mergeCell ref="F350:L350"/>
    <mergeCell ref="H351:L351"/>
    <mergeCell ref="H352:L352"/>
    <mergeCell ref="H353:L353"/>
    <mergeCell ref="H354:L354"/>
    <mergeCell ref="H355:L355"/>
    <mergeCell ref="F361:L361"/>
    <mergeCell ref="H362:L362"/>
    <mergeCell ref="A367:P367"/>
    <mergeCell ref="A369:L369"/>
    <mergeCell ref="M369:Q369"/>
    <mergeCell ref="F357:L357"/>
    <mergeCell ref="H358:L358"/>
    <mergeCell ref="H359:L359"/>
    <mergeCell ref="F360:L360"/>
    <mergeCell ref="F363:L363"/>
    <mergeCell ref="F364:L364"/>
    <mergeCell ref="H365:L365"/>
    <mergeCell ref="H366:L366"/>
    <mergeCell ref="A377:K377"/>
    <mergeCell ref="A378:K378"/>
    <mergeCell ref="A379:K379"/>
    <mergeCell ref="B381:J381"/>
    <mergeCell ref="K381:L381"/>
    <mergeCell ref="A370:L370"/>
    <mergeCell ref="M370:Q370"/>
    <mergeCell ref="A374:L374"/>
    <mergeCell ref="M374:Q374"/>
    <mergeCell ref="A375:I375"/>
    <mergeCell ref="O375:P375"/>
    <mergeCell ref="B385:J385"/>
    <mergeCell ref="K385:L385"/>
    <mergeCell ref="I423:O423"/>
    <mergeCell ref="I424:O424"/>
    <mergeCell ref="I426:O426"/>
    <mergeCell ref="B382:J382"/>
    <mergeCell ref="K382:L382"/>
    <mergeCell ref="B383:J383"/>
    <mergeCell ref="K383:L383"/>
    <mergeCell ref="B384:J384"/>
    <mergeCell ref="K384:L384"/>
    <mergeCell ref="A431:H431"/>
    <mergeCell ref="K431:P431"/>
    <mergeCell ref="A432:H432"/>
    <mergeCell ref="A433:H433"/>
    <mergeCell ref="I427:O427"/>
    <mergeCell ref="A428:H428"/>
    <mergeCell ref="A429:H429"/>
    <mergeCell ref="A430:H430"/>
    <mergeCell ref="K430:M430"/>
    <mergeCell ref="K432:Q432"/>
    <mergeCell ref="A439:F439"/>
    <mergeCell ref="H439:M439"/>
    <mergeCell ref="N439:Q439"/>
    <mergeCell ref="H440:M440"/>
    <mergeCell ref="N440:Q440"/>
    <mergeCell ref="A434:H434"/>
    <mergeCell ref="A435:H435"/>
    <mergeCell ref="J435:L435"/>
    <mergeCell ref="A436:H436"/>
    <mergeCell ref="A438:Q438"/>
    <mergeCell ref="A443:F443"/>
    <mergeCell ref="I443:M443"/>
    <mergeCell ref="N443:Q443"/>
    <mergeCell ref="A444:Q445"/>
    <mergeCell ref="A446:Q446"/>
    <mergeCell ref="A441:F441"/>
    <mergeCell ref="H441:M441"/>
    <mergeCell ref="N441:Q441"/>
    <mergeCell ref="A442:F442"/>
    <mergeCell ref="I442:M442"/>
    <mergeCell ref="N442:Q442"/>
    <mergeCell ref="F456:L456"/>
    <mergeCell ref="H457:L457"/>
    <mergeCell ref="A452:E452"/>
    <mergeCell ref="F452:L452"/>
    <mergeCell ref="F453:L453"/>
    <mergeCell ref="F454:L454"/>
    <mergeCell ref="D455:E455"/>
    <mergeCell ref="F455:L455"/>
    <mergeCell ref="A447:Q447"/>
    <mergeCell ref="F448:L451"/>
    <mergeCell ref="M448:M451"/>
    <mergeCell ref="N448:Q449"/>
    <mergeCell ref="A449:E449"/>
    <mergeCell ref="A450:E450"/>
    <mergeCell ref="N450:N451"/>
    <mergeCell ref="O450:O451"/>
    <mergeCell ref="Q450:Q451"/>
    <mergeCell ref="A465:L465"/>
    <mergeCell ref="M465:Q465"/>
    <mergeCell ref="A466:I466"/>
    <mergeCell ref="O466:P466"/>
    <mergeCell ref="A468:K468"/>
    <mergeCell ref="A458:P458"/>
    <mergeCell ref="A460:L460"/>
    <mergeCell ref="M460:Q460"/>
    <mergeCell ref="A461:L461"/>
    <mergeCell ref="M461:Q461"/>
    <mergeCell ref="B474:J474"/>
    <mergeCell ref="K474:L474"/>
    <mergeCell ref="B475:J475"/>
    <mergeCell ref="K475:L475"/>
    <mergeCell ref="B476:J476"/>
    <mergeCell ref="K476:L476"/>
    <mergeCell ref="A469:K469"/>
    <mergeCell ref="A470:K470"/>
    <mergeCell ref="B472:J472"/>
    <mergeCell ref="K472:L472"/>
    <mergeCell ref="B473:J473"/>
    <mergeCell ref="K473:L473"/>
    <mergeCell ref="A484:H484"/>
    <mergeCell ref="A485:H485"/>
    <mergeCell ref="K485:M485"/>
    <mergeCell ref="A486:H486"/>
    <mergeCell ref="K486:P486"/>
    <mergeCell ref="I478:O478"/>
    <mergeCell ref="I479:O479"/>
    <mergeCell ref="I481:O481"/>
    <mergeCell ref="I482:O482"/>
    <mergeCell ref="A483:H483"/>
    <mergeCell ref="A491:H491"/>
    <mergeCell ref="A493:Q493"/>
    <mergeCell ref="A494:F494"/>
    <mergeCell ref="H494:M494"/>
    <mergeCell ref="N494:Q494"/>
    <mergeCell ref="A487:H487"/>
    <mergeCell ref="A488:H488"/>
    <mergeCell ref="A489:H489"/>
    <mergeCell ref="A490:H490"/>
    <mergeCell ref="J490:L490"/>
    <mergeCell ref="A497:F497"/>
    <mergeCell ref="I497:M497"/>
    <mergeCell ref="N497:Q497"/>
    <mergeCell ref="A498:F498"/>
    <mergeCell ref="I498:M498"/>
    <mergeCell ref="N498:Q498"/>
    <mergeCell ref="H495:M495"/>
    <mergeCell ref="N495:Q495"/>
    <mergeCell ref="A496:F496"/>
    <mergeCell ref="H496:M496"/>
    <mergeCell ref="N496:Q496"/>
    <mergeCell ref="A499:Q500"/>
    <mergeCell ref="A501:Q501"/>
    <mergeCell ref="A502:Q502"/>
    <mergeCell ref="F503:L506"/>
    <mergeCell ref="M503:M506"/>
    <mergeCell ref="N503:Q504"/>
    <mergeCell ref="A504:E504"/>
    <mergeCell ref="A505:E505"/>
    <mergeCell ref="N505:N506"/>
    <mergeCell ref="O505:O506"/>
    <mergeCell ref="Q505:Q506"/>
    <mergeCell ref="F511:L511"/>
    <mergeCell ref="F512:L512"/>
    <mergeCell ref="F513:L513"/>
    <mergeCell ref="F514:L514"/>
    <mergeCell ref="A515:P515"/>
    <mergeCell ref="A507:E507"/>
    <mergeCell ref="F507:L507"/>
    <mergeCell ref="F508:L508"/>
    <mergeCell ref="F509:L509"/>
    <mergeCell ref="D510:E510"/>
    <mergeCell ref="F510:L510"/>
    <mergeCell ref="A523:I523"/>
    <mergeCell ref="O523:P523"/>
    <mergeCell ref="A532:K532"/>
    <mergeCell ref="A533:K533"/>
    <mergeCell ref="A534:K534"/>
    <mergeCell ref="A517:L517"/>
    <mergeCell ref="M517:Q517"/>
    <mergeCell ref="A518:L518"/>
    <mergeCell ref="M518:Q518"/>
    <mergeCell ref="A522:L522"/>
    <mergeCell ref="M522:Q522"/>
    <mergeCell ref="B539:J539"/>
    <mergeCell ref="K539:L539"/>
    <mergeCell ref="B540:J540"/>
    <mergeCell ref="K540:L540"/>
    <mergeCell ref="I586:O586"/>
    <mergeCell ref="B536:J536"/>
    <mergeCell ref="K536:L536"/>
    <mergeCell ref="B537:J537"/>
    <mergeCell ref="K537:L537"/>
    <mergeCell ref="B538:J538"/>
    <mergeCell ref="K538:L538"/>
    <mergeCell ref="A592:H592"/>
    <mergeCell ref="K592:M592"/>
    <mergeCell ref="A593:H593"/>
    <mergeCell ref="K593:P593"/>
    <mergeCell ref="A594:H594"/>
    <mergeCell ref="I587:O587"/>
    <mergeCell ref="I589:O589"/>
    <mergeCell ref="I590:O590"/>
    <mergeCell ref="A591:H591"/>
    <mergeCell ref="K594:Q594"/>
    <mergeCell ref="A600:Q600"/>
    <mergeCell ref="A601:F601"/>
    <mergeCell ref="H601:M601"/>
    <mergeCell ref="N601:Q601"/>
    <mergeCell ref="H602:M602"/>
    <mergeCell ref="N602:Q602"/>
    <mergeCell ref="A595:H595"/>
    <mergeCell ref="A596:H596"/>
    <mergeCell ref="A597:H597"/>
    <mergeCell ref="J597:L597"/>
    <mergeCell ref="A598:H598"/>
    <mergeCell ref="A605:F605"/>
    <mergeCell ref="I605:M605"/>
    <mergeCell ref="N605:Q605"/>
    <mergeCell ref="A606:Q607"/>
    <mergeCell ref="A608:Q608"/>
    <mergeCell ref="A603:F603"/>
    <mergeCell ref="H603:M603"/>
    <mergeCell ref="N603:Q603"/>
    <mergeCell ref="A604:F604"/>
    <mergeCell ref="I604:M604"/>
    <mergeCell ref="N604:Q604"/>
    <mergeCell ref="F616:L616"/>
    <mergeCell ref="F617:L617"/>
    <mergeCell ref="H618:L618"/>
    <mergeCell ref="H619:L619"/>
    <mergeCell ref="B643:J643"/>
    <mergeCell ref="K643:L643"/>
    <mergeCell ref="A609:Q609"/>
    <mergeCell ref="F610:L613"/>
    <mergeCell ref="M610:M613"/>
    <mergeCell ref="N610:Q611"/>
    <mergeCell ref="A611:E611"/>
    <mergeCell ref="A612:E612"/>
    <mergeCell ref="N612:N613"/>
    <mergeCell ref="O612:O613"/>
    <mergeCell ref="Q612:Q613"/>
    <mergeCell ref="B644:J644"/>
    <mergeCell ref="K644:L644"/>
    <mergeCell ref="K487:O487"/>
    <mergeCell ref="B640:J640"/>
    <mergeCell ref="K640:L640"/>
    <mergeCell ref="B641:J641"/>
    <mergeCell ref="K641:L641"/>
    <mergeCell ref="B642:J642"/>
    <mergeCell ref="K642:L642"/>
    <mergeCell ref="A628:I628"/>
    <mergeCell ref="O628:P628"/>
    <mergeCell ref="A636:K636"/>
    <mergeCell ref="A637:K637"/>
    <mergeCell ref="A638:K638"/>
    <mergeCell ref="A622:L622"/>
    <mergeCell ref="M622:Q622"/>
    <mergeCell ref="A623:L623"/>
    <mergeCell ref="M623:Q623"/>
    <mergeCell ref="A627:L627"/>
    <mergeCell ref="M627:Q627"/>
    <mergeCell ref="A620:P620"/>
    <mergeCell ref="A614:E614"/>
    <mergeCell ref="F614:L614"/>
    <mergeCell ref="F615:L615"/>
    <mergeCell ref="A696:H696"/>
    <mergeCell ref="K696:M696"/>
    <mergeCell ref="A697:H697"/>
    <mergeCell ref="K697:P697"/>
    <mergeCell ref="I690:O690"/>
    <mergeCell ref="I691:O691"/>
    <mergeCell ref="I693:O693"/>
    <mergeCell ref="I694:O694"/>
    <mergeCell ref="A695:H695"/>
    <mergeCell ref="A702:H702"/>
    <mergeCell ref="A704:Q704"/>
    <mergeCell ref="A705:F705"/>
    <mergeCell ref="H705:M705"/>
    <mergeCell ref="N705:Q705"/>
    <mergeCell ref="A698:H698"/>
    <mergeCell ref="K698:N698"/>
    <mergeCell ref="A699:H699"/>
    <mergeCell ref="A700:H700"/>
    <mergeCell ref="A701:H701"/>
    <mergeCell ref="J701:L701"/>
    <mergeCell ref="A708:F708"/>
    <mergeCell ref="I708:M708"/>
    <mergeCell ref="N708:Q708"/>
    <mergeCell ref="I711:M711"/>
    <mergeCell ref="N711:Q711"/>
    <mergeCell ref="N709:Q709"/>
    <mergeCell ref="N710:Q710"/>
    <mergeCell ref="H706:M706"/>
    <mergeCell ref="N706:Q706"/>
    <mergeCell ref="A707:F707"/>
    <mergeCell ref="H707:M707"/>
    <mergeCell ref="N707:Q707"/>
    <mergeCell ref="F723:L723"/>
    <mergeCell ref="A712:Q713"/>
    <mergeCell ref="A714:Q714"/>
    <mergeCell ref="A715:Q715"/>
    <mergeCell ref="F716:L719"/>
    <mergeCell ref="M716:M719"/>
    <mergeCell ref="N716:Q717"/>
    <mergeCell ref="A717:E717"/>
    <mergeCell ref="A718:E718"/>
    <mergeCell ref="N718:N719"/>
    <mergeCell ref="O718:O719"/>
    <mergeCell ref="Q718:Q719"/>
    <mergeCell ref="O736:P736"/>
    <mergeCell ref="A741:K741"/>
    <mergeCell ref="A742:K742"/>
    <mergeCell ref="A743:K743"/>
    <mergeCell ref="A730:L730"/>
    <mergeCell ref="M730:Q730"/>
    <mergeCell ref="A731:L731"/>
    <mergeCell ref="M731:Q731"/>
    <mergeCell ref="A735:L735"/>
    <mergeCell ref="M735:Q735"/>
    <mergeCell ref="B748:J748"/>
    <mergeCell ref="K748:L748"/>
    <mergeCell ref="B749:J749"/>
    <mergeCell ref="K749:L749"/>
    <mergeCell ref="A709:F711"/>
    <mergeCell ref="I709:M709"/>
    <mergeCell ref="I710:M710"/>
    <mergeCell ref="B745:J745"/>
    <mergeCell ref="K745:L745"/>
    <mergeCell ref="B746:J746"/>
    <mergeCell ref="K746:L746"/>
    <mergeCell ref="B747:J747"/>
    <mergeCell ref="K747:L747"/>
    <mergeCell ref="A736:I736"/>
    <mergeCell ref="F724:L724"/>
    <mergeCell ref="H725:L725"/>
    <mergeCell ref="H726:L726"/>
    <mergeCell ref="H727:L727"/>
    <mergeCell ref="A728:P728"/>
    <mergeCell ref="A720:E720"/>
    <mergeCell ref="F720:L720"/>
    <mergeCell ref="F721:L721"/>
    <mergeCell ref="F722:L722"/>
    <mergeCell ref="D723:E723"/>
  </mergeCells>
  <printOptions horizontalCentered="1"/>
  <pageMargins left="0.7" right="0.7" top="1" bottom="2.2999999999999998" header="0.3" footer="0.3"/>
  <pageSetup paperSize="5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70"/>
  <sheetViews>
    <sheetView topLeftCell="A828" workbookViewId="0">
      <selection activeCell="A853" sqref="A853"/>
    </sheetView>
  </sheetViews>
  <sheetFormatPr defaultRowHeight="12.75" x14ac:dyDescent="0.2"/>
  <cols>
    <col min="1" max="1" width="3" style="19" customWidth="1"/>
    <col min="2" max="2" width="2.42578125" style="19" customWidth="1"/>
    <col min="3" max="3" width="2.140625" style="19" customWidth="1"/>
    <col min="4" max="4" width="4.7109375" style="19" hidden="1" customWidth="1"/>
    <col min="5" max="5" width="4" style="19" customWidth="1"/>
    <col min="6" max="6" width="2.7109375" style="19" customWidth="1"/>
    <col min="7" max="7" width="4" style="19" hidden="1" customWidth="1"/>
    <col min="8" max="8" width="1.85546875" style="19" customWidth="1"/>
    <col min="9" max="9" width="2.140625" style="19" customWidth="1"/>
    <col min="10" max="11" width="4.7109375" style="19" customWidth="1"/>
    <col min="12" max="12" width="15.5703125" style="19" customWidth="1"/>
    <col min="13" max="13" width="6.140625" style="19" customWidth="1"/>
    <col min="14" max="14" width="6.42578125" style="70" customWidth="1"/>
    <col min="15" max="15" width="7.85546875" style="70" customWidth="1"/>
    <col min="16" max="16" width="15.140625" style="237" customWidth="1"/>
    <col min="17" max="17" width="15.5703125" style="71" customWidth="1"/>
    <col min="18" max="18" width="9.140625" style="19"/>
    <col min="19" max="19" width="11.140625" style="19" bestFit="1" customWidth="1"/>
    <col min="20" max="20" width="10.140625" style="19" bestFit="1" customWidth="1"/>
    <col min="21" max="257" width="9.140625" style="19"/>
    <col min="258" max="258" width="3" style="19" customWidth="1"/>
    <col min="259" max="259" width="2.42578125" style="19" customWidth="1"/>
    <col min="260" max="260" width="2.140625" style="19" customWidth="1"/>
    <col min="261" max="261" width="0" style="19" hidden="1" customWidth="1"/>
    <col min="262" max="262" width="2.85546875" style="19" customWidth="1"/>
    <col min="263" max="263" width="2.7109375" style="19" customWidth="1"/>
    <col min="264" max="264" width="2.85546875" style="19" customWidth="1"/>
    <col min="265" max="265" width="1.85546875" style="19" customWidth="1"/>
    <col min="266" max="266" width="15.7109375" style="19" customWidth="1"/>
    <col min="267" max="267" width="4.7109375" style="19" customWidth="1"/>
    <col min="268" max="268" width="19.42578125" style="19" customWidth="1"/>
    <col min="269" max="269" width="13.85546875" style="19" customWidth="1"/>
    <col min="270" max="271" width="6.85546875" style="19" customWidth="1"/>
    <col min="272" max="272" width="12.5703125" style="19" customWidth="1"/>
    <col min="273" max="273" width="18.7109375" style="19" customWidth="1"/>
    <col min="274" max="513" width="9.140625" style="19"/>
    <col min="514" max="514" width="3" style="19" customWidth="1"/>
    <col min="515" max="515" width="2.42578125" style="19" customWidth="1"/>
    <col min="516" max="516" width="2.140625" style="19" customWidth="1"/>
    <col min="517" max="517" width="0" style="19" hidden="1" customWidth="1"/>
    <col min="518" max="518" width="2.85546875" style="19" customWidth="1"/>
    <col min="519" max="519" width="2.7109375" style="19" customWidth="1"/>
    <col min="520" max="520" width="2.85546875" style="19" customWidth="1"/>
    <col min="521" max="521" width="1.85546875" style="19" customWidth="1"/>
    <col min="522" max="522" width="15.7109375" style="19" customWidth="1"/>
    <col min="523" max="523" width="4.7109375" style="19" customWidth="1"/>
    <col min="524" max="524" width="19.42578125" style="19" customWidth="1"/>
    <col min="525" max="525" width="13.85546875" style="19" customWidth="1"/>
    <col min="526" max="527" width="6.85546875" style="19" customWidth="1"/>
    <col min="528" max="528" width="12.5703125" style="19" customWidth="1"/>
    <col min="529" max="529" width="18.7109375" style="19" customWidth="1"/>
    <col min="530" max="769" width="9.140625" style="19"/>
    <col min="770" max="770" width="3" style="19" customWidth="1"/>
    <col min="771" max="771" width="2.42578125" style="19" customWidth="1"/>
    <col min="772" max="772" width="2.140625" style="19" customWidth="1"/>
    <col min="773" max="773" width="0" style="19" hidden="1" customWidth="1"/>
    <col min="774" max="774" width="2.85546875" style="19" customWidth="1"/>
    <col min="775" max="775" width="2.7109375" style="19" customWidth="1"/>
    <col min="776" max="776" width="2.85546875" style="19" customWidth="1"/>
    <col min="777" max="777" width="1.85546875" style="19" customWidth="1"/>
    <col min="778" max="778" width="15.7109375" style="19" customWidth="1"/>
    <col min="779" max="779" width="4.7109375" style="19" customWidth="1"/>
    <col min="780" max="780" width="19.42578125" style="19" customWidth="1"/>
    <col min="781" max="781" width="13.85546875" style="19" customWidth="1"/>
    <col min="782" max="783" width="6.85546875" style="19" customWidth="1"/>
    <col min="784" max="784" width="12.5703125" style="19" customWidth="1"/>
    <col min="785" max="785" width="18.7109375" style="19" customWidth="1"/>
    <col min="786" max="1025" width="9.140625" style="19"/>
    <col min="1026" max="1026" width="3" style="19" customWidth="1"/>
    <col min="1027" max="1027" width="2.42578125" style="19" customWidth="1"/>
    <col min="1028" max="1028" width="2.140625" style="19" customWidth="1"/>
    <col min="1029" max="1029" width="0" style="19" hidden="1" customWidth="1"/>
    <col min="1030" max="1030" width="2.85546875" style="19" customWidth="1"/>
    <col min="1031" max="1031" width="2.7109375" style="19" customWidth="1"/>
    <col min="1032" max="1032" width="2.85546875" style="19" customWidth="1"/>
    <col min="1033" max="1033" width="1.85546875" style="19" customWidth="1"/>
    <col min="1034" max="1034" width="15.7109375" style="19" customWidth="1"/>
    <col min="1035" max="1035" width="4.7109375" style="19" customWidth="1"/>
    <col min="1036" max="1036" width="19.42578125" style="19" customWidth="1"/>
    <col min="1037" max="1037" width="13.85546875" style="19" customWidth="1"/>
    <col min="1038" max="1039" width="6.85546875" style="19" customWidth="1"/>
    <col min="1040" max="1040" width="12.5703125" style="19" customWidth="1"/>
    <col min="1041" max="1041" width="18.7109375" style="19" customWidth="1"/>
    <col min="1042" max="1281" width="9.140625" style="19"/>
    <col min="1282" max="1282" width="3" style="19" customWidth="1"/>
    <col min="1283" max="1283" width="2.42578125" style="19" customWidth="1"/>
    <col min="1284" max="1284" width="2.140625" style="19" customWidth="1"/>
    <col min="1285" max="1285" width="0" style="19" hidden="1" customWidth="1"/>
    <col min="1286" max="1286" width="2.85546875" style="19" customWidth="1"/>
    <col min="1287" max="1287" width="2.7109375" style="19" customWidth="1"/>
    <col min="1288" max="1288" width="2.85546875" style="19" customWidth="1"/>
    <col min="1289" max="1289" width="1.85546875" style="19" customWidth="1"/>
    <col min="1290" max="1290" width="15.7109375" style="19" customWidth="1"/>
    <col min="1291" max="1291" width="4.7109375" style="19" customWidth="1"/>
    <col min="1292" max="1292" width="19.42578125" style="19" customWidth="1"/>
    <col min="1293" max="1293" width="13.85546875" style="19" customWidth="1"/>
    <col min="1294" max="1295" width="6.85546875" style="19" customWidth="1"/>
    <col min="1296" max="1296" width="12.5703125" style="19" customWidth="1"/>
    <col min="1297" max="1297" width="18.7109375" style="19" customWidth="1"/>
    <col min="1298" max="1537" width="9.140625" style="19"/>
    <col min="1538" max="1538" width="3" style="19" customWidth="1"/>
    <col min="1539" max="1539" width="2.42578125" style="19" customWidth="1"/>
    <col min="1540" max="1540" width="2.140625" style="19" customWidth="1"/>
    <col min="1541" max="1541" width="0" style="19" hidden="1" customWidth="1"/>
    <col min="1542" max="1542" width="2.85546875" style="19" customWidth="1"/>
    <col min="1543" max="1543" width="2.7109375" style="19" customWidth="1"/>
    <col min="1544" max="1544" width="2.85546875" style="19" customWidth="1"/>
    <col min="1545" max="1545" width="1.85546875" style="19" customWidth="1"/>
    <col min="1546" max="1546" width="15.7109375" style="19" customWidth="1"/>
    <col min="1547" max="1547" width="4.7109375" style="19" customWidth="1"/>
    <col min="1548" max="1548" width="19.42578125" style="19" customWidth="1"/>
    <col min="1549" max="1549" width="13.85546875" style="19" customWidth="1"/>
    <col min="1550" max="1551" width="6.85546875" style="19" customWidth="1"/>
    <col min="1552" max="1552" width="12.5703125" style="19" customWidth="1"/>
    <col min="1553" max="1553" width="18.7109375" style="19" customWidth="1"/>
    <col min="1554" max="1793" width="9.140625" style="19"/>
    <col min="1794" max="1794" width="3" style="19" customWidth="1"/>
    <col min="1795" max="1795" width="2.42578125" style="19" customWidth="1"/>
    <col min="1796" max="1796" width="2.140625" style="19" customWidth="1"/>
    <col min="1797" max="1797" width="0" style="19" hidden="1" customWidth="1"/>
    <col min="1798" max="1798" width="2.85546875" style="19" customWidth="1"/>
    <col min="1799" max="1799" width="2.7109375" style="19" customWidth="1"/>
    <col min="1800" max="1800" width="2.85546875" style="19" customWidth="1"/>
    <col min="1801" max="1801" width="1.85546875" style="19" customWidth="1"/>
    <col min="1802" max="1802" width="15.7109375" style="19" customWidth="1"/>
    <col min="1803" max="1803" width="4.7109375" style="19" customWidth="1"/>
    <col min="1804" max="1804" width="19.42578125" style="19" customWidth="1"/>
    <col min="1805" max="1805" width="13.85546875" style="19" customWidth="1"/>
    <col min="1806" max="1807" width="6.85546875" style="19" customWidth="1"/>
    <col min="1808" max="1808" width="12.5703125" style="19" customWidth="1"/>
    <col min="1809" max="1809" width="18.7109375" style="19" customWidth="1"/>
    <col min="1810" max="2049" width="9.140625" style="19"/>
    <col min="2050" max="2050" width="3" style="19" customWidth="1"/>
    <col min="2051" max="2051" width="2.42578125" style="19" customWidth="1"/>
    <col min="2052" max="2052" width="2.140625" style="19" customWidth="1"/>
    <col min="2053" max="2053" width="0" style="19" hidden="1" customWidth="1"/>
    <col min="2054" max="2054" width="2.85546875" style="19" customWidth="1"/>
    <col min="2055" max="2055" width="2.7109375" style="19" customWidth="1"/>
    <col min="2056" max="2056" width="2.85546875" style="19" customWidth="1"/>
    <col min="2057" max="2057" width="1.85546875" style="19" customWidth="1"/>
    <col min="2058" max="2058" width="15.7109375" style="19" customWidth="1"/>
    <col min="2059" max="2059" width="4.7109375" style="19" customWidth="1"/>
    <col min="2060" max="2060" width="19.42578125" style="19" customWidth="1"/>
    <col min="2061" max="2061" width="13.85546875" style="19" customWidth="1"/>
    <col min="2062" max="2063" width="6.85546875" style="19" customWidth="1"/>
    <col min="2064" max="2064" width="12.5703125" style="19" customWidth="1"/>
    <col min="2065" max="2065" width="18.7109375" style="19" customWidth="1"/>
    <col min="2066" max="2305" width="9.140625" style="19"/>
    <col min="2306" max="2306" width="3" style="19" customWidth="1"/>
    <col min="2307" max="2307" width="2.42578125" style="19" customWidth="1"/>
    <col min="2308" max="2308" width="2.140625" style="19" customWidth="1"/>
    <col min="2309" max="2309" width="0" style="19" hidden="1" customWidth="1"/>
    <col min="2310" max="2310" width="2.85546875" style="19" customWidth="1"/>
    <col min="2311" max="2311" width="2.7109375" style="19" customWidth="1"/>
    <col min="2312" max="2312" width="2.85546875" style="19" customWidth="1"/>
    <col min="2313" max="2313" width="1.85546875" style="19" customWidth="1"/>
    <col min="2314" max="2314" width="15.7109375" style="19" customWidth="1"/>
    <col min="2315" max="2315" width="4.7109375" style="19" customWidth="1"/>
    <col min="2316" max="2316" width="19.42578125" style="19" customWidth="1"/>
    <col min="2317" max="2317" width="13.85546875" style="19" customWidth="1"/>
    <col min="2318" max="2319" width="6.85546875" style="19" customWidth="1"/>
    <col min="2320" max="2320" width="12.5703125" style="19" customWidth="1"/>
    <col min="2321" max="2321" width="18.7109375" style="19" customWidth="1"/>
    <col min="2322" max="2561" width="9.140625" style="19"/>
    <col min="2562" max="2562" width="3" style="19" customWidth="1"/>
    <col min="2563" max="2563" width="2.42578125" style="19" customWidth="1"/>
    <col min="2564" max="2564" width="2.140625" style="19" customWidth="1"/>
    <col min="2565" max="2565" width="0" style="19" hidden="1" customWidth="1"/>
    <col min="2566" max="2566" width="2.85546875" style="19" customWidth="1"/>
    <col min="2567" max="2567" width="2.7109375" style="19" customWidth="1"/>
    <col min="2568" max="2568" width="2.85546875" style="19" customWidth="1"/>
    <col min="2569" max="2569" width="1.85546875" style="19" customWidth="1"/>
    <col min="2570" max="2570" width="15.7109375" style="19" customWidth="1"/>
    <col min="2571" max="2571" width="4.7109375" style="19" customWidth="1"/>
    <col min="2572" max="2572" width="19.42578125" style="19" customWidth="1"/>
    <col min="2573" max="2573" width="13.85546875" style="19" customWidth="1"/>
    <col min="2574" max="2575" width="6.85546875" style="19" customWidth="1"/>
    <col min="2576" max="2576" width="12.5703125" style="19" customWidth="1"/>
    <col min="2577" max="2577" width="18.7109375" style="19" customWidth="1"/>
    <col min="2578" max="2817" width="9.140625" style="19"/>
    <col min="2818" max="2818" width="3" style="19" customWidth="1"/>
    <col min="2819" max="2819" width="2.42578125" style="19" customWidth="1"/>
    <col min="2820" max="2820" width="2.140625" style="19" customWidth="1"/>
    <col min="2821" max="2821" width="0" style="19" hidden="1" customWidth="1"/>
    <col min="2822" max="2822" width="2.85546875" style="19" customWidth="1"/>
    <col min="2823" max="2823" width="2.7109375" style="19" customWidth="1"/>
    <col min="2824" max="2824" width="2.85546875" style="19" customWidth="1"/>
    <col min="2825" max="2825" width="1.85546875" style="19" customWidth="1"/>
    <col min="2826" max="2826" width="15.7109375" style="19" customWidth="1"/>
    <col min="2827" max="2827" width="4.7109375" style="19" customWidth="1"/>
    <col min="2828" max="2828" width="19.42578125" style="19" customWidth="1"/>
    <col min="2829" max="2829" width="13.85546875" style="19" customWidth="1"/>
    <col min="2830" max="2831" width="6.85546875" style="19" customWidth="1"/>
    <col min="2832" max="2832" width="12.5703125" style="19" customWidth="1"/>
    <col min="2833" max="2833" width="18.7109375" style="19" customWidth="1"/>
    <col min="2834" max="3073" width="9.140625" style="19"/>
    <col min="3074" max="3074" width="3" style="19" customWidth="1"/>
    <col min="3075" max="3075" width="2.42578125" style="19" customWidth="1"/>
    <col min="3076" max="3076" width="2.140625" style="19" customWidth="1"/>
    <col min="3077" max="3077" width="0" style="19" hidden="1" customWidth="1"/>
    <col min="3078" max="3078" width="2.85546875" style="19" customWidth="1"/>
    <col min="3079" max="3079" width="2.7109375" style="19" customWidth="1"/>
    <col min="3080" max="3080" width="2.85546875" style="19" customWidth="1"/>
    <col min="3081" max="3081" width="1.85546875" style="19" customWidth="1"/>
    <col min="3082" max="3082" width="15.7109375" style="19" customWidth="1"/>
    <col min="3083" max="3083" width="4.7109375" style="19" customWidth="1"/>
    <col min="3084" max="3084" width="19.42578125" style="19" customWidth="1"/>
    <col min="3085" max="3085" width="13.85546875" style="19" customWidth="1"/>
    <col min="3086" max="3087" width="6.85546875" style="19" customWidth="1"/>
    <col min="3088" max="3088" width="12.5703125" style="19" customWidth="1"/>
    <col min="3089" max="3089" width="18.7109375" style="19" customWidth="1"/>
    <col min="3090" max="3329" width="9.140625" style="19"/>
    <col min="3330" max="3330" width="3" style="19" customWidth="1"/>
    <col min="3331" max="3331" width="2.42578125" style="19" customWidth="1"/>
    <col min="3332" max="3332" width="2.140625" style="19" customWidth="1"/>
    <col min="3333" max="3333" width="0" style="19" hidden="1" customWidth="1"/>
    <col min="3334" max="3334" width="2.85546875" style="19" customWidth="1"/>
    <col min="3335" max="3335" width="2.7109375" style="19" customWidth="1"/>
    <col min="3336" max="3336" width="2.85546875" style="19" customWidth="1"/>
    <col min="3337" max="3337" width="1.85546875" style="19" customWidth="1"/>
    <col min="3338" max="3338" width="15.7109375" style="19" customWidth="1"/>
    <col min="3339" max="3339" width="4.7109375" style="19" customWidth="1"/>
    <col min="3340" max="3340" width="19.42578125" style="19" customWidth="1"/>
    <col min="3341" max="3341" width="13.85546875" style="19" customWidth="1"/>
    <col min="3342" max="3343" width="6.85546875" style="19" customWidth="1"/>
    <col min="3344" max="3344" width="12.5703125" style="19" customWidth="1"/>
    <col min="3345" max="3345" width="18.7109375" style="19" customWidth="1"/>
    <col min="3346" max="3585" width="9.140625" style="19"/>
    <col min="3586" max="3586" width="3" style="19" customWidth="1"/>
    <col min="3587" max="3587" width="2.42578125" style="19" customWidth="1"/>
    <col min="3588" max="3588" width="2.140625" style="19" customWidth="1"/>
    <col min="3589" max="3589" width="0" style="19" hidden="1" customWidth="1"/>
    <col min="3590" max="3590" width="2.85546875" style="19" customWidth="1"/>
    <col min="3591" max="3591" width="2.7109375" style="19" customWidth="1"/>
    <col min="3592" max="3592" width="2.85546875" style="19" customWidth="1"/>
    <col min="3593" max="3593" width="1.85546875" style="19" customWidth="1"/>
    <col min="3594" max="3594" width="15.7109375" style="19" customWidth="1"/>
    <col min="3595" max="3595" width="4.7109375" style="19" customWidth="1"/>
    <col min="3596" max="3596" width="19.42578125" style="19" customWidth="1"/>
    <col min="3597" max="3597" width="13.85546875" style="19" customWidth="1"/>
    <col min="3598" max="3599" width="6.85546875" style="19" customWidth="1"/>
    <col min="3600" max="3600" width="12.5703125" style="19" customWidth="1"/>
    <col min="3601" max="3601" width="18.7109375" style="19" customWidth="1"/>
    <col min="3602" max="3841" width="9.140625" style="19"/>
    <col min="3842" max="3842" width="3" style="19" customWidth="1"/>
    <col min="3843" max="3843" width="2.42578125" style="19" customWidth="1"/>
    <col min="3844" max="3844" width="2.140625" style="19" customWidth="1"/>
    <col min="3845" max="3845" width="0" style="19" hidden="1" customWidth="1"/>
    <col min="3846" max="3846" width="2.85546875" style="19" customWidth="1"/>
    <col min="3847" max="3847" width="2.7109375" style="19" customWidth="1"/>
    <col min="3848" max="3848" width="2.85546875" style="19" customWidth="1"/>
    <col min="3849" max="3849" width="1.85546875" style="19" customWidth="1"/>
    <col min="3850" max="3850" width="15.7109375" style="19" customWidth="1"/>
    <col min="3851" max="3851" width="4.7109375" style="19" customWidth="1"/>
    <col min="3852" max="3852" width="19.42578125" style="19" customWidth="1"/>
    <col min="3853" max="3853" width="13.85546875" style="19" customWidth="1"/>
    <col min="3854" max="3855" width="6.85546875" style="19" customWidth="1"/>
    <col min="3856" max="3856" width="12.5703125" style="19" customWidth="1"/>
    <col min="3857" max="3857" width="18.7109375" style="19" customWidth="1"/>
    <col min="3858" max="4097" width="9.140625" style="19"/>
    <col min="4098" max="4098" width="3" style="19" customWidth="1"/>
    <col min="4099" max="4099" width="2.42578125" style="19" customWidth="1"/>
    <col min="4100" max="4100" width="2.140625" style="19" customWidth="1"/>
    <col min="4101" max="4101" width="0" style="19" hidden="1" customWidth="1"/>
    <col min="4102" max="4102" width="2.85546875" style="19" customWidth="1"/>
    <col min="4103" max="4103" width="2.7109375" style="19" customWidth="1"/>
    <col min="4104" max="4104" width="2.85546875" style="19" customWidth="1"/>
    <col min="4105" max="4105" width="1.85546875" style="19" customWidth="1"/>
    <col min="4106" max="4106" width="15.7109375" style="19" customWidth="1"/>
    <col min="4107" max="4107" width="4.7109375" style="19" customWidth="1"/>
    <col min="4108" max="4108" width="19.42578125" style="19" customWidth="1"/>
    <col min="4109" max="4109" width="13.85546875" style="19" customWidth="1"/>
    <col min="4110" max="4111" width="6.85546875" style="19" customWidth="1"/>
    <col min="4112" max="4112" width="12.5703125" style="19" customWidth="1"/>
    <col min="4113" max="4113" width="18.7109375" style="19" customWidth="1"/>
    <col min="4114" max="4353" width="9.140625" style="19"/>
    <col min="4354" max="4354" width="3" style="19" customWidth="1"/>
    <col min="4355" max="4355" width="2.42578125" style="19" customWidth="1"/>
    <col min="4356" max="4356" width="2.140625" style="19" customWidth="1"/>
    <col min="4357" max="4357" width="0" style="19" hidden="1" customWidth="1"/>
    <col min="4358" max="4358" width="2.85546875" style="19" customWidth="1"/>
    <col min="4359" max="4359" width="2.7109375" style="19" customWidth="1"/>
    <col min="4360" max="4360" width="2.85546875" style="19" customWidth="1"/>
    <col min="4361" max="4361" width="1.85546875" style="19" customWidth="1"/>
    <col min="4362" max="4362" width="15.7109375" style="19" customWidth="1"/>
    <col min="4363" max="4363" width="4.7109375" style="19" customWidth="1"/>
    <col min="4364" max="4364" width="19.42578125" style="19" customWidth="1"/>
    <col min="4365" max="4365" width="13.85546875" style="19" customWidth="1"/>
    <col min="4366" max="4367" width="6.85546875" style="19" customWidth="1"/>
    <col min="4368" max="4368" width="12.5703125" style="19" customWidth="1"/>
    <col min="4369" max="4369" width="18.7109375" style="19" customWidth="1"/>
    <col min="4370" max="4609" width="9.140625" style="19"/>
    <col min="4610" max="4610" width="3" style="19" customWidth="1"/>
    <col min="4611" max="4611" width="2.42578125" style="19" customWidth="1"/>
    <col min="4612" max="4612" width="2.140625" style="19" customWidth="1"/>
    <col min="4613" max="4613" width="0" style="19" hidden="1" customWidth="1"/>
    <col min="4614" max="4614" width="2.85546875" style="19" customWidth="1"/>
    <col min="4615" max="4615" width="2.7109375" style="19" customWidth="1"/>
    <col min="4616" max="4616" width="2.85546875" style="19" customWidth="1"/>
    <col min="4617" max="4617" width="1.85546875" style="19" customWidth="1"/>
    <col min="4618" max="4618" width="15.7109375" style="19" customWidth="1"/>
    <col min="4619" max="4619" width="4.7109375" style="19" customWidth="1"/>
    <col min="4620" max="4620" width="19.42578125" style="19" customWidth="1"/>
    <col min="4621" max="4621" width="13.85546875" style="19" customWidth="1"/>
    <col min="4622" max="4623" width="6.85546875" style="19" customWidth="1"/>
    <col min="4624" max="4624" width="12.5703125" style="19" customWidth="1"/>
    <col min="4625" max="4625" width="18.7109375" style="19" customWidth="1"/>
    <col min="4626" max="4865" width="9.140625" style="19"/>
    <col min="4866" max="4866" width="3" style="19" customWidth="1"/>
    <col min="4867" max="4867" width="2.42578125" style="19" customWidth="1"/>
    <col min="4868" max="4868" width="2.140625" style="19" customWidth="1"/>
    <col min="4869" max="4869" width="0" style="19" hidden="1" customWidth="1"/>
    <col min="4870" max="4870" width="2.85546875" style="19" customWidth="1"/>
    <col min="4871" max="4871" width="2.7109375" style="19" customWidth="1"/>
    <col min="4872" max="4872" width="2.85546875" style="19" customWidth="1"/>
    <col min="4873" max="4873" width="1.85546875" style="19" customWidth="1"/>
    <col min="4874" max="4874" width="15.7109375" style="19" customWidth="1"/>
    <col min="4875" max="4875" width="4.7109375" style="19" customWidth="1"/>
    <col min="4876" max="4876" width="19.42578125" style="19" customWidth="1"/>
    <col min="4877" max="4877" width="13.85546875" style="19" customWidth="1"/>
    <col min="4878" max="4879" width="6.85546875" style="19" customWidth="1"/>
    <col min="4880" max="4880" width="12.5703125" style="19" customWidth="1"/>
    <col min="4881" max="4881" width="18.7109375" style="19" customWidth="1"/>
    <col min="4882" max="5121" width="9.140625" style="19"/>
    <col min="5122" max="5122" width="3" style="19" customWidth="1"/>
    <col min="5123" max="5123" width="2.42578125" style="19" customWidth="1"/>
    <col min="5124" max="5124" width="2.140625" style="19" customWidth="1"/>
    <col min="5125" max="5125" width="0" style="19" hidden="1" customWidth="1"/>
    <col min="5126" max="5126" width="2.85546875" style="19" customWidth="1"/>
    <col min="5127" max="5127" width="2.7109375" style="19" customWidth="1"/>
    <col min="5128" max="5128" width="2.85546875" style="19" customWidth="1"/>
    <col min="5129" max="5129" width="1.85546875" style="19" customWidth="1"/>
    <col min="5130" max="5130" width="15.7109375" style="19" customWidth="1"/>
    <col min="5131" max="5131" width="4.7109375" style="19" customWidth="1"/>
    <col min="5132" max="5132" width="19.42578125" style="19" customWidth="1"/>
    <col min="5133" max="5133" width="13.85546875" style="19" customWidth="1"/>
    <col min="5134" max="5135" width="6.85546875" style="19" customWidth="1"/>
    <col min="5136" max="5136" width="12.5703125" style="19" customWidth="1"/>
    <col min="5137" max="5137" width="18.7109375" style="19" customWidth="1"/>
    <col min="5138" max="5377" width="9.140625" style="19"/>
    <col min="5378" max="5378" width="3" style="19" customWidth="1"/>
    <col min="5379" max="5379" width="2.42578125" style="19" customWidth="1"/>
    <col min="5380" max="5380" width="2.140625" style="19" customWidth="1"/>
    <col min="5381" max="5381" width="0" style="19" hidden="1" customWidth="1"/>
    <col min="5382" max="5382" width="2.85546875" style="19" customWidth="1"/>
    <col min="5383" max="5383" width="2.7109375" style="19" customWidth="1"/>
    <col min="5384" max="5384" width="2.85546875" style="19" customWidth="1"/>
    <col min="5385" max="5385" width="1.85546875" style="19" customWidth="1"/>
    <col min="5386" max="5386" width="15.7109375" style="19" customWidth="1"/>
    <col min="5387" max="5387" width="4.7109375" style="19" customWidth="1"/>
    <col min="5388" max="5388" width="19.42578125" style="19" customWidth="1"/>
    <col min="5389" max="5389" width="13.85546875" style="19" customWidth="1"/>
    <col min="5390" max="5391" width="6.85546875" style="19" customWidth="1"/>
    <col min="5392" max="5392" width="12.5703125" style="19" customWidth="1"/>
    <col min="5393" max="5393" width="18.7109375" style="19" customWidth="1"/>
    <col min="5394" max="5633" width="9.140625" style="19"/>
    <col min="5634" max="5634" width="3" style="19" customWidth="1"/>
    <col min="5635" max="5635" width="2.42578125" style="19" customWidth="1"/>
    <col min="5636" max="5636" width="2.140625" style="19" customWidth="1"/>
    <col min="5637" max="5637" width="0" style="19" hidden="1" customWidth="1"/>
    <col min="5638" max="5638" width="2.85546875" style="19" customWidth="1"/>
    <col min="5639" max="5639" width="2.7109375" style="19" customWidth="1"/>
    <col min="5640" max="5640" width="2.85546875" style="19" customWidth="1"/>
    <col min="5641" max="5641" width="1.85546875" style="19" customWidth="1"/>
    <col min="5642" max="5642" width="15.7109375" style="19" customWidth="1"/>
    <col min="5643" max="5643" width="4.7109375" style="19" customWidth="1"/>
    <col min="5644" max="5644" width="19.42578125" style="19" customWidth="1"/>
    <col min="5645" max="5645" width="13.85546875" style="19" customWidth="1"/>
    <col min="5646" max="5647" width="6.85546875" style="19" customWidth="1"/>
    <col min="5648" max="5648" width="12.5703125" style="19" customWidth="1"/>
    <col min="5649" max="5649" width="18.7109375" style="19" customWidth="1"/>
    <col min="5650" max="5889" width="9.140625" style="19"/>
    <col min="5890" max="5890" width="3" style="19" customWidth="1"/>
    <col min="5891" max="5891" width="2.42578125" style="19" customWidth="1"/>
    <col min="5892" max="5892" width="2.140625" style="19" customWidth="1"/>
    <col min="5893" max="5893" width="0" style="19" hidden="1" customWidth="1"/>
    <col min="5894" max="5894" width="2.85546875" style="19" customWidth="1"/>
    <col min="5895" max="5895" width="2.7109375" style="19" customWidth="1"/>
    <col min="5896" max="5896" width="2.85546875" style="19" customWidth="1"/>
    <col min="5897" max="5897" width="1.85546875" style="19" customWidth="1"/>
    <col min="5898" max="5898" width="15.7109375" style="19" customWidth="1"/>
    <col min="5899" max="5899" width="4.7109375" style="19" customWidth="1"/>
    <col min="5900" max="5900" width="19.42578125" style="19" customWidth="1"/>
    <col min="5901" max="5901" width="13.85546875" style="19" customWidth="1"/>
    <col min="5902" max="5903" width="6.85546875" style="19" customWidth="1"/>
    <col min="5904" max="5904" width="12.5703125" style="19" customWidth="1"/>
    <col min="5905" max="5905" width="18.7109375" style="19" customWidth="1"/>
    <col min="5906" max="6145" width="9.140625" style="19"/>
    <col min="6146" max="6146" width="3" style="19" customWidth="1"/>
    <col min="6147" max="6147" width="2.42578125" style="19" customWidth="1"/>
    <col min="6148" max="6148" width="2.140625" style="19" customWidth="1"/>
    <col min="6149" max="6149" width="0" style="19" hidden="1" customWidth="1"/>
    <col min="6150" max="6150" width="2.85546875" style="19" customWidth="1"/>
    <col min="6151" max="6151" width="2.7109375" style="19" customWidth="1"/>
    <col min="6152" max="6152" width="2.85546875" style="19" customWidth="1"/>
    <col min="6153" max="6153" width="1.85546875" style="19" customWidth="1"/>
    <col min="6154" max="6154" width="15.7109375" style="19" customWidth="1"/>
    <col min="6155" max="6155" width="4.7109375" style="19" customWidth="1"/>
    <col min="6156" max="6156" width="19.42578125" style="19" customWidth="1"/>
    <col min="6157" max="6157" width="13.85546875" style="19" customWidth="1"/>
    <col min="6158" max="6159" width="6.85546875" style="19" customWidth="1"/>
    <col min="6160" max="6160" width="12.5703125" style="19" customWidth="1"/>
    <col min="6161" max="6161" width="18.7109375" style="19" customWidth="1"/>
    <col min="6162" max="6401" width="9.140625" style="19"/>
    <col min="6402" max="6402" width="3" style="19" customWidth="1"/>
    <col min="6403" max="6403" width="2.42578125" style="19" customWidth="1"/>
    <col min="6404" max="6404" width="2.140625" style="19" customWidth="1"/>
    <col min="6405" max="6405" width="0" style="19" hidden="1" customWidth="1"/>
    <col min="6406" max="6406" width="2.85546875" style="19" customWidth="1"/>
    <col min="6407" max="6407" width="2.7109375" style="19" customWidth="1"/>
    <col min="6408" max="6408" width="2.85546875" style="19" customWidth="1"/>
    <col min="6409" max="6409" width="1.85546875" style="19" customWidth="1"/>
    <col min="6410" max="6410" width="15.7109375" style="19" customWidth="1"/>
    <col min="6411" max="6411" width="4.7109375" style="19" customWidth="1"/>
    <col min="6412" max="6412" width="19.42578125" style="19" customWidth="1"/>
    <col min="6413" max="6413" width="13.85546875" style="19" customWidth="1"/>
    <col min="6414" max="6415" width="6.85546875" style="19" customWidth="1"/>
    <col min="6416" max="6416" width="12.5703125" style="19" customWidth="1"/>
    <col min="6417" max="6417" width="18.7109375" style="19" customWidth="1"/>
    <col min="6418" max="6657" width="9.140625" style="19"/>
    <col min="6658" max="6658" width="3" style="19" customWidth="1"/>
    <col min="6659" max="6659" width="2.42578125" style="19" customWidth="1"/>
    <col min="6660" max="6660" width="2.140625" style="19" customWidth="1"/>
    <col min="6661" max="6661" width="0" style="19" hidden="1" customWidth="1"/>
    <col min="6662" max="6662" width="2.85546875" style="19" customWidth="1"/>
    <col min="6663" max="6663" width="2.7109375" style="19" customWidth="1"/>
    <col min="6664" max="6664" width="2.85546875" style="19" customWidth="1"/>
    <col min="6665" max="6665" width="1.85546875" style="19" customWidth="1"/>
    <col min="6666" max="6666" width="15.7109375" style="19" customWidth="1"/>
    <col min="6667" max="6667" width="4.7109375" style="19" customWidth="1"/>
    <col min="6668" max="6668" width="19.42578125" style="19" customWidth="1"/>
    <col min="6669" max="6669" width="13.85546875" style="19" customWidth="1"/>
    <col min="6670" max="6671" width="6.85546875" style="19" customWidth="1"/>
    <col min="6672" max="6672" width="12.5703125" style="19" customWidth="1"/>
    <col min="6673" max="6673" width="18.7109375" style="19" customWidth="1"/>
    <col min="6674" max="6913" width="9.140625" style="19"/>
    <col min="6914" max="6914" width="3" style="19" customWidth="1"/>
    <col min="6915" max="6915" width="2.42578125" style="19" customWidth="1"/>
    <col min="6916" max="6916" width="2.140625" style="19" customWidth="1"/>
    <col min="6917" max="6917" width="0" style="19" hidden="1" customWidth="1"/>
    <col min="6918" max="6918" width="2.85546875" style="19" customWidth="1"/>
    <col min="6919" max="6919" width="2.7109375" style="19" customWidth="1"/>
    <col min="6920" max="6920" width="2.85546875" style="19" customWidth="1"/>
    <col min="6921" max="6921" width="1.85546875" style="19" customWidth="1"/>
    <col min="6922" max="6922" width="15.7109375" style="19" customWidth="1"/>
    <col min="6923" max="6923" width="4.7109375" style="19" customWidth="1"/>
    <col min="6924" max="6924" width="19.42578125" style="19" customWidth="1"/>
    <col min="6925" max="6925" width="13.85546875" style="19" customWidth="1"/>
    <col min="6926" max="6927" width="6.85546875" style="19" customWidth="1"/>
    <col min="6928" max="6928" width="12.5703125" style="19" customWidth="1"/>
    <col min="6929" max="6929" width="18.7109375" style="19" customWidth="1"/>
    <col min="6930" max="7169" width="9.140625" style="19"/>
    <col min="7170" max="7170" width="3" style="19" customWidth="1"/>
    <col min="7171" max="7171" width="2.42578125" style="19" customWidth="1"/>
    <col min="7172" max="7172" width="2.140625" style="19" customWidth="1"/>
    <col min="7173" max="7173" width="0" style="19" hidden="1" customWidth="1"/>
    <col min="7174" max="7174" width="2.85546875" style="19" customWidth="1"/>
    <col min="7175" max="7175" width="2.7109375" style="19" customWidth="1"/>
    <col min="7176" max="7176" width="2.85546875" style="19" customWidth="1"/>
    <col min="7177" max="7177" width="1.85546875" style="19" customWidth="1"/>
    <col min="7178" max="7178" width="15.7109375" style="19" customWidth="1"/>
    <col min="7179" max="7179" width="4.7109375" style="19" customWidth="1"/>
    <col min="7180" max="7180" width="19.42578125" style="19" customWidth="1"/>
    <col min="7181" max="7181" width="13.85546875" style="19" customWidth="1"/>
    <col min="7182" max="7183" width="6.85546875" style="19" customWidth="1"/>
    <col min="7184" max="7184" width="12.5703125" style="19" customWidth="1"/>
    <col min="7185" max="7185" width="18.7109375" style="19" customWidth="1"/>
    <col min="7186" max="7425" width="9.140625" style="19"/>
    <col min="7426" max="7426" width="3" style="19" customWidth="1"/>
    <col min="7427" max="7427" width="2.42578125" style="19" customWidth="1"/>
    <col min="7428" max="7428" width="2.140625" style="19" customWidth="1"/>
    <col min="7429" max="7429" width="0" style="19" hidden="1" customWidth="1"/>
    <col min="7430" max="7430" width="2.85546875" style="19" customWidth="1"/>
    <col min="7431" max="7431" width="2.7109375" style="19" customWidth="1"/>
    <col min="7432" max="7432" width="2.85546875" style="19" customWidth="1"/>
    <col min="7433" max="7433" width="1.85546875" style="19" customWidth="1"/>
    <col min="7434" max="7434" width="15.7109375" style="19" customWidth="1"/>
    <col min="7435" max="7435" width="4.7109375" style="19" customWidth="1"/>
    <col min="7436" max="7436" width="19.42578125" style="19" customWidth="1"/>
    <col min="7437" max="7437" width="13.85546875" style="19" customWidth="1"/>
    <col min="7438" max="7439" width="6.85546875" style="19" customWidth="1"/>
    <col min="7440" max="7440" width="12.5703125" style="19" customWidth="1"/>
    <col min="7441" max="7441" width="18.7109375" style="19" customWidth="1"/>
    <col min="7442" max="7681" width="9.140625" style="19"/>
    <col min="7682" max="7682" width="3" style="19" customWidth="1"/>
    <col min="7683" max="7683" width="2.42578125" style="19" customWidth="1"/>
    <col min="7684" max="7684" width="2.140625" style="19" customWidth="1"/>
    <col min="7685" max="7685" width="0" style="19" hidden="1" customWidth="1"/>
    <col min="7686" max="7686" width="2.85546875" style="19" customWidth="1"/>
    <col min="7687" max="7687" width="2.7109375" style="19" customWidth="1"/>
    <col min="7688" max="7688" width="2.85546875" style="19" customWidth="1"/>
    <col min="7689" max="7689" width="1.85546875" style="19" customWidth="1"/>
    <col min="7690" max="7690" width="15.7109375" style="19" customWidth="1"/>
    <col min="7691" max="7691" width="4.7109375" style="19" customWidth="1"/>
    <col min="7692" max="7692" width="19.42578125" style="19" customWidth="1"/>
    <col min="7693" max="7693" width="13.85546875" style="19" customWidth="1"/>
    <col min="7694" max="7695" width="6.85546875" style="19" customWidth="1"/>
    <col min="7696" max="7696" width="12.5703125" style="19" customWidth="1"/>
    <col min="7697" max="7697" width="18.7109375" style="19" customWidth="1"/>
    <col min="7698" max="7937" width="9.140625" style="19"/>
    <col min="7938" max="7938" width="3" style="19" customWidth="1"/>
    <col min="7939" max="7939" width="2.42578125" style="19" customWidth="1"/>
    <col min="7940" max="7940" width="2.140625" style="19" customWidth="1"/>
    <col min="7941" max="7941" width="0" style="19" hidden="1" customWidth="1"/>
    <col min="7942" max="7942" width="2.85546875" style="19" customWidth="1"/>
    <col min="7943" max="7943" width="2.7109375" style="19" customWidth="1"/>
    <col min="7944" max="7944" width="2.85546875" style="19" customWidth="1"/>
    <col min="7945" max="7945" width="1.85546875" style="19" customWidth="1"/>
    <col min="7946" max="7946" width="15.7109375" style="19" customWidth="1"/>
    <col min="7947" max="7947" width="4.7109375" style="19" customWidth="1"/>
    <col min="7948" max="7948" width="19.42578125" style="19" customWidth="1"/>
    <col min="7949" max="7949" width="13.85546875" style="19" customWidth="1"/>
    <col min="7950" max="7951" width="6.85546875" style="19" customWidth="1"/>
    <col min="7952" max="7952" width="12.5703125" style="19" customWidth="1"/>
    <col min="7953" max="7953" width="18.7109375" style="19" customWidth="1"/>
    <col min="7954" max="8193" width="9.140625" style="19"/>
    <col min="8194" max="8194" width="3" style="19" customWidth="1"/>
    <col min="8195" max="8195" width="2.42578125" style="19" customWidth="1"/>
    <col min="8196" max="8196" width="2.140625" style="19" customWidth="1"/>
    <col min="8197" max="8197" width="0" style="19" hidden="1" customWidth="1"/>
    <col min="8198" max="8198" width="2.85546875" style="19" customWidth="1"/>
    <col min="8199" max="8199" width="2.7109375" style="19" customWidth="1"/>
    <col min="8200" max="8200" width="2.85546875" style="19" customWidth="1"/>
    <col min="8201" max="8201" width="1.85546875" style="19" customWidth="1"/>
    <col min="8202" max="8202" width="15.7109375" style="19" customWidth="1"/>
    <col min="8203" max="8203" width="4.7109375" style="19" customWidth="1"/>
    <col min="8204" max="8204" width="19.42578125" style="19" customWidth="1"/>
    <col min="8205" max="8205" width="13.85546875" style="19" customWidth="1"/>
    <col min="8206" max="8207" width="6.85546875" style="19" customWidth="1"/>
    <col min="8208" max="8208" width="12.5703125" style="19" customWidth="1"/>
    <col min="8209" max="8209" width="18.7109375" style="19" customWidth="1"/>
    <col min="8210" max="8449" width="9.140625" style="19"/>
    <col min="8450" max="8450" width="3" style="19" customWidth="1"/>
    <col min="8451" max="8451" width="2.42578125" style="19" customWidth="1"/>
    <col min="8452" max="8452" width="2.140625" style="19" customWidth="1"/>
    <col min="8453" max="8453" width="0" style="19" hidden="1" customWidth="1"/>
    <col min="8454" max="8454" width="2.85546875" style="19" customWidth="1"/>
    <col min="8455" max="8455" width="2.7109375" style="19" customWidth="1"/>
    <col min="8456" max="8456" width="2.85546875" style="19" customWidth="1"/>
    <col min="8457" max="8457" width="1.85546875" style="19" customWidth="1"/>
    <col min="8458" max="8458" width="15.7109375" style="19" customWidth="1"/>
    <col min="8459" max="8459" width="4.7109375" style="19" customWidth="1"/>
    <col min="8460" max="8460" width="19.42578125" style="19" customWidth="1"/>
    <col min="8461" max="8461" width="13.85546875" style="19" customWidth="1"/>
    <col min="8462" max="8463" width="6.85546875" style="19" customWidth="1"/>
    <col min="8464" max="8464" width="12.5703125" style="19" customWidth="1"/>
    <col min="8465" max="8465" width="18.7109375" style="19" customWidth="1"/>
    <col min="8466" max="8705" width="9.140625" style="19"/>
    <col min="8706" max="8706" width="3" style="19" customWidth="1"/>
    <col min="8707" max="8707" width="2.42578125" style="19" customWidth="1"/>
    <col min="8708" max="8708" width="2.140625" style="19" customWidth="1"/>
    <col min="8709" max="8709" width="0" style="19" hidden="1" customWidth="1"/>
    <col min="8710" max="8710" width="2.85546875" style="19" customWidth="1"/>
    <col min="8711" max="8711" width="2.7109375" style="19" customWidth="1"/>
    <col min="8712" max="8712" width="2.85546875" style="19" customWidth="1"/>
    <col min="8713" max="8713" width="1.85546875" style="19" customWidth="1"/>
    <col min="8714" max="8714" width="15.7109375" style="19" customWidth="1"/>
    <col min="8715" max="8715" width="4.7109375" style="19" customWidth="1"/>
    <col min="8716" max="8716" width="19.42578125" style="19" customWidth="1"/>
    <col min="8717" max="8717" width="13.85546875" style="19" customWidth="1"/>
    <col min="8718" max="8719" width="6.85546875" style="19" customWidth="1"/>
    <col min="8720" max="8720" width="12.5703125" style="19" customWidth="1"/>
    <col min="8721" max="8721" width="18.7109375" style="19" customWidth="1"/>
    <col min="8722" max="8961" width="9.140625" style="19"/>
    <col min="8962" max="8962" width="3" style="19" customWidth="1"/>
    <col min="8963" max="8963" width="2.42578125" style="19" customWidth="1"/>
    <col min="8964" max="8964" width="2.140625" style="19" customWidth="1"/>
    <col min="8965" max="8965" width="0" style="19" hidden="1" customWidth="1"/>
    <col min="8966" max="8966" width="2.85546875" style="19" customWidth="1"/>
    <col min="8967" max="8967" width="2.7109375" style="19" customWidth="1"/>
    <col min="8968" max="8968" width="2.85546875" style="19" customWidth="1"/>
    <col min="8969" max="8969" width="1.85546875" style="19" customWidth="1"/>
    <col min="8970" max="8970" width="15.7109375" style="19" customWidth="1"/>
    <col min="8971" max="8971" width="4.7109375" style="19" customWidth="1"/>
    <col min="8972" max="8972" width="19.42578125" style="19" customWidth="1"/>
    <col min="8973" max="8973" width="13.85546875" style="19" customWidth="1"/>
    <col min="8974" max="8975" width="6.85546875" style="19" customWidth="1"/>
    <col min="8976" max="8976" width="12.5703125" style="19" customWidth="1"/>
    <col min="8977" max="8977" width="18.7109375" style="19" customWidth="1"/>
    <col min="8978" max="9217" width="9.140625" style="19"/>
    <col min="9218" max="9218" width="3" style="19" customWidth="1"/>
    <col min="9219" max="9219" width="2.42578125" style="19" customWidth="1"/>
    <col min="9220" max="9220" width="2.140625" style="19" customWidth="1"/>
    <col min="9221" max="9221" width="0" style="19" hidden="1" customWidth="1"/>
    <col min="9222" max="9222" width="2.85546875" style="19" customWidth="1"/>
    <col min="9223" max="9223" width="2.7109375" style="19" customWidth="1"/>
    <col min="9224" max="9224" width="2.85546875" style="19" customWidth="1"/>
    <col min="9225" max="9225" width="1.85546875" style="19" customWidth="1"/>
    <col min="9226" max="9226" width="15.7109375" style="19" customWidth="1"/>
    <col min="9227" max="9227" width="4.7109375" style="19" customWidth="1"/>
    <col min="9228" max="9228" width="19.42578125" style="19" customWidth="1"/>
    <col min="9229" max="9229" width="13.85546875" style="19" customWidth="1"/>
    <col min="9230" max="9231" width="6.85546875" style="19" customWidth="1"/>
    <col min="9232" max="9232" width="12.5703125" style="19" customWidth="1"/>
    <col min="9233" max="9233" width="18.7109375" style="19" customWidth="1"/>
    <col min="9234" max="9473" width="9.140625" style="19"/>
    <col min="9474" max="9474" width="3" style="19" customWidth="1"/>
    <col min="9475" max="9475" width="2.42578125" style="19" customWidth="1"/>
    <col min="9476" max="9476" width="2.140625" style="19" customWidth="1"/>
    <col min="9477" max="9477" width="0" style="19" hidden="1" customWidth="1"/>
    <col min="9478" max="9478" width="2.85546875" style="19" customWidth="1"/>
    <col min="9479" max="9479" width="2.7109375" style="19" customWidth="1"/>
    <col min="9480" max="9480" width="2.85546875" style="19" customWidth="1"/>
    <col min="9481" max="9481" width="1.85546875" style="19" customWidth="1"/>
    <col min="9482" max="9482" width="15.7109375" style="19" customWidth="1"/>
    <col min="9483" max="9483" width="4.7109375" style="19" customWidth="1"/>
    <col min="9484" max="9484" width="19.42578125" style="19" customWidth="1"/>
    <col min="9485" max="9485" width="13.85546875" style="19" customWidth="1"/>
    <col min="9486" max="9487" width="6.85546875" style="19" customWidth="1"/>
    <col min="9488" max="9488" width="12.5703125" style="19" customWidth="1"/>
    <col min="9489" max="9489" width="18.7109375" style="19" customWidth="1"/>
    <col min="9490" max="9729" width="9.140625" style="19"/>
    <col min="9730" max="9730" width="3" style="19" customWidth="1"/>
    <col min="9731" max="9731" width="2.42578125" style="19" customWidth="1"/>
    <col min="9732" max="9732" width="2.140625" style="19" customWidth="1"/>
    <col min="9733" max="9733" width="0" style="19" hidden="1" customWidth="1"/>
    <col min="9734" max="9734" width="2.85546875" style="19" customWidth="1"/>
    <col min="9735" max="9735" width="2.7109375" style="19" customWidth="1"/>
    <col min="9736" max="9736" width="2.85546875" style="19" customWidth="1"/>
    <col min="9737" max="9737" width="1.85546875" style="19" customWidth="1"/>
    <col min="9738" max="9738" width="15.7109375" style="19" customWidth="1"/>
    <col min="9739" max="9739" width="4.7109375" style="19" customWidth="1"/>
    <col min="9740" max="9740" width="19.42578125" style="19" customWidth="1"/>
    <col min="9741" max="9741" width="13.85546875" style="19" customWidth="1"/>
    <col min="9742" max="9743" width="6.85546875" style="19" customWidth="1"/>
    <col min="9744" max="9744" width="12.5703125" style="19" customWidth="1"/>
    <col min="9745" max="9745" width="18.7109375" style="19" customWidth="1"/>
    <col min="9746" max="9985" width="9.140625" style="19"/>
    <col min="9986" max="9986" width="3" style="19" customWidth="1"/>
    <col min="9987" max="9987" width="2.42578125" style="19" customWidth="1"/>
    <col min="9988" max="9988" width="2.140625" style="19" customWidth="1"/>
    <col min="9989" max="9989" width="0" style="19" hidden="1" customWidth="1"/>
    <col min="9990" max="9990" width="2.85546875" style="19" customWidth="1"/>
    <col min="9991" max="9991" width="2.7109375" style="19" customWidth="1"/>
    <col min="9992" max="9992" width="2.85546875" style="19" customWidth="1"/>
    <col min="9993" max="9993" width="1.85546875" style="19" customWidth="1"/>
    <col min="9994" max="9994" width="15.7109375" style="19" customWidth="1"/>
    <col min="9995" max="9995" width="4.7109375" style="19" customWidth="1"/>
    <col min="9996" max="9996" width="19.42578125" style="19" customWidth="1"/>
    <col min="9997" max="9997" width="13.85546875" style="19" customWidth="1"/>
    <col min="9998" max="9999" width="6.85546875" style="19" customWidth="1"/>
    <col min="10000" max="10000" width="12.5703125" style="19" customWidth="1"/>
    <col min="10001" max="10001" width="18.7109375" style="19" customWidth="1"/>
    <col min="10002" max="10241" width="9.140625" style="19"/>
    <col min="10242" max="10242" width="3" style="19" customWidth="1"/>
    <col min="10243" max="10243" width="2.42578125" style="19" customWidth="1"/>
    <col min="10244" max="10244" width="2.140625" style="19" customWidth="1"/>
    <col min="10245" max="10245" width="0" style="19" hidden="1" customWidth="1"/>
    <col min="10246" max="10246" width="2.85546875" style="19" customWidth="1"/>
    <col min="10247" max="10247" width="2.7109375" style="19" customWidth="1"/>
    <col min="10248" max="10248" width="2.85546875" style="19" customWidth="1"/>
    <col min="10249" max="10249" width="1.85546875" style="19" customWidth="1"/>
    <col min="10250" max="10250" width="15.7109375" style="19" customWidth="1"/>
    <col min="10251" max="10251" width="4.7109375" style="19" customWidth="1"/>
    <col min="10252" max="10252" width="19.42578125" style="19" customWidth="1"/>
    <col min="10253" max="10253" width="13.85546875" style="19" customWidth="1"/>
    <col min="10254" max="10255" width="6.85546875" style="19" customWidth="1"/>
    <col min="10256" max="10256" width="12.5703125" style="19" customWidth="1"/>
    <col min="10257" max="10257" width="18.7109375" style="19" customWidth="1"/>
    <col min="10258" max="10497" width="9.140625" style="19"/>
    <col min="10498" max="10498" width="3" style="19" customWidth="1"/>
    <col min="10499" max="10499" width="2.42578125" style="19" customWidth="1"/>
    <col min="10500" max="10500" width="2.140625" style="19" customWidth="1"/>
    <col min="10501" max="10501" width="0" style="19" hidden="1" customWidth="1"/>
    <col min="10502" max="10502" width="2.85546875" style="19" customWidth="1"/>
    <col min="10503" max="10503" width="2.7109375" style="19" customWidth="1"/>
    <col min="10504" max="10504" width="2.85546875" style="19" customWidth="1"/>
    <col min="10505" max="10505" width="1.85546875" style="19" customWidth="1"/>
    <col min="10506" max="10506" width="15.7109375" style="19" customWidth="1"/>
    <col min="10507" max="10507" width="4.7109375" style="19" customWidth="1"/>
    <col min="10508" max="10508" width="19.42578125" style="19" customWidth="1"/>
    <col min="10509" max="10509" width="13.85546875" style="19" customWidth="1"/>
    <col min="10510" max="10511" width="6.85546875" style="19" customWidth="1"/>
    <col min="10512" max="10512" width="12.5703125" style="19" customWidth="1"/>
    <col min="10513" max="10513" width="18.7109375" style="19" customWidth="1"/>
    <col min="10514" max="10753" width="9.140625" style="19"/>
    <col min="10754" max="10754" width="3" style="19" customWidth="1"/>
    <col min="10755" max="10755" width="2.42578125" style="19" customWidth="1"/>
    <col min="10756" max="10756" width="2.140625" style="19" customWidth="1"/>
    <col min="10757" max="10757" width="0" style="19" hidden="1" customWidth="1"/>
    <col min="10758" max="10758" width="2.85546875" style="19" customWidth="1"/>
    <col min="10759" max="10759" width="2.7109375" style="19" customWidth="1"/>
    <col min="10760" max="10760" width="2.85546875" style="19" customWidth="1"/>
    <col min="10761" max="10761" width="1.85546875" style="19" customWidth="1"/>
    <col min="10762" max="10762" width="15.7109375" style="19" customWidth="1"/>
    <col min="10763" max="10763" width="4.7109375" style="19" customWidth="1"/>
    <col min="10764" max="10764" width="19.42578125" style="19" customWidth="1"/>
    <col min="10765" max="10765" width="13.85546875" style="19" customWidth="1"/>
    <col min="10766" max="10767" width="6.85546875" style="19" customWidth="1"/>
    <col min="10768" max="10768" width="12.5703125" style="19" customWidth="1"/>
    <col min="10769" max="10769" width="18.7109375" style="19" customWidth="1"/>
    <col min="10770" max="11009" width="9.140625" style="19"/>
    <col min="11010" max="11010" width="3" style="19" customWidth="1"/>
    <col min="11011" max="11011" width="2.42578125" style="19" customWidth="1"/>
    <col min="11012" max="11012" width="2.140625" style="19" customWidth="1"/>
    <col min="11013" max="11013" width="0" style="19" hidden="1" customWidth="1"/>
    <col min="11014" max="11014" width="2.85546875" style="19" customWidth="1"/>
    <col min="11015" max="11015" width="2.7109375" style="19" customWidth="1"/>
    <col min="11016" max="11016" width="2.85546875" style="19" customWidth="1"/>
    <col min="11017" max="11017" width="1.85546875" style="19" customWidth="1"/>
    <col min="11018" max="11018" width="15.7109375" style="19" customWidth="1"/>
    <col min="11019" max="11019" width="4.7109375" style="19" customWidth="1"/>
    <col min="11020" max="11020" width="19.42578125" style="19" customWidth="1"/>
    <col min="11021" max="11021" width="13.85546875" style="19" customWidth="1"/>
    <col min="11022" max="11023" width="6.85546875" style="19" customWidth="1"/>
    <col min="11024" max="11024" width="12.5703125" style="19" customWidth="1"/>
    <col min="11025" max="11025" width="18.7109375" style="19" customWidth="1"/>
    <col min="11026" max="11265" width="9.140625" style="19"/>
    <col min="11266" max="11266" width="3" style="19" customWidth="1"/>
    <col min="11267" max="11267" width="2.42578125" style="19" customWidth="1"/>
    <col min="11268" max="11268" width="2.140625" style="19" customWidth="1"/>
    <col min="11269" max="11269" width="0" style="19" hidden="1" customWidth="1"/>
    <col min="11270" max="11270" width="2.85546875" style="19" customWidth="1"/>
    <col min="11271" max="11271" width="2.7109375" style="19" customWidth="1"/>
    <col min="11272" max="11272" width="2.85546875" style="19" customWidth="1"/>
    <col min="11273" max="11273" width="1.85546875" style="19" customWidth="1"/>
    <col min="11274" max="11274" width="15.7109375" style="19" customWidth="1"/>
    <col min="11275" max="11275" width="4.7109375" style="19" customWidth="1"/>
    <col min="11276" max="11276" width="19.42578125" style="19" customWidth="1"/>
    <col min="11277" max="11277" width="13.85546875" style="19" customWidth="1"/>
    <col min="11278" max="11279" width="6.85546875" style="19" customWidth="1"/>
    <col min="11280" max="11280" width="12.5703125" style="19" customWidth="1"/>
    <col min="11281" max="11281" width="18.7109375" style="19" customWidth="1"/>
    <col min="11282" max="11521" width="9.140625" style="19"/>
    <col min="11522" max="11522" width="3" style="19" customWidth="1"/>
    <col min="11523" max="11523" width="2.42578125" style="19" customWidth="1"/>
    <col min="11524" max="11524" width="2.140625" style="19" customWidth="1"/>
    <col min="11525" max="11525" width="0" style="19" hidden="1" customWidth="1"/>
    <col min="11526" max="11526" width="2.85546875" style="19" customWidth="1"/>
    <col min="11527" max="11527" width="2.7109375" style="19" customWidth="1"/>
    <col min="11528" max="11528" width="2.85546875" style="19" customWidth="1"/>
    <col min="11529" max="11529" width="1.85546875" style="19" customWidth="1"/>
    <col min="11530" max="11530" width="15.7109375" style="19" customWidth="1"/>
    <col min="11531" max="11531" width="4.7109375" style="19" customWidth="1"/>
    <col min="11532" max="11532" width="19.42578125" style="19" customWidth="1"/>
    <col min="11533" max="11533" width="13.85546875" style="19" customWidth="1"/>
    <col min="11534" max="11535" width="6.85546875" style="19" customWidth="1"/>
    <col min="11536" max="11536" width="12.5703125" style="19" customWidth="1"/>
    <col min="11537" max="11537" width="18.7109375" style="19" customWidth="1"/>
    <col min="11538" max="11777" width="9.140625" style="19"/>
    <col min="11778" max="11778" width="3" style="19" customWidth="1"/>
    <col min="11779" max="11779" width="2.42578125" style="19" customWidth="1"/>
    <col min="11780" max="11780" width="2.140625" style="19" customWidth="1"/>
    <col min="11781" max="11781" width="0" style="19" hidden="1" customWidth="1"/>
    <col min="11782" max="11782" width="2.85546875" style="19" customWidth="1"/>
    <col min="11783" max="11783" width="2.7109375" style="19" customWidth="1"/>
    <col min="11784" max="11784" width="2.85546875" style="19" customWidth="1"/>
    <col min="11785" max="11785" width="1.85546875" style="19" customWidth="1"/>
    <col min="11786" max="11786" width="15.7109375" style="19" customWidth="1"/>
    <col min="11787" max="11787" width="4.7109375" style="19" customWidth="1"/>
    <col min="11788" max="11788" width="19.42578125" style="19" customWidth="1"/>
    <col min="11789" max="11789" width="13.85546875" style="19" customWidth="1"/>
    <col min="11790" max="11791" width="6.85546875" style="19" customWidth="1"/>
    <col min="11792" max="11792" width="12.5703125" style="19" customWidth="1"/>
    <col min="11793" max="11793" width="18.7109375" style="19" customWidth="1"/>
    <col min="11794" max="12033" width="9.140625" style="19"/>
    <col min="12034" max="12034" width="3" style="19" customWidth="1"/>
    <col min="12035" max="12035" width="2.42578125" style="19" customWidth="1"/>
    <col min="12036" max="12036" width="2.140625" style="19" customWidth="1"/>
    <col min="12037" max="12037" width="0" style="19" hidden="1" customWidth="1"/>
    <col min="12038" max="12038" width="2.85546875" style="19" customWidth="1"/>
    <col min="12039" max="12039" width="2.7109375" style="19" customWidth="1"/>
    <col min="12040" max="12040" width="2.85546875" style="19" customWidth="1"/>
    <col min="12041" max="12041" width="1.85546875" style="19" customWidth="1"/>
    <col min="12042" max="12042" width="15.7109375" style="19" customWidth="1"/>
    <col min="12043" max="12043" width="4.7109375" style="19" customWidth="1"/>
    <col min="12044" max="12044" width="19.42578125" style="19" customWidth="1"/>
    <col min="12045" max="12045" width="13.85546875" style="19" customWidth="1"/>
    <col min="12046" max="12047" width="6.85546875" style="19" customWidth="1"/>
    <col min="12048" max="12048" width="12.5703125" style="19" customWidth="1"/>
    <col min="12049" max="12049" width="18.7109375" style="19" customWidth="1"/>
    <col min="12050" max="12289" width="9.140625" style="19"/>
    <col min="12290" max="12290" width="3" style="19" customWidth="1"/>
    <col min="12291" max="12291" width="2.42578125" style="19" customWidth="1"/>
    <col min="12292" max="12292" width="2.140625" style="19" customWidth="1"/>
    <col min="12293" max="12293" width="0" style="19" hidden="1" customWidth="1"/>
    <col min="12294" max="12294" width="2.85546875" style="19" customWidth="1"/>
    <col min="12295" max="12295" width="2.7109375" style="19" customWidth="1"/>
    <col min="12296" max="12296" width="2.85546875" style="19" customWidth="1"/>
    <col min="12297" max="12297" width="1.85546875" style="19" customWidth="1"/>
    <col min="12298" max="12298" width="15.7109375" style="19" customWidth="1"/>
    <col min="12299" max="12299" width="4.7109375" style="19" customWidth="1"/>
    <col min="12300" max="12300" width="19.42578125" style="19" customWidth="1"/>
    <col min="12301" max="12301" width="13.85546875" style="19" customWidth="1"/>
    <col min="12302" max="12303" width="6.85546875" style="19" customWidth="1"/>
    <col min="12304" max="12304" width="12.5703125" style="19" customWidth="1"/>
    <col min="12305" max="12305" width="18.7109375" style="19" customWidth="1"/>
    <col min="12306" max="12545" width="9.140625" style="19"/>
    <col min="12546" max="12546" width="3" style="19" customWidth="1"/>
    <col min="12547" max="12547" width="2.42578125" style="19" customWidth="1"/>
    <col min="12548" max="12548" width="2.140625" style="19" customWidth="1"/>
    <col min="12549" max="12549" width="0" style="19" hidden="1" customWidth="1"/>
    <col min="12550" max="12550" width="2.85546875" style="19" customWidth="1"/>
    <col min="12551" max="12551" width="2.7109375" style="19" customWidth="1"/>
    <col min="12552" max="12552" width="2.85546875" style="19" customWidth="1"/>
    <col min="12553" max="12553" width="1.85546875" style="19" customWidth="1"/>
    <col min="12554" max="12554" width="15.7109375" style="19" customWidth="1"/>
    <col min="12555" max="12555" width="4.7109375" style="19" customWidth="1"/>
    <col min="12556" max="12556" width="19.42578125" style="19" customWidth="1"/>
    <col min="12557" max="12557" width="13.85546875" style="19" customWidth="1"/>
    <col min="12558" max="12559" width="6.85546875" style="19" customWidth="1"/>
    <col min="12560" max="12560" width="12.5703125" style="19" customWidth="1"/>
    <col min="12561" max="12561" width="18.7109375" style="19" customWidth="1"/>
    <col min="12562" max="12801" width="9.140625" style="19"/>
    <col min="12802" max="12802" width="3" style="19" customWidth="1"/>
    <col min="12803" max="12803" width="2.42578125" style="19" customWidth="1"/>
    <col min="12804" max="12804" width="2.140625" style="19" customWidth="1"/>
    <col min="12805" max="12805" width="0" style="19" hidden="1" customWidth="1"/>
    <col min="12806" max="12806" width="2.85546875" style="19" customWidth="1"/>
    <col min="12807" max="12807" width="2.7109375" style="19" customWidth="1"/>
    <col min="12808" max="12808" width="2.85546875" style="19" customWidth="1"/>
    <col min="12809" max="12809" width="1.85546875" style="19" customWidth="1"/>
    <col min="12810" max="12810" width="15.7109375" style="19" customWidth="1"/>
    <col min="12811" max="12811" width="4.7109375" style="19" customWidth="1"/>
    <col min="12812" max="12812" width="19.42578125" style="19" customWidth="1"/>
    <col min="12813" max="12813" width="13.85546875" style="19" customWidth="1"/>
    <col min="12814" max="12815" width="6.85546875" style="19" customWidth="1"/>
    <col min="12816" max="12816" width="12.5703125" style="19" customWidth="1"/>
    <col min="12817" max="12817" width="18.7109375" style="19" customWidth="1"/>
    <col min="12818" max="13057" width="9.140625" style="19"/>
    <col min="13058" max="13058" width="3" style="19" customWidth="1"/>
    <col min="13059" max="13059" width="2.42578125" style="19" customWidth="1"/>
    <col min="13060" max="13060" width="2.140625" style="19" customWidth="1"/>
    <col min="13061" max="13061" width="0" style="19" hidden="1" customWidth="1"/>
    <col min="13062" max="13062" width="2.85546875" style="19" customWidth="1"/>
    <col min="13063" max="13063" width="2.7109375" style="19" customWidth="1"/>
    <col min="13064" max="13064" width="2.85546875" style="19" customWidth="1"/>
    <col min="13065" max="13065" width="1.85546875" style="19" customWidth="1"/>
    <col min="13066" max="13066" width="15.7109375" style="19" customWidth="1"/>
    <col min="13067" max="13067" width="4.7109375" style="19" customWidth="1"/>
    <col min="13068" max="13068" width="19.42578125" style="19" customWidth="1"/>
    <col min="13069" max="13069" width="13.85546875" style="19" customWidth="1"/>
    <col min="13070" max="13071" width="6.85546875" style="19" customWidth="1"/>
    <col min="13072" max="13072" width="12.5703125" style="19" customWidth="1"/>
    <col min="13073" max="13073" width="18.7109375" style="19" customWidth="1"/>
    <col min="13074" max="13313" width="9.140625" style="19"/>
    <col min="13314" max="13314" width="3" style="19" customWidth="1"/>
    <col min="13315" max="13315" width="2.42578125" style="19" customWidth="1"/>
    <col min="13316" max="13316" width="2.140625" style="19" customWidth="1"/>
    <col min="13317" max="13317" width="0" style="19" hidden="1" customWidth="1"/>
    <col min="13318" max="13318" width="2.85546875" style="19" customWidth="1"/>
    <col min="13319" max="13319" width="2.7109375" style="19" customWidth="1"/>
    <col min="13320" max="13320" width="2.85546875" style="19" customWidth="1"/>
    <col min="13321" max="13321" width="1.85546875" style="19" customWidth="1"/>
    <col min="13322" max="13322" width="15.7109375" style="19" customWidth="1"/>
    <col min="13323" max="13323" width="4.7109375" style="19" customWidth="1"/>
    <col min="13324" max="13324" width="19.42578125" style="19" customWidth="1"/>
    <col min="13325" max="13325" width="13.85546875" style="19" customWidth="1"/>
    <col min="13326" max="13327" width="6.85546875" style="19" customWidth="1"/>
    <col min="13328" max="13328" width="12.5703125" style="19" customWidth="1"/>
    <col min="13329" max="13329" width="18.7109375" style="19" customWidth="1"/>
    <col min="13330" max="13569" width="9.140625" style="19"/>
    <col min="13570" max="13570" width="3" style="19" customWidth="1"/>
    <col min="13571" max="13571" width="2.42578125" style="19" customWidth="1"/>
    <col min="13572" max="13572" width="2.140625" style="19" customWidth="1"/>
    <col min="13573" max="13573" width="0" style="19" hidden="1" customWidth="1"/>
    <col min="13574" max="13574" width="2.85546875" style="19" customWidth="1"/>
    <col min="13575" max="13575" width="2.7109375" style="19" customWidth="1"/>
    <col min="13576" max="13576" width="2.85546875" style="19" customWidth="1"/>
    <col min="13577" max="13577" width="1.85546875" style="19" customWidth="1"/>
    <col min="13578" max="13578" width="15.7109375" style="19" customWidth="1"/>
    <col min="13579" max="13579" width="4.7109375" style="19" customWidth="1"/>
    <col min="13580" max="13580" width="19.42578125" style="19" customWidth="1"/>
    <col min="13581" max="13581" width="13.85546875" style="19" customWidth="1"/>
    <col min="13582" max="13583" width="6.85546875" style="19" customWidth="1"/>
    <col min="13584" max="13584" width="12.5703125" style="19" customWidth="1"/>
    <col min="13585" max="13585" width="18.7109375" style="19" customWidth="1"/>
    <col min="13586" max="13825" width="9.140625" style="19"/>
    <col min="13826" max="13826" width="3" style="19" customWidth="1"/>
    <col min="13827" max="13827" width="2.42578125" style="19" customWidth="1"/>
    <col min="13828" max="13828" width="2.140625" style="19" customWidth="1"/>
    <col min="13829" max="13829" width="0" style="19" hidden="1" customWidth="1"/>
    <col min="13830" max="13830" width="2.85546875" style="19" customWidth="1"/>
    <col min="13831" max="13831" width="2.7109375" style="19" customWidth="1"/>
    <col min="13832" max="13832" width="2.85546875" style="19" customWidth="1"/>
    <col min="13833" max="13833" width="1.85546875" style="19" customWidth="1"/>
    <col min="13834" max="13834" width="15.7109375" style="19" customWidth="1"/>
    <col min="13835" max="13835" width="4.7109375" style="19" customWidth="1"/>
    <col min="13836" max="13836" width="19.42578125" style="19" customWidth="1"/>
    <col min="13837" max="13837" width="13.85546875" style="19" customWidth="1"/>
    <col min="13838" max="13839" width="6.85546875" style="19" customWidth="1"/>
    <col min="13840" max="13840" width="12.5703125" style="19" customWidth="1"/>
    <col min="13841" max="13841" width="18.7109375" style="19" customWidth="1"/>
    <col min="13842" max="14081" width="9.140625" style="19"/>
    <col min="14082" max="14082" width="3" style="19" customWidth="1"/>
    <col min="14083" max="14083" width="2.42578125" style="19" customWidth="1"/>
    <col min="14084" max="14084" width="2.140625" style="19" customWidth="1"/>
    <col min="14085" max="14085" width="0" style="19" hidden="1" customWidth="1"/>
    <col min="14086" max="14086" width="2.85546875" style="19" customWidth="1"/>
    <col min="14087" max="14087" width="2.7109375" style="19" customWidth="1"/>
    <col min="14088" max="14088" width="2.85546875" style="19" customWidth="1"/>
    <col min="14089" max="14089" width="1.85546875" style="19" customWidth="1"/>
    <col min="14090" max="14090" width="15.7109375" style="19" customWidth="1"/>
    <col min="14091" max="14091" width="4.7109375" style="19" customWidth="1"/>
    <col min="14092" max="14092" width="19.42578125" style="19" customWidth="1"/>
    <col min="14093" max="14093" width="13.85546875" style="19" customWidth="1"/>
    <col min="14094" max="14095" width="6.85546875" style="19" customWidth="1"/>
    <col min="14096" max="14096" width="12.5703125" style="19" customWidth="1"/>
    <col min="14097" max="14097" width="18.7109375" style="19" customWidth="1"/>
    <col min="14098" max="14337" width="9.140625" style="19"/>
    <col min="14338" max="14338" width="3" style="19" customWidth="1"/>
    <col min="14339" max="14339" width="2.42578125" style="19" customWidth="1"/>
    <col min="14340" max="14340" width="2.140625" style="19" customWidth="1"/>
    <col min="14341" max="14341" width="0" style="19" hidden="1" customWidth="1"/>
    <col min="14342" max="14342" width="2.85546875" style="19" customWidth="1"/>
    <col min="14343" max="14343" width="2.7109375" style="19" customWidth="1"/>
    <col min="14344" max="14344" width="2.85546875" style="19" customWidth="1"/>
    <col min="14345" max="14345" width="1.85546875" style="19" customWidth="1"/>
    <col min="14346" max="14346" width="15.7109375" style="19" customWidth="1"/>
    <col min="14347" max="14347" width="4.7109375" style="19" customWidth="1"/>
    <col min="14348" max="14348" width="19.42578125" style="19" customWidth="1"/>
    <col min="14349" max="14349" width="13.85546875" style="19" customWidth="1"/>
    <col min="14350" max="14351" width="6.85546875" style="19" customWidth="1"/>
    <col min="14352" max="14352" width="12.5703125" style="19" customWidth="1"/>
    <col min="14353" max="14353" width="18.7109375" style="19" customWidth="1"/>
    <col min="14354" max="14593" width="9.140625" style="19"/>
    <col min="14594" max="14594" width="3" style="19" customWidth="1"/>
    <col min="14595" max="14595" width="2.42578125" style="19" customWidth="1"/>
    <col min="14596" max="14596" width="2.140625" style="19" customWidth="1"/>
    <col min="14597" max="14597" width="0" style="19" hidden="1" customWidth="1"/>
    <col min="14598" max="14598" width="2.85546875" style="19" customWidth="1"/>
    <col min="14599" max="14599" width="2.7109375" style="19" customWidth="1"/>
    <col min="14600" max="14600" width="2.85546875" style="19" customWidth="1"/>
    <col min="14601" max="14601" width="1.85546875" style="19" customWidth="1"/>
    <col min="14602" max="14602" width="15.7109375" style="19" customWidth="1"/>
    <col min="14603" max="14603" width="4.7109375" style="19" customWidth="1"/>
    <col min="14604" max="14604" width="19.42578125" style="19" customWidth="1"/>
    <col min="14605" max="14605" width="13.85546875" style="19" customWidth="1"/>
    <col min="14606" max="14607" width="6.85546875" style="19" customWidth="1"/>
    <col min="14608" max="14608" width="12.5703125" style="19" customWidth="1"/>
    <col min="14609" max="14609" width="18.7109375" style="19" customWidth="1"/>
    <col min="14610" max="14849" width="9.140625" style="19"/>
    <col min="14850" max="14850" width="3" style="19" customWidth="1"/>
    <col min="14851" max="14851" width="2.42578125" style="19" customWidth="1"/>
    <col min="14852" max="14852" width="2.140625" style="19" customWidth="1"/>
    <col min="14853" max="14853" width="0" style="19" hidden="1" customWidth="1"/>
    <col min="14854" max="14854" width="2.85546875" style="19" customWidth="1"/>
    <col min="14855" max="14855" width="2.7109375" style="19" customWidth="1"/>
    <col min="14856" max="14856" width="2.85546875" style="19" customWidth="1"/>
    <col min="14857" max="14857" width="1.85546875" style="19" customWidth="1"/>
    <col min="14858" max="14858" width="15.7109375" style="19" customWidth="1"/>
    <col min="14859" max="14859" width="4.7109375" style="19" customWidth="1"/>
    <col min="14860" max="14860" width="19.42578125" style="19" customWidth="1"/>
    <col min="14861" max="14861" width="13.85546875" style="19" customWidth="1"/>
    <col min="14862" max="14863" width="6.85546875" style="19" customWidth="1"/>
    <col min="14864" max="14864" width="12.5703125" style="19" customWidth="1"/>
    <col min="14865" max="14865" width="18.7109375" style="19" customWidth="1"/>
    <col min="14866" max="15105" width="9.140625" style="19"/>
    <col min="15106" max="15106" width="3" style="19" customWidth="1"/>
    <col min="15107" max="15107" width="2.42578125" style="19" customWidth="1"/>
    <col min="15108" max="15108" width="2.140625" style="19" customWidth="1"/>
    <col min="15109" max="15109" width="0" style="19" hidden="1" customWidth="1"/>
    <col min="15110" max="15110" width="2.85546875" style="19" customWidth="1"/>
    <col min="15111" max="15111" width="2.7109375" style="19" customWidth="1"/>
    <col min="15112" max="15112" width="2.85546875" style="19" customWidth="1"/>
    <col min="15113" max="15113" width="1.85546875" style="19" customWidth="1"/>
    <col min="15114" max="15114" width="15.7109375" style="19" customWidth="1"/>
    <col min="15115" max="15115" width="4.7109375" style="19" customWidth="1"/>
    <col min="15116" max="15116" width="19.42578125" style="19" customWidth="1"/>
    <col min="15117" max="15117" width="13.85546875" style="19" customWidth="1"/>
    <col min="15118" max="15119" width="6.85546875" style="19" customWidth="1"/>
    <col min="15120" max="15120" width="12.5703125" style="19" customWidth="1"/>
    <col min="15121" max="15121" width="18.7109375" style="19" customWidth="1"/>
    <col min="15122" max="15361" width="9.140625" style="19"/>
    <col min="15362" max="15362" width="3" style="19" customWidth="1"/>
    <col min="15363" max="15363" width="2.42578125" style="19" customWidth="1"/>
    <col min="15364" max="15364" width="2.140625" style="19" customWidth="1"/>
    <col min="15365" max="15365" width="0" style="19" hidden="1" customWidth="1"/>
    <col min="15366" max="15366" width="2.85546875" style="19" customWidth="1"/>
    <col min="15367" max="15367" width="2.7109375" style="19" customWidth="1"/>
    <col min="15368" max="15368" width="2.85546875" style="19" customWidth="1"/>
    <col min="15369" max="15369" width="1.85546875" style="19" customWidth="1"/>
    <col min="15370" max="15370" width="15.7109375" style="19" customWidth="1"/>
    <col min="15371" max="15371" width="4.7109375" style="19" customWidth="1"/>
    <col min="15372" max="15372" width="19.42578125" style="19" customWidth="1"/>
    <col min="15373" max="15373" width="13.85546875" style="19" customWidth="1"/>
    <col min="15374" max="15375" width="6.85546875" style="19" customWidth="1"/>
    <col min="15376" max="15376" width="12.5703125" style="19" customWidth="1"/>
    <col min="15377" max="15377" width="18.7109375" style="19" customWidth="1"/>
    <col min="15378" max="15617" width="9.140625" style="19"/>
    <col min="15618" max="15618" width="3" style="19" customWidth="1"/>
    <col min="15619" max="15619" width="2.42578125" style="19" customWidth="1"/>
    <col min="15620" max="15620" width="2.140625" style="19" customWidth="1"/>
    <col min="15621" max="15621" width="0" style="19" hidden="1" customWidth="1"/>
    <col min="15622" max="15622" width="2.85546875" style="19" customWidth="1"/>
    <col min="15623" max="15623" width="2.7109375" style="19" customWidth="1"/>
    <col min="15624" max="15624" width="2.85546875" style="19" customWidth="1"/>
    <col min="15625" max="15625" width="1.85546875" style="19" customWidth="1"/>
    <col min="15626" max="15626" width="15.7109375" style="19" customWidth="1"/>
    <col min="15627" max="15627" width="4.7109375" style="19" customWidth="1"/>
    <col min="15628" max="15628" width="19.42578125" style="19" customWidth="1"/>
    <col min="15629" max="15629" width="13.85546875" style="19" customWidth="1"/>
    <col min="15630" max="15631" width="6.85546875" style="19" customWidth="1"/>
    <col min="15632" max="15632" width="12.5703125" style="19" customWidth="1"/>
    <col min="15633" max="15633" width="18.7109375" style="19" customWidth="1"/>
    <col min="15634" max="15873" width="9.140625" style="19"/>
    <col min="15874" max="15874" width="3" style="19" customWidth="1"/>
    <col min="15875" max="15875" width="2.42578125" style="19" customWidth="1"/>
    <col min="15876" max="15876" width="2.140625" style="19" customWidth="1"/>
    <col min="15877" max="15877" width="0" style="19" hidden="1" customWidth="1"/>
    <col min="15878" max="15878" width="2.85546875" style="19" customWidth="1"/>
    <col min="15879" max="15879" width="2.7109375" style="19" customWidth="1"/>
    <col min="15880" max="15880" width="2.85546875" style="19" customWidth="1"/>
    <col min="15881" max="15881" width="1.85546875" style="19" customWidth="1"/>
    <col min="15882" max="15882" width="15.7109375" style="19" customWidth="1"/>
    <col min="15883" max="15883" width="4.7109375" style="19" customWidth="1"/>
    <col min="15884" max="15884" width="19.42578125" style="19" customWidth="1"/>
    <col min="15885" max="15885" width="13.85546875" style="19" customWidth="1"/>
    <col min="15886" max="15887" width="6.85546875" style="19" customWidth="1"/>
    <col min="15888" max="15888" width="12.5703125" style="19" customWidth="1"/>
    <col min="15889" max="15889" width="18.7109375" style="19" customWidth="1"/>
    <col min="15890" max="16129" width="9.140625" style="19"/>
    <col min="16130" max="16130" width="3" style="19" customWidth="1"/>
    <col min="16131" max="16131" width="2.42578125" style="19" customWidth="1"/>
    <col min="16132" max="16132" width="2.140625" style="19" customWidth="1"/>
    <col min="16133" max="16133" width="0" style="19" hidden="1" customWidth="1"/>
    <col min="16134" max="16134" width="2.85546875" style="19" customWidth="1"/>
    <col min="16135" max="16135" width="2.7109375" style="19" customWidth="1"/>
    <col min="16136" max="16136" width="2.85546875" style="19" customWidth="1"/>
    <col min="16137" max="16137" width="1.85546875" style="19" customWidth="1"/>
    <col min="16138" max="16138" width="15.7109375" style="19" customWidth="1"/>
    <col min="16139" max="16139" width="4.7109375" style="19" customWidth="1"/>
    <col min="16140" max="16140" width="19.42578125" style="19" customWidth="1"/>
    <col min="16141" max="16141" width="13.85546875" style="19" customWidth="1"/>
    <col min="16142" max="16143" width="6.85546875" style="19" customWidth="1"/>
    <col min="16144" max="16144" width="12.5703125" style="19" customWidth="1"/>
    <col min="16145" max="16145" width="18.7109375" style="19" customWidth="1"/>
    <col min="16146" max="16384" width="9.140625" style="19"/>
  </cols>
  <sheetData>
    <row r="1" spans="1:17" x14ac:dyDescent="0.2">
      <c r="A1" s="510"/>
      <c r="B1" s="511"/>
      <c r="C1" s="511"/>
      <c r="D1" s="511"/>
      <c r="E1" s="511"/>
      <c r="F1" s="511"/>
      <c r="G1" s="511"/>
      <c r="H1" s="512"/>
      <c r="I1" s="510"/>
      <c r="J1" s="511"/>
      <c r="K1" s="511"/>
      <c r="L1" s="511"/>
      <c r="M1" s="511"/>
      <c r="N1" s="513"/>
      <c r="O1" s="513"/>
      <c r="P1" s="514"/>
      <c r="Q1" s="515"/>
    </row>
    <row r="2" spans="1:17" x14ac:dyDescent="0.2">
      <c r="A2" s="20"/>
      <c r="B2" s="21"/>
      <c r="C2" s="21"/>
      <c r="D2" s="21"/>
      <c r="E2" s="21"/>
      <c r="F2" s="21"/>
      <c r="G2" s="21"/>
      <c r="H2" s="22"/>
      <c r="I2" s="1260" t="s">
        <v>2270</v>
      </c>
      <c r="J2" s="1261"/>
      <c r="K2" s="1261"/>
      <c r="L2" s="1261"/>
      <c r="M2" s="1261"/>
      <c r="N2" s="1261"/>
      <c r="O2" s="1262"/>
      <c r="P2" s="227"/>
      <c r="Q2" s="23"/>
    </row>
    <row r="3" spans="1:17" x14ac:dyDescent="0.2">
      <c r="A3" s="20"/>
      <c r="B3" s="21"/>
      <c r="C3" s="21"/>
      <c r="D3" s="21"/>
      <c r="E3" s="21"/>
      <c r="F3" s="21"/>
      <c r="G3" s="21"/>
      <c r="H3" s="22"/>
      <c r="I3" s="1260" t="s">
        <v>2271</v>
      </c>
      <c r="J3" s="1261"/>
      <c r="K3" s="1261"/>
      <c r="L3" s="1261"/>
      <c r="M3" s="1261"/>
      <c r="N3" s="1261"/>
      <c r="O3" s="1262"/>
      <c r="P3" s="227"/>
      <c r="Q3" s="23"/>
    </row>
    <row r="4" spans="1:17" ht="13.5" thickBot="1" x14ac:dyDescent="0.25">
      <c r="A4" s="20"/>
      <c r="B4" s="21"/>
      <c r="C4" s="21"/>
      <c r="D4" s="21"/>
      <c r="E4" s="21"/>
      <c r="F4" s="21"/>
      <c r="G4" s="21"/>
      <c r="H4" s="22"/>
      <c r="I4" s="24"/>
      <c r="J4" s="25"/>
      <c r="K4" s="25"/>
      <c r="L4" s="25"/>
      <c r="M4" s="25"/>
      <c r="N4" s="26"/>
      <c r="O4" s="26"/>
      <c r="P4" s="227"/>
      <c r="Q4" s="23"/>
    </row>
    <row r="5" spans="1:17" x14ac:dyDescent="0.2">
      <c r="A5" s="27"/>
      <c r="B5" s="28"/>
      <c r="C5" s="28"/>
      <c r="D5" s="28"/>
      <c r="E5" s="28"/>
      <c r="F5" s="28"/>
      <c r="G5" s="28"/>
      <c r="H5" s="29"/>
      <c r="I5" s="950" t="s">
        <v>217</v>
      </c>
      <c r="J5" s="951"/>
      <c r="K5" s="951"/>
      <c r="L5" s="951"/>
      <c r="M5" s="951"/>
      <c r="N5" s="951"/>
      <c r="O5" s="952"/>
      <c r="P5" s="27"/>
      <c r="Q5" s="29"/>
    </row>
    <row r="6" spans="1:17" ht="13.5" thickBot="1" x14ac:dyDescent="0.25">
      <c r="A6" s="30"/>
      <c r="B6" s="31"/>
      <c r="C6" s="31"/>
      <c r="D6" s="31"/>
      <c r="E6" s="31"/>
      <c r="F6" s="31"/>
      <c r="G6" s="31"/>
      <c r="H6" s="32"/>
      <c r="I6" s="953" t="s">
        <v>218</v>
      </c>
      <c r="J6" s="954"/>
      <c r="K6" s="954"/>
      <c r="L6" s="954"/>
      <c r="M6" s="954"/>
      <c r="N6" s="954"/>
      <c r="O6" s="955"/>
      <c r="P6" s="30"/>
      <c r="Q6" s="32"/>
    </row>
    <row r="7" spans="1:17" x14ac:dyDescent="0.2">
      <c r="A7" s="956"/>
      <c r="B7" s="957"/>
      <c r="C7" s="957"/>
      <c r="D7" s="957"/>
      <c r="E7" s="957"/>
      <c r="F7" s="957"/>
      <c r="G7" s="957"/>
      <c r="H7" s="957"/>
      <c r="I7" s="240"/>
      <c r="J7" s="241"/>
      <c r="K7" s="242"/>
      <c r="L7" s="241"/>
      <c r="M7" s="241"/>
      <c r="N7" s="243"/>
      <c r="O7" s="244"/>
      <c r="P7" s="245"/>
      <c r="Q7" s="246"/>
    </row>
    <row r="8" spans="1:17" x14ac:dyDescent="0.2">
      <c r="A8" s="945"/>
      <c r="B8" s="946"/>
      <c r="C8" s="946"/>
      <c r="D8" s="946"/>
      <c r="E8" s="946"/>
      <c r="F8" s="946"/>
      <c r="G8" s="946"/>
      <c r="H8" s="946"/>
      <c r="I8" s="53"/>
      <c r="J8" s="247"/>
      <c r="K8" s="248"/>
      <c r="L8" s="247"/>
      <c r="M8" s="247"/>
      <c r="N8" s="249"/>
      <c r="O8" s="250"/>
      <c r="P8" s="770"/>
      <c r="Q8" s="251"/>
    </row>
    <row r="9" spans="1:17" x14ac:dyDescent="0.2">
      <c r="A9" s="945" t="s">
        <v>219</v>
      </c>
      <c r="B9" s="946"/>
      <c r="C9" s="946"/>
      <c r="D9" s="946"/>
      <c r="E9" s="946"/>
      <c r="F9" s="946"/>
      <c r="G9" s="946"/>
      <c r="H9" s="946"/>
      <c r="I9" s="287" t="s">
        <v>220</v>
      </c>
      <c r="J9" s="247">
        <v>3</v>
      </c>
      <c r="K9" s="959" t="s">
        <v>2324</v>
      </c>
      <c r="L9" s="959"/>
      <c r="M9" s="959"/>
      <c r="N9" s="252"/>
      <c r="O9" s="250"/>
      <c r="P9" s="770"/>
      <c r="Q9" s="251"/>
    </row>
    <row r="10" spans="1:17" ht="15" customHeight="1" x14ac:dyDescent="0.2">
      <c r="A10" s="960" t="s">
        <v>222</v>
      </c>
      <c r="B10" s="961"/>
      <c r="C10" s="961"/>
      <c r="D10" s="961"/>
      <c r="E10" s="961"/>
      <c r="F10" s="961"/>
      <c r="G10" s="961"/>
      <c r="H10" s="961"/>
      <c r="I10" s="250" t="s">
        <v>220</v>
      </c>
      <c r="J10" s="253" t="s">
        <v>2325</v>
      </c>
      <c r="K10" s="959" t="s">
        <v>2326</v>
      </c>
      <c r="L10" s="959"/>
      <c r="M10" s="959"/>
      <c r="N10" s="959"/>
      <c r="O10" s="959"/>
      <c r="P10" s="959"/>
      <c r="Q10" s="254"/>
    </row>
    <row r="11" spans="1:17" ht="22.5" customHeight="1" x14ac:dyDescent="0.2">
      <c r="A11" s="945" t="s">
        <v>224</v>
      </c>
      <c r="B11" s="946"/>
      <c r="C11" s="946"/>
      <c r="D11" s="946"/>
      <c r="E11" s="946"/>
      <c r="F11" s="946"/>
      <c r="G11" s="946"/>
      <c r="H11" s="946"/>
      <c r="I11" s="250" t="s">
        <v>220</v>
      </c>
      <c r="J11" s="255" t="s">
        <v>2327</v>
      </c>
      <c r="K11" s="1250" t="s">
        <v>2328</v>
      </c>
      <c r="L11" s="1250"/>
      <c r="M11" s="1250"/>
      <c r="N11" s="1250"/>
      <c r="O11" s="1250"/>
      <c r="P11" s="1250"/>
      <c r="Q11" s="1251"/>
    </row>
    <row r="12" spans="1:17" x14ac:dyDescent="0.2">
      <c r="A12" s="945" t="s">
        <v>226</v>
      </c>
      <c r="B12" s="946"/>
      <c r="C12" s="946"/>
      <c r="D12" s="946"/>
      <c r="E12" s="946"/>
      <c r="F12" s="946"/>
      <c r="G12" s="946"/>
      <c r="H12" s="946"/>
      <c r="I12" s="250" t="s">
        <v>220</v>
      </c>
      <c r="J12" s="247" t="s">
        <v>227</v>
      </c>
      <c r="K12" s="256"/>
      <c r="L12" s="756"/>
      <c r="M12" s="756"/>
      <c r="N12" s="252"/>
      <c r="O12" s="250"/>
      <c r="P12" s="770"/>
      <c r="Q12" s="251"/>
    </row>
    <row r="13" spans="1:17" x14ac:dyDescent="0.2">
      <c r="A13" s="945" t="s">
        <v>228</v>
      </c>
      <c r="B13" s="946"/>
      <c r="C13" s="946"/>
      <c r="D13" s="946"/>
      <c r="E13" s="946"/>
      <c r="F13" s="946"/>
      <c r="G13" s="946"/>
      <c r="H13" s="946"/>
      <c r="I13" s="250" t="s">
        <v>220</v>
      </c>
      <c r="J13" s="247" t="s">
        <v>229</v>
      </c>
      <c r="K13" s="256"/>
      <c r="L13" s="756"/>
      <c r="M13" s="756"/>
      <c r="N13" s="252"/>
      <c r="O13" s="250"/>
      <c r="P13" s="770"/>
      <c r="Q13" s="251"/>
    </row>
    <row r="14" spans="1:17" ht="15" customHeight="1" x14ac:dyDescent="0.2">
      <c r="A14" s="945" t="s">
        <v>230</v>
      </c>
      <c r="B14" s="946"/>
      <c r="C14" s="946"/>
      <c r="D14" s="946"/>
      <c r="E14" s="946"/>
      <c r="F14" s="946"/>
      <c r="G14" s="946"/>
      <c r="H14" s="946"/>
      <c r="I14" s="250" t="s">
        <v>220</v>
      </c>
      <c r="J14" s="1258">
        <f xml:space="preserve"> Q32</f>
        <v>2375000</v>
      </c>
      <c r="K14" s="1258"/>
      <c r="L14" s="756"/>
      <c r="M14" s="756"/>
      <c r="N14" s="252"/>
      <c r="O14" s="250"/>
      <c r="P14" s="770"/>
      <c r="Q14" s="251"/>
    </row>
    <row r="15" spans="1:17" x14ac:dyDescent="0.2">
      <c r="A15" s="945" t="s">
        <v>231</v>
      </c>
      <c r="B15" s="946"/>
      <c r="C15" s="946"/>
      <c r="D15" s="946"/>
      <c r="E15" s="946"/>
      <c r="F15" s="946"/>
      <c r="G15" s="946"/>
      <c r="H15" s="946"/>
      <c r="I15" s="250" t="s">
        <v>220</v>
      </c>
      <c r="J15" s="247" t="s">
        <v>229</v>
      </c>
      <c r="K15" s="256"/>
      <c r="L15" s="756"/>
      <c r="M15" s="756"/>
      <c r="N15" s="252"/>
      <c r="O15" s="250"/>
      <c r="P15" s="770"/>
      <c r="Q15" s="251"/>
    </row>
    <row r="16" spans="1:17" x14ac:dyDescent="0.2">
      <c r="A16" s="755" t="s">
        <v>232</v>
      </c>
      <c r="B16" s="756"/>
      <c r="C16" s="756"/>
      <c r="D16" s="756"/>
      <c r="E16" s="756"/>
      <c r="F16" s="756"/>
      <c r="G16" s="756"/>
      <c r="H16" s="756"/>
      <c r="I16" s="250" t="s">
        <v>220</v>
      </c>
      <c r="J16" s="247" t="s">
        <v>233</v>
      </c>
      <c r="K16" s="256"/>
      <c r="L16" s="756"/>
      <c r="M16" s="756"/>
      <c r="N16" s="252"/>
      <c r="O16" s="250"/>
      <c r="P16" s="770"/>
      <c r="Q16" s="251"/>
    </row>
    <row r="17" spans="1:17" ht="13.5" thickBot="1" x14ac:dyDescent="0.25">
      <c r="A17" s="962" t="s">
        <v>234</v>
      </c>
      <c r="B17" s="963"/>
      <c r="C17" s="963"/>
      <c r="D17" s="963"/>
      <c r="E17" s="963"/>
      <c r="F17" s="963"/>
      <c r="G17" s="963"/>
      <c r="H17" s="963"/>
      <c r="I17" s="963"/>
      <c r="J17" s="963"/>
      <c r="K17" s="963"/>
      <c r="L17" s="963"/>
      <c r="M17" s="963"/>
      <c r="N17" s="963"/>
      <c r="O17" s="963"/>
      <c r="P17" s="963"/>
      <c r="Q17" s="964"/>
    </row>
    <row r="18" spans="1:17" ht="13.5" thickBot="1" x14ac:dyDescent="0.25">
      <c r="A18" s="958" t="s">
        <v>235</v>
      </c>
      <c r="B18" s="958"/>
      <c r="C18" s="958"/>
      <c r="D18" s="958"/>
      <c r="E18" s="958"/>
      <c r="F18" s="958"/>
      <c r="G18" s="754"/>
      <c r="H18" s="958" t="s">
        <v>236</v>
      </c>
      <c r="I18" s="958"/>
      <c r="J18" s="958"/>
      <c r="K18" s="958"/>
      <c r="L18" s="958"/>
      <c r="M18" s="958"/>
      <c r="N18" s="958" t="s">
        <v>237</v>
      </c>
      <c r="O18" s="958"/>
      <c r="P18" s="958"/>
      <c r="Q18" s="958"/>
    </row>
    <row r="19" spans="1:17" ht="23.25" customHeight="1" x14ac:dyDescent="0.2">
      <c r="A19" s="223" t="s">
        <v>238</v>
      </c>
      <c r="B19" s="33"/>
      <c r="C19" s="33"/>
      <c r="D19" s="33"/>
      <c r="E19" s="33"/>
      <c r="F19" s="34"/>
      <c r="G19" s="34"/>
      <c r="H19" s="965" t="s">
        <v>2329</v>
      </c>
      <c r="I19" s="965"/>
      <c r="J19" s="965"/>
      <c r="K19" s="965"/>
      <c r="L19" s="965"/>
      <c r="M19" s="965"/>
      <c r="N19" s="966" t="s">
        <v>240</v>
      </c>
      <c r="O19" s="967"/>
      <c r="P19" s="967"/>
      <c r="Q19" s="968"/>
    </row>
    <row r="20" spans="1:17" x14ac:dyDescent="0.2">
      <c r="A20" s="969" t="s">
        <v>241</v>
      </c>
      <c r="B20" s="970"/>
      <c r="C20" s="970"/>
      <c r="D20" s="970"/>
      <c r="E20" s="970"/>
      <c r="F20" s="971"/>
      <c r="G20" s="752"/>
      <c r="H20" s="972" t="s">
        <v>242</v>
      </c>
      <c r="I20" s="970"/>
      <c r="J20" s="970"/>
      <c r="K20" s="970"/>
      <c r="L20" s="970"/>
      <c r="M20" s="971"/>
      <c r="N20" s="973">
        <f>Q32</f>
        <v>2375000</v>
      </c>
      <c r="O20" s="974"/>
      <c r="P20" s="974"/>
      <c r="Q20" s="975"/>
    </row>
    <row r="21" spans="1:17" ht="35.25" customHeight="1" x14ac:dyDescent="0.2">
      <c r="A21" s="976" t="s">
        <v>243</v>
      </c>
      <c r="B21" s="977"/>
      <c r="C21" s="977"/>
      <c r="D21" s="977"/>
      <c r="E21" s="977"/>
      <c r="F21" s="978"/>
      <c r="G21" s="753"/>
      <c r="H21" s="238" t="s">
        <v>2272</v>
      </c>
      <c r="I21" s="1062" t="s">
        <v>2603</v>
      </c>
      <c r="J21" s="1062"/>
      <c r="K21" s="1062"/>
      <c r="L21" s="1062"/>
      <c r="M21" s="1063"/>
      <c r="N21" s="981" t="s">
        <v>1368</v>
      </c>
      <c r="O21" s="982"/>
      <c r="P21" s="982"/>
      <c r="Q21" s="983"/>
    </row>
    <row r="22" spans="1:17" ht="50.25" customHeight="1" thickBot="1" x14ac:dyDescent="0.25">
      <c r="A22" s="976" t="s">
        <v>245</v>
      </c>
      <c r="B22" s="977"/>
      <c r="C22" s="977"/>
      <c r="D22" s="977"/>
      <c r="E22" s="977"/>
      <c r="F22" s="978"/>
      <c r="G22" s="753"/>
      <c r="H22" s="239" t="s">
        <v>2272</v>
      </c>
      <c r="I22" s="984" t="s">
        <v>2604</v>
      </c>
      <c r="J22" s="984"/>
      <c r="K22" s="984"/>
      <c r="L22" s="984"/>
      <c r="M22" s="985"/>
      <c r="N22" s="981" t="s">
        <v>1368</v>
      </c>
      <c r="O22" s="982"/>
      <c r="P22" s="982"/>
      <c r="Q22" s="983"/>
    </row>
    <row r="23" spans="1:17" x14ac:dyDescent="0.2">
      <c r="A23" s="986" t="s">
        <v>2330</v>
      </c>
      <c r="B23" s="987"/>
      <c r="C23" s="987"/>
      <c r="D23" s="987"/>
      <c r="E23" s="987"/>
      <c r="F23" s="987"/>
      <c r="G23" s="987"/>
      <c r="H23" s="987"/>
      <c r="I23" s="987"/>
      <c r="J23" s="987"/>
      <c r="K23" s="987"/>
      <c r="L23" s="987"/>
      <c r="M23" s="987"/>
      <c r="N23" s="987"/>
      <c r="O23" s="987"/>
      <c r="P23" s="987"/>
      <c r="Q23" s="988"/>
    </row>
    <row r="24" spans="1:17" ht="13.5" thickBot="1" x14ac:dyDescent="0.25">
      <c r="A24" s="989"/>
      <c r="B24" s="990"/>
      <c r="C24" s="990"/>
      <c r="D24" s="990"/>
      <c r="E24" s="990"/>
      <c r="F24" s="990"/>
      <c r="G24" s="990"/>
      <c r="H24" s="990"/>
      <c r="I24" s="990"/>
      <c r="J24" s="990"/>
      <c r="K24" s="990"/>
      <c r="L24" s="990"/>
      <c r="M24" s="990"/>
      <c r="N24" s="990"/>
      <c r="O24" s="990"/>
      <c r="P24" s="990"/>
      <c r="Q24" s="991"/>
    </row>
    <row r="25" spans="1:17" customFormat="1" ht="15" x14ac:dyDescent="0.25">
      <c r="A25" s="950" t="s">
        <v>246</v>
      </c>
      <c r="B25" s="951"/>
      <c r="C25" s="951"/>
      <c r="D25" s="951"/>
      <c r="E25" s="951"/>
      <c r="F25" s="951"/>
      <c r="G25" s="951"/>
      <c r="H25" s="951"/>
      <c r="I25" s="951"/>
      <c r="J25" s="951"/>
      <c r="K25" s="951"/>
      <c r="L25" s="951"/>
      <c r="M25" s="951"/>
      <c r="N25" s="951"/>
      <c r="O25" s="951"/>
      <c r="P25" s="951"/>
      <c r="Q25" s="952"/>
    </row>
    <row r="26" spans="1:17" customFormat="1" ht="15.75" thickBot="1" x14ac:dyDescent="0.3">
      <c r="A26" s="953" t="s">
        <v>247</v>
      </c>
      <c r="B26" s="954"/>
      <c r="C26" s="954"/>
      <c r="D26" s="954"/>
      <c r="E26" s="954"/>
      <c r="F26" s="954"/>
      <c r="G26" s="954"/>
      <c r="H26" s="954"/>
      <c r="I26" s="954"/>
      <c r="J26" s="954"/>
      <c r="K26" s="954"/>
      <c r="L26" s="954"/>
      <c r="M26" s="954"/>
      <c r="N26" s="954"/>
      <c r="O26" s="954"/>
      <c r="P26" s="954"/>
      <c r="Q26" s="955"/>
    </row>
    <row r="27" spans="1:17" x14ac:dyDescent="0.2">
      <c r="A27" s="35"/>
      <c r="B27" s="36"/>
      <c r="C27" s="36"/>
      <c r="D27" s="36"/>
      <c r="E27" s="36"/>
      <c r="F27" s="992" t="s">
        <v>248</v>
      </c>
      <c r="G27" s="993"/>
      <c r="H27" s="993"/>
      <c r="I27" s="993"/>
      <c r="J27" s="993"/>
      <c r="K27" s="993"/>
      <c r="L27" s="994"/>
      <c r="M27" s="1001" t="s">
        <v>249</v>
      </c>
      <c r="N27" s="1004" t="s">
        <v>250</v>
      </c>
      <c r="O27" s="1005"/>
      <c r="P27" s="1005"/>
      <c r="Q27" s="1006"/>
    </row>
    <row r="28" spans="1:17" ht="13.5" thickBot="1" x14ac:dyDescent="0.25">
      <c r="A28" s="1010" t="s">
        <v>251</v>
      </c>
      <c r="B28" s="1011"/>
      <c r="C28" s="1011"/>
      <c r="D28" s="1011"/>
      <c r="E28" s="1012"/>
      <c r="F28" s="995"/>
      <c r="G28" s="996"/>
      <c r="H28" s="996"/>
      <c r="I28" s="996"/>
      <c r="J28" s="996"/>
      <c r="K28" s="996"/>
      <c r="L28" s="997"/>
      <c r="M28" s="1002"/>
      <c r="N28" s="1007"/>
      <c r="O28" s="1008"/>
      <c r="P28" s="1008"/>
      <c r="Q28" s="1009"/>
    </row>
    <row r="29" spans="1:17" x14ac:dyDescent="0.2">
      <c r="A29" s="1010" t="s">
        <v>252</v>
      </c>
      <c r="B29" s="1011"/>
      <c r="C29" s="1011"/>
      <c r="D29" s="1011"/>
      <c r="E29" s="1012"/>
      <c r="F29" s="995"/>
      <c r="G29" s="996"/>
      <c r="H29" s="996"/>
      <c r="I29" s="996"/>
      <c r="J29" s="996"/>
      <c r="K29" s="996"/>
      <c r="L29" s="997"/>
      <c r="M29" s="1002"/>
      <c r="N29" s="1013" t="s">
        <v>253</v>
      </c>
      <c r="O29" s="1015" t="s">
        <v>254</v>
      </c>
      <c r="P29" s="37" t="s">
        <v>255</v>
      </c>
      <c r="Q29" s="1017" t="s">
        <v>256</v>
      </c>
    </row>
    <row r="30" spans="1:17" ht="13.5" thickBot="1" x14ac:dyDescent="0.25">
      <c r="A30" s="38"/>
      <c r="B30" s="39"/>
      <c r="C30" s="39"/>
      <c r="D30" s="39"/>
      <c r="E30" s="40"/>
      <c r="F30" s="998"/>
      <c r="G30" s="999"/>
      <c r="H30" s="999"/>
      <c r="I30" s="999"/>
      <c r="J30" s="999"/>
      <c r="K30" s="999"/>
      <c r="L30" s="1000"/>
      <c r="M30" s="1003"/>
      <c r="N30" s="1014"/>
      <c r="O30" s="1016"/>
      <c r="P30" s="41" t="s">
        <v>257</v>
      </c>
      <c r="Q30" s="1018"/>
    </row>
    <row r="31" spans="1:17" ht="13.5" thickBot="1" x14ac:dyDescent="0.25">
      <c r="A31" s="1019">
        <v>1</v>
      </c>
      <c r="B31" s="1020"/>
      <c r="C31" s="1020"/>
      <c r="D31" s="1020"/>
      <c r="E31" s="1021"/>
      <c r="F31" s="1022">
        <v>2</v>
      </c>
      <c r="G31" s="1020"/>
      <c r="H31" s="1020"/>
      <c r="I31" s="1020"/>
      <c r="J31" s="1020"/>
      <c r="K31" s="1020"/>
      <c r="L31" s="1023"/>
      <c r="M31" s="750">
        <v>3</v>
      </c>
      <c r="N31" s="42">
        <v>4</v>
      </c>
      <c r="O31" s="42">
        <v>5</v>
      </c>
      <c r="P31" s="228">
        <v>6</v>
      </c>
      <c r="Q31" s="43" t="s">
        <v>258</v>
      </c>
    </row>
    <row r="32" spans="1:17" x14ac:dyDescent="0.2">
      <c r="A32" s="259">
        <v>5</v>
      </c>
      <c r="B32" s="44"/>
      <c r="C32" s="44"/>
      <c r="D32" s="44"/>
      <c r="E32" s="44"/>
      <c r="F32" s="1024" t="s">
        <v>259</v>
      </c>
      <c r="G32" s="1025"/>
      <c r="H32" s="1025"/>
      <c r="I32" s="1025"/>
      <c r="J32" s="1025"/>
      <c r="K32" s="1025"/>
      <c r="L32" s="1026"/>
      <c r="M32" s="44"/>
      <c r="N32" s="44"/>
      <c r="O32" s="44"/>
      <c r="P32" s="260"/>
      <c r="Q32" s="261">
        <f>Q43</f>
        <v>2375000</v>
      </c>
    </row>
    <row r="33" spans="1:29" x14ac:dyDescent="0.2">
      <c r="A33" s="262">
        <v>5</v>
      </c>
      <c r="B33" s="263">
        <v>2</v>
      </c>
      <c r="C33" s="263"/>
      <c r="D33" s="263"/>
      <c r="E33" s="263"/>
      <c r="F33" s="1027" t="s">
        <v>302</v>
      </c>
      <c r="G33" s="1028"/>
      <c r="H33" s="1028"/>
      <c r="I33" s="1028"/>
      <c r="J33" s="1028"/>
      <c r="K33" s="1028"/>
      <c r="L33" s="1029"/>
      <c r="M33" s="263"/>
      <c r="N33" s="263"/>
      <c r="O33" s="263"/>
      <c r="P33" s="264"/>
      <c r="Q33" s="265">
        <f>Q32</f>
        <v>2375000</v>
      </c>
    </row>
    <row r="34" spans="1:29" s="45" customFormat="1" ht="15" x14ac:dyDescent="0.25">
      <c r="A34" s="266">
        <v>5</v>
      </c>
      <c r="B34" s="751">
        <v>2</v>
      </c>
      <c r="C34" s="751">
        <v>1</v>
      </c>
      <c r="D34" s="1030"/>
      <c r="E34" s="1252"/>
      <c r="F34" s="1027" t="s">
        <v>303</v>
      </c>
      <c r="G34" s="1028"/>
      <c r="H34" s="1028"/>
      <c r="I34" s="1028"/>
      <c r="J34" s="1028"/>
      <c r="K34" s="1028"/>
      <c r="L34" s="1029"/>
      <c r="M34" s="55"/>
      <c r="N34" s="751"/>
      <c r="O34" s="751"/>
      <c r="P34" s="229"/>
      <c r="Q34" s="56">
        <f>Q43</f>
        <v>2375000</v>
      </c>
    </row>
    <row r="35" spans="1:29" s="47" customFormat="1" ht="26.25" customHeight="1" x14ac:dyDescent="0.2">
      <c r="A35" s="268">
        <v>5</v>
      </c>
      <c r="B35" s="269">
        <v>2</v>
      </c>
      <c r="C35" s="269">
        <v>1</v>
      </c>
      <c r="D35" s="270">
        <v>1</v>
      </c>
      <c r="E35" s="270" t="s">
        <v>2331</v>
      </c>
      <c r="F35" s="1033" t="s">
        <v>2332</v>
      </c>
      <c r="G35" s="1034"/>
      <c r="H35" s="1034"/>
      <c r="I35" s="1034"/>
      <c r="J35" s="1034"/>
      <c r="K35" s="1034"/>
      <c r="L35" s="1035"/>
      <c r="M35" s="271"/>
      <c r="N35" s="46"/>
      <c r="O35" s="46"/>
      <c r="P35" s="230"/>
      <c r="Q35" s="56">
        <f>SUM(Q36:Q37)</f>
        <v>275000</v>
      </c>
    </row>
    <row r="36" spans="1:29" s="47" customFormat="1" ht="12.75" customHeight="1" x14ac:dyDescent="0.2">
      <c r="A36" s="288"/>
      <c r="B36" s="289"/>
      <c r="C36" s="289"/>
      <c r="D36" s="290"/>
      <c r="E36" s="290"/>
      <c r="F36" s="780" t="s">
        <v>262</v>
      </c>
      <c r="G36" s="772">
        <v>1</v>
      </c>
      <c r="H36" s="774"/>
      <c r="I36" s="1194" t="s">
        <v>2234</v>
      </c>
      <c r="J36" s="1194"/>
      <c r="K36" s="1194"/>
      <c r="L36" s="1195"/>
      <c r="M36" s="271"/>
      <c r="N36" s="46">
        <v>3</v>
      </c>
      <c r="O36" s="272" t="s">
        <v>1015</v>
      </c>
      <c r="P36" s="291">
        <v>25000</v>
      </c>
      <c r="Q36" s="275">
        <f>N36*P36</f>
        <v>75000</v>
      </c>
    </row>
    <row r="37" spans="1:29" s="47" customFormat="1" ht="12.75" customHeight="1" x14ac:dyDescent="0.2">
      <c r="A37" s="288"/>
      <c r="B37" s="289"/>
      <c r="C37" s="289"/>
      <c r="D37" s="290"/>
      <c r="E37" s="290"/>
      <c r="F37" s="780" t="s">
        <v>266</v>
      </c>
      <c r="G37" s="772">
        <v>3</v>
      </c>
      <c r="H37" s="774"/>
      <c r="I37" s="1194" t="s">
        <v>2238</v>
      </c>
      <c r="J37" s="1194"/>
      <c r="K37" s="1194"/>
      <c r="L37" s="1195"/>
      <c r="M37" s="271"/>
      <c r="N37" s="46">
        <v>100</v>
      </c>
      <c r="O37" s="272" t="s">
        <v>697</v>
      </c>
      <c r="P37" s="291">
        <v>2000</v>
      </c>
      <c r="Q37" s="275">
        <f>N37*P37</f>
        <v>200000</v>
      </c>
    </row>
    <row r="38" spans="1:29" s="47" customFormat="1" hidden="1" x14ac:dyDescent="0.2">
      <c r="A38" s="288"/>
      <c r="B38" s="289"/>
      <c r="C38" s="289"/>
      <c r="D38" s="290"/>
      <c r="E38" s="290"/>
      <c r="F38" s="776"/>
      <c r="G38" s="772">
        <v>5</v>
      </c>
      <c r="H38" s="774"/>
      <c r="I38" s="772"/>
      <c r="J38" s="772"/>
      <c r="K38" s="772"/>
      <c r="L38" s="773"/>
      <c r="M38" s="271"/>
      <c r="N38" s="46"/>
      <c r="O38" s="272"/>
      <c r="P38" s="291"/>
      <c r="Q38" s="275"/>
    </row>
    <row r="39" spans="1:29" ht="18" customHeight="1" x14ac:dyDescent="0.2">
      <c r="A39" s="268">
        <v>5</v>
      </c>
      <c r="B39" s="269">
        <v>2</v>
      </c>
      <c r="C39" s="269">
        <v>3</v>
      </c>
      <c r="D39" s="270"/>
      <c r="E39" s="270"/>
      <c r="F39" s="1191" t="s">
        <v>342</v>
      </c>
      <c r="G39" s="1192"/>
      <c r="H39" s="1192"/>
      <c r="I39" s="1192"/>
      <c r="J39" s="1192"/>
      <c r="K39" s="1192"/>
      <c r="L39" s="1193"/>
      <c r="M39" s="271"/>
      <c r="N39" s="46"/>
      <c r="O39" s="272"/>
      <c r="P39" s="411"/>
      <c r="Q39" s="389">
        <f>SUM(Q40:Q42)</f>
        <v>2100000</v>
      </c>
    </row>
    <row r="40" spans="1:29" ht="26.25" customHeight="1" x14ac:dyDescent="0.2">
      <c r="A40" s="288">
        <v>5</v>
      </c>
      <c r="B40" s="289">
        <v>2</v>
      </c>
      <c r="C40" s="289">
        <v>3</v>
      </c>
      <c r="D40" s="290"/>
      <c r="E40" s="290" t="s">
        <v>262</v>
      </c>
      <c r="F40" s="1254" t="s">
        <v>343</v>
      </c>
      <c r="G40" s="1194"/>
      <c r="H40" s="1194"/>
      <c r="I40" s="1194"/>
      <c r="J40" s="1194"/>
      <c r="K40" s="1194"/>
      <c r="L40" s="1195"/>
      <c r="M40" s="271"/>
      <c r="N40" s="46"/>
      <c r="O40" s="272"/>
      <c r="P40" s="411"/>
      <c r="Q40" s="386"/>
    </row>
    <row r="41" spans="1:29" ht="18" customHeight="1" x14ac:dyDescent="0.2">
      <c r="A41" s="288"/>
      <c r="B41" s="289"/>
      <c r="C41" s="289"/>
      <c r="D41" s="290"/>
      <c r="E41" s="290"/>
      <c r="F41" s="342" t="s">
        <v>262</v>
      </c>
      <c r="G41" s="469"/>
      <c r="H41" s="1194" t="s">
        <v>2224</v>
      </c>
      <c r="I41" s="1194"/>
      <c r="J41" s="1194"/>
      <c r="K41" s="1194"/>
      <c r="L41" s="1195"/>
      <c r="M41" s="271"/>
      <c r="N41" s="46">
        <v>24</v>
      </c>
      <c r="O41" s="46" t="s">
        <v>275</v>
      </c>
      <c r="P41" s="411">
        <v>50000</v>
      </c>
      <c r="Q41" s="386">
        <f>N41*P41</f>
        <v>1200000</v>
      </c>
    </row>
    <row r="42" spans="1:29" ht="18" customHeight="1" x14ac:dyDescent="0.2">
      <c r="A42" s="288"/>
      <c r="B42" s="289"/>
      <c r="C42" s="289"/>
      <c r="D42" s="290"/>
      <c r="E42" s="290"/>
      <c r="F42" s="342" t="s">
        <v>266</v>
      </c>
      <c r="G42" s="469"/>
      <c r="H42" s="1194" t="s">
        <v>2225</v>
      </c>
      <c r="I42" s="1194"/>
      <c r="J42" s="1194"/>
      <c r="K42" s="1194"/>
      <c r="L42" s="1195"/>
      <c r="M42" s="271"/>
      <c r="N42" s="46">
        <v>12</v>
      </c>
      <c r="O42" s="46" t="s">
        <v>275</v>
      </c>
      <c r="P42" s="411">
        <v>75000</v>
      </c>
      <c r="Q42" s="386">
        <f>N42*P42</f>
        <v>900000</v>
      </c>
    </row>
    <row r="43" spans="1:29" s="213" customFormat="1" ht="13.5" thickBot="1" x14ac:dyDescent="0.25">
      <c r="A43" s="1255" t="s">
        <v>215</v>
      </c>
      <c r="B43" s="1256"/>
      <c r="C43" s="1256"/>
      <c r="D43" s="1256"/>
      <c r="E43" s="1256"/>
      <c r="F43" s="1256"/>
      <c r="G43" s="1256"/>
      <c r="H43" s="1256"/>
      <c r="I43" s="1256"/>
      <c r="J43" s="1256"/>
      <c r="K43" s="1256"/>
      <c r="L43" s="1256"/>
      <c r="M43" s="1256"/>
      <c r="N43" s="1256"/>
      <c r="O43" s="1256"/>
      <c r="P43" s="1257"/>
      <c r="Q43" s="58">
        <f>Q39+Q35</f>
        <v>2375000</v>
      </c>
    </row>
    <row r="44" spans="1:29" s="213" customFormat="1" x14ac:dyDescent="0.2">
      <c r="A44" s="286"/>
      <c r="B44" s="286"/>
      <c r="C44" s="286"/>
      <c r="D44" s="286"/>
      <c r="E44" s="286"/>
      <c r="F44" s="286"/>
      <c r="G44" s="286"/>
      <c r="H44" s="286"/>
      <c r="I44" s="286"/>
      <c r="J44" s="286"/>
      <c r="K44" s="286"/>
      <c r="L44" s="286"/>
      <c r="M44" s="221"/>
      <c r="N44" s="221"/>
      <c r="O44" s="221"/>
      <c r="P44" s="232"/>
      <c r="Q44" s="197"/>
    </row>
    <row r="45" spans="1:29" s="214" customFormat="1" ht="15" x14ac:dyDescent="0.25">
      <c r="A45" s="1040" t="s">
        <v>2277</v>
      </c>
      <c r="B45" s="1040"/>
      <c r="C45" s="1040"/>
      <c r="D45" s="1040"/>
      <c r="E45" s="1040"/>
      <c r="F45" s="1040"/>
      <c r="G45" s="1040"/>
      <c r="H45" s="1040"/>
      <c r="I45" s="1040"/>
      <c r="J45" s="1040"/>
      <c r="K45" s="1040"/>
      <c r="L45" s="1040"/>
      <c r="M45" s="1253" t="s">
        <v>2274</v>
      </c>
      <c r="N45" s="1253"/>
      <c r="O45" s="1253"/>
      <c r="P45" s="1253"/>
      <c r="Q45" s="1253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</row>
    <row r="46" spans="1:29" s="214" customFormat="1" ht="15" x14ac:dyDescent="0.25">
      <c r="A46" s="1040" t="s">
        <v>2278</v>
      </c>
      <c r="B46" s="1040"/>
      <c r="C46" s="1040"/>
      <c r="D46" s="1040"/>
      <c r="E46" s="1040"/>
      <c r="F46" s="1040"/>
      <c r="G46" s="1040"/>
      <c r="H46" s="1040"/>
      <c r="I46" s="1040"/>
      <c r="J46" s="1040"/>
      <c r="K46" s="1040"/>
      <c r="L46" s="1040"/>
      <c r="M46" s="1253" t="s">
        <v>2275</v>
      </c>
      <c r="N46" s="1253"/>
      <c r="O46" s="1253"/>
      <c r="P46" s="1253"/>
      <c r="Q46" s="1253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</row>
    <row r="47" spans="1:29" s="214" customFormat="1" ht="15" x14ac:dyDescent="0.25">
      <c r="A47" s="21"/>
      <c r="B47" s="21"/>
      <c r="C47" s="517"/>
      <c r="D47" s="517"/>
      <c r="E47" s="517"/>
      <c r="F47" s="517"/>
      <c r="G47" s="517"/>
      <c r="H47" s="517"/>
      <c r="I47" s="517"/>
      <c r="J47" s="517"/>
      <c r="K47" s="517"/>
      <c r="L47" s="517"/>
      <c r="M47" s="517"/>
      <c r="N47" s="61"/>
      <c r="O47" s="61"/>
      <c r="P47" s="518"/>
      <c r="Q47" s="519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</row>
    <row r="48" spans="1:29" s="214" customFormat="1" ht="15" x14ac:dyDescent="0.25">
      <c r="A48" s="21"/>
      <c r="B48" s="21"/>
      <c r="C48" s="517"/>
      <c r="D48" s="517"/>
      <c r="E48" s="517"/>
      <c r="F48" s="517"/>
      <c r="G48" s="517"/>
      <c r="H48" s="517"/>
      <c r="I48" s="517"/>
      <c r="J48" s="517"/>
      <c r="K48" s="517"/>
      <c r="L48" s="517"/>
      <c r="M48" s="517"/>
      <c r="N48" s="61"/>
      <c r="O48" s="61"/>
      <c r="P48" s="518"/>
      <c r="Q48" s="519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</row>
    <row r="49" spans="1:17" s="21" customFormat="1" ht="15" x14ac:dyDescent="0.25">
      <c r="C49" s="517"/>
      <c r="D49" s="517"/>
      <c r="E49" s="517"/>
      <c r="F49" s="517"/>
      <c r="G49" s="517"/>
      <c r="H49" s="517"/>
      <c r="I49" s="517"/>
      <c r="J49" s="517"/>
      <c r="K49" s="517"/>
      <c r="L49" s="517"/>
      <c r="M49" s="517"/>
      <c r="N49" s="61"/>
      <c r="O49" s="61"/>
      <c r="P49" s="518"/>
      <c r="Q49" s="519"/>
    </row>
    <row r="50" spans="1:17" s="21" customFormat="1" ht="15" x14ac:dyDescent="0.25">
      <c r="A50" s="1040" t="s">
        <v>2279</v>
      </c>
      <c r="B50" s="1040"/>
      <c r="C50" s="1040"/>
      <c r="D50" s="1040"/>
      <c r="E50" s="1040"/>
      <c r="F50" s="1040"/>
      <c r="G50" s="1040"/>
      <c r="H50" s="1040"/>
      <c r="I50" s="1040"/>
      <c r="J50" s="1040"/>
      <c r="K50" s="1040"/>
      <c r="L50" s="1040"/>
      <c r="M50" s="1253" t="s">
        <v>2338</v>
      </c>
      <c r="N50" s="1253"/>
      <c r="O50" s="1253"/>
      <c r="P50" s="1253"/>
      <c r="Q50" s="1253"/>
    </row>
    <row r="51" spans="1:17" s="21" customFormat="1" ht="15" x14ac:dyDescent="0.25">
      <c r="A51" s="1043"/>
      <c r="B51" s="1043"/>
      <c r="C51" s="1043"/>
      <c r="D51" s="1043"/>
      <c r="E51" s="1043"/>
      <c r="F51" s="1043"/>
      <c r="G51" s="1043"/>
      <c r="H51" s="1043"/>
      <c r="I51" s="1043"/>
      <c r="J51" s="517"/>
      <c r="K51" s="517"/>
      <c r="L51" s="517"/>
      <c r="M51" s="517"/>
      <c r="N51" s="61"/>
      <c r="O51" s="1044"/>
      <c r="P51" s="1044"/>
      <c r="Q51" s="519"/>
    </row>
    <row r="52" spans="1:17" s="21" customFormat="1" ht="15" x14ac:dyDescent="0.25">
      <c r="A52" s="749"/>
      <c r="B52" s="749"/>
      <c r="C52" s="749"/>
      <c r="D52" s="749"/>
      <c r="E52" s="749"/>
      <c r="F52" s="749"/>
      <c r="G52" s="749"/>
      <c r="H52" s="749"/>
      <c r="I52" s="749"/>
      <c r="J52" s="517"/>
      <c r="K52" s="517"/>
      <c r="L52" s="517"/>
      <c r="M52" s="517"/>
      <c r="N52" s="61"/>
      <c r="O52" s="61"/>
      <c r="P52" s="520"/>
      <c r="Q52" s="519"/>
    </row>
    <row r="53" spans="1:17" s="21" customFormat="1" ht="15" x14ac:dyDescent="0.25">
      <c r="A53" s="1259" t="s">
        <v>2280</v>
      </c>
      <c r="B53" s="1259"/>
      <c r="C53" s="1259"/>
      <c r="D53" s="1259"/>
      <c r="E53" s="1259"/>
      <c r="F53" s="1259"/>
      <c r="G53" s="1259"/>
      <c r="H53" s="1259"/>
      <c r="I53" s="1259"/>
      <c r="J53" s="1259"/>
      <c r="K53" s="1259"/>
      <c r="L53" s="518" t="s">
        <v>220</v>
      </c>
      <c r="M53" s="518"/>
      <c r="N53" s="779"/>
      <c r="O53" s="779"/>
      <c r="P53" s="518"/>
      <c r="Q53" s="520"/>
    </row>
    <row r="54" spans="1:17" s="21" customFormat="1" ht="15" x14ac:dyDescent="0.25">
      <c r="A54" s="1259" t="s">
        <v>2281</v>
      </c>
      <c r="B54" s="1259"/>
      <c r="C54" s="1259"/>
      <c r="D54" s="1259"/>
      <c r="E54" s="1259"/>
      <c r="F54" s="1259"/>
      <c r="G54" s="1259"/>
      <c r="H54" s="1259"/>
      <c r="I54" s="1259"/>
      <c r="J54" s="1259"/>
      <c r="K54" s="1259"/>
      <c r="L54" s="518" t="s">
        <v>220</v>
      </c>
      <c r="M54" s="518"/>
      <c r="N54" s="779"/>
      <c r="O54" s="779"/>
      <c r="P54" s="518"/>
      <c r="Q54" s="520"/>
    </row>
    <row r="55" spans="1:17" s="21" customFormat="1" ht="15" x14ac:dyDescent="0.25">
      <c r="A55" s="1259" t="s">
        <v>2282</v>
      </c>
      <c r="B55" s="1259"/>
      <c r="C55" s="1259"/>
      <c r="D55" s="1259"/>
      <c r="E55" s="1259"/>
      <c r="F55" s="1259"/>
      <c r="G55" s="1259"/>
      <c r="H55" s="1259"/>
      <c r="I55" s="1259"/>
      <c r="J55" s="1259"/>
      <c r="K55" s="1259"/>
      <c r="L55" s="518" t="s">
        <v>220</v>
      </c>
      <c r="M55" s="518"/>
      <c r="N55" s="779"/>
      <c r="O55" s="779"/>
      <c r="P55" s="518"/>
      <c r="Q55" s="520"/>
    </row>
    <row r="56" spans="1:17" s="21" customFormat="1" ht="15" x14ac:dyDescent="0.25">
      <c r="A56" s="518"/>
      <c r="B56" s="518"/>
      <c r="C56" s="518"/>
      <c r="D56" s="64"/>
      <c r="E56" s="518"/>
      <c r="F56" s="518"/>
      <c r="G56" s="518"/>
      <c r="H56" s="522"/>
      <c r="I56" s="66"/>
      <c r="J56" s="518"/>
      <c r="K56" s="518"/>
      <c r="L56" s="518"/>
      <c r="M56" s="518"/>
      <c r="N56" s="779"/>
      <c r="O56" s="779"/>
      <c r="P56" s="518"/>
      <c r="Q56" s="520"/>
    </row>
    <row r="57" spans="1:17" s="21" customFormat="1" ht="15" x14ac:dyDescent="0.25">
      <c r="A57" s="747" t="s">
        <v>279</v>
      </c>
      <c r="B57" s="1047" t="s">
        <v>280</v>
      </c>
      <c r="C57" s="1047"/>
      <c r="D57" s="1047"/>
      <c r="E57" s="1047"/>
      <c r="F57" s="1047"/>
      <c r="G57" s="1047"/>
      <c r="H57" s="1047"/>
      <c r="I57" s="1047"/>
      <c r="J57" s="1047"/>
      <c r="K57" s="1047" t="s">
        <v>2283</v>
      </c>
      <c r="L57" s="1047"/>
      <c r="M57" s="518"/>
      <c r="N57" s="779"/>
      <c r="O57" s="779"/>
      <c r="P57" s="518"/>
      <c r="Q57" s="520"/>
    </row>
    <row r="58" spans="1:17" s="21" customFormat="1" ht="15" x14ac:dyDescent="0.25">
      <c r="A58" s="293">
        <f>1</f>
        <v>1</v>
      </c>
      <c r="B58" s="1048" t="s">
        <v>281</v>
      </c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518"/>
      <c r="N58" s="779"/>
      <c r="O58" s="779"/>
      <c r="P58" s="518"/>
      <c r="Q58" s="520"/>
    </row>
    <row r="59" spans="1:17" s="21" customFormat="1" ht="15" x14ac:dyDescent="0.25">
      <c r="A59" s="293">
        <f>A58+1</f>
        <v>2</v>
      </c>
      <c r="B59" s="1048" t="s">
        <v>282</v>
      </c>
      <c r="C59" s="1048"/>
      <c r="D59" s="1048"/>
      <c r="E59" s="1048"/>
      <c r="F59" s="1048"/>
      <c r="G59" s="1048"/>
      <c r="H59" s="1048"/>
      <c r="I59" s="1048"/>
      <c r="J59" s="1048"/>
      <c r="K59" s="1049"/>
      <c r="L59" s="1049"/>
      <c r="M59" s="518"/>
      <c r="N59" s="779"/>
      <c r="O59" s="779"/>
      <c r="P59" s="518"/>
      <c r="Q59" s="520"/>
    </row>
    <row r="60" spans="1:17" s="21" customFormat="1" ht="15" x14ac:dyDescent="0.25">
      <c r="A60" s="746">
        <f>A59+1</f>
        <v>3</v>
      </c>
      <c r="B60" s="1048" t="s">
        <v>2257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518"/>
      <c r="N60" s="779"/>
      <c r="O60" s="779"/>
      <c r="P60" s="518"/>
      <c r="Q60" s="520"/>
    </row>
    <row r="61" spans="1:17" s="21" customFormat="1" ht="15" x14ac:dyDescent="0.25">
      <c r="A61" s="293">
        <f>A60+1</f>
        <v>4</v>
      </c>
      <c r="B61" s="1048" t="s">
        <v>283</v>
      </c>
      <c r="C61" s="1048"/>
      <c r="D61" s="1048"/>
      <c r="E61" s="1048"/>
      <c r="F61" s="1048"/>
      <c r="G61" s="1048"/>
      <c r="H61" s="1048"/>
      <c r="I61" s="1048"/>
      <c r="J61" s="1048"/>
      <c r="K61" s="1048"/>
      <c r="L61" s="1048"/>
      <c r="M61" s="518"/>
      <c r="N61" s="779"/>
      <c r="O61" s="779"/>
      <c r="P61" s="518"/>
      <c r="Q61" s="520"/>
    </row>
    <row r="62" spans="1:17" s="21" customFormat="1" ht="15" x14ac:dyDescent="0.25">
      <c r="A62" s="666"/>
      <c r="B62" s="667"/>
      <c r="C62" s="667"/>
      <c r="D62" s="667"/>
      <c r="E62" s="667"/>
      <c r="F62" s="667"/>
      <c r="G62" s="667"/>
      <c r="H62" s="667"/>
      <c r="I62" s="667"/>
      <c r="J62" s="667"/>
      <c r="K62" s="667"/>
      <c r="L62" s="667"/>
      <c r="M62" s="505"/>
      <c r="N62" s="524"/>
      <c r="O62" s="524"/>
      <c r="P62" s="505"/>
      <c r="Q62" s="506"/>
    </row>
    <row r="63" spans="1:17" s="21" customFormat="1" ht="15" x14ac:dyDescent="0.25">
      <c r="A63" s="666"/>
      <c r="B63" s="667"/>
      <c r="C63" s="667"/>
      <c r="D63" s="667"/>
      <c r="E63" s="667"/>
      <c r="F63" s="667"/>
      <c r="G63" s="667"/>
      <c r="H63" s="667"/>
      <c r="I63" s="667"/>
      <c r="J63" s="667"/>
      <c r="K63" s="667"/>
      <c r="L63" s="667"/>
      <c r="M63" s="505"/>
      <c r="N63" s="524"/>
      <c r="O63" s="524"/>
      <c r="P63" s="505"/>
      <c r="Q63" s="506"/>
    </row>
    <row r="64" spans="1:17" s="21" customFormat="1" ht="15" x14ac:dyDescent="0.25">
      <c r="A64" s="666"/>
      <c r="B64" s="667"/>
      <c r="C64" s="667"/>
      <c r="D64" s="667"/>
      <c r="E64" s="667"/>
      <c r="F64" s="667"/>
      <c r="G64" s="667"/>
      <c r="H64" s="667"/>
      <c r="I64" s="667"/>
      <c r="J64" s="667"/>
      <c r="K64" s="667"/>
      <c r="L64" s="667"/>
      <c r="M64" s="505"/>
      <c r="N64" s="524"/>
      <c r="O64" s="524"/>
      <c r="P64" s="505"/>
      <c r="Q64" s="506"/>
    </row>
    <row r="65" spans="1:17" s="21" customFormat="1" ht="15" x14ac:dyDescent="0.25">
      <c r="A65" s="666"/>
      <c r="B65" s="667"/>
      <c r="C65" s="667"/>
      <c r="D65" s="667"/>
      <c r="E65" s="667"/>
      <c r="F65" s="667"/>
      <c r="G65" s="667"/>
      <c r="H65" s="667"/>
      <c r="I65" s="667"/>
      <c r="J65" s="667"/>
      <c r="K65" s="667"/>
      <c r="L65" s="667"/>
      <c r="M65" s="505"/>
      <c r="N65" s="524"/>
      <c r="O65" s="524"/>
      <c r="P65" s="505"/>
      <c r="Q65" s="506"/>
    </row>
    <row r="66" spans="1:17" s="21" customFormat="1" ht="15" x14ac:dyDescent="0.25">
      <c r="A66" s="666"/>
      <c r="B66" s="667"/>
      <c r="C66" s="667"/>
      <c r="D66" s="667"/>
      <c r="E66" s="667"/>
      <c r="F66" s="667"/>
      <c r="G66" s="667"/>
      <c r="H66" s="667"/>
      <c r="I66" s="667"/>
      <c r="J66" s="667"/>
      <c r="K66" s="667"/>
      <c r="L66" s="667"/>
      <c r="M66" s="505"/>
      <c r="N66" s="524"/>
      <c r="O66" s="524"/>
      <c r="P66" s="505"/>
      <c r="Q66" s="506"/>
    </row>
    <row r="67" spans="1:17" s="21" customFormat="1" ht="15" x14ac:dyDescent="0.25">
      <c r="A67" s="666"/>
      <c r="B67" s="667"/>
      <c r="C67" s="667"/>
      <c r="D67" s="667"/>
      <c r="E67" s="667"/>
      <c r="F67" s="667"/>
      <c r="G67" s="667"/>
      <c r="H67" s="667"/>
      <c r="I67" s="667"/>
      <c r="J67" s="667"/>
      <c r="K67" s="667"/>
      <c r="L67" s="667"/>
      <c r="M67" s="505"/>
      <c r="N67" s="524"/>
      <c r="O67" s="524"/>
      <c r="P67" s="505"/>
      <c r="Q67" s="506"/>
    </row>
    <row r="68" spans="1:17" s="21" customFormat="1" ht="15" x14ac:dyDescent="0.25">
      <c r="A68" s="666"/>
      <c r="B68" s="667"/>
      <c r="C68" s="667"/>
      <c r="D68" s="667"/>
      <c r="E68" s="667"/>
      <c r="F68" s="667"/>
      <c r="G68" s="667"/>
      <c r="H68" s="667"/>
      <c r="I68" s="667"/>
      <c r="J68" s="667"/>
      <c r="K68" s="667"/>
      <c r="L68" s="667"/>
      <c r="M68" s="505"/>
      <c r="N68" s="524"/>
      <c r="O68" s="524"/>
      <c r="P68" s="505"/>
      <c r="Q68" s="506"/>
    </row>
    <row r="69" spans="1:17" s="21" customFormat="1" ht="15" x14ac:dyDescent="0.25">
      <c r="A69" s="666"/>
      <c r="B69" s="667"/>
      <c r="C69" s="667"/>
      <c r="D69" s="667"/>
      <c r="E69" s="667"/>
      <c r="F69" s="667"/>
      <c r="G69" s="667"/>
      <c r="H69" s="667"/>
      <c r="I69" s="667"/>
      <c r="J69" s="667"/>
      <c r="K69" s="667"/>
      <c r="L69" s="667"/>
      <c r="M69" s="505"/>
      <c r="N69" s="524"/>
      <c r="O69" s="524"/>
      <c r="P69" s="505"/>
      <c r="Q69" s="506"/>
    </row>
    <row r="70" spans="1:17" s="21" customFormat="1" ht="15" x14ac:dyDescent="0.25">
      <c r="A70" s="666"/>
      <c r="B70" s="667"/>
      <c r="C70" s="667"/>
      <c r="D70" s="667"/>
      <c r="E70" s="667"/>
      <c r="F70" s="667"/>
      <c r="G70" s="667"/>
      <c r="H70" s="667"/>
      <c r="I70" s="667"/>
      <c r="J70" s="667"/>
      <c r="K70" s="667"/>
      <c r="L70" s="667"/>
      <c r="M70" s="505"/>
      <c r="N70" s="524"/>
      <c r="O70" s="524"/>
      <c r="P70" s="505"/>
      <c r="Q70" s="506"/>
    </row>
    <row r="71" spans="1:17" s="21" customFormat="1" ht="15" x14ac:dyDescent="0.25">
      <c r="A71" s="666"/>
      <c r="B71" s="667"/>
      <c r="C71" s="667"/>
      <c r="D71" s="667"/>
      <c r="E71" s="667"/>
      <c r="F71" s="667"/>
      <c r="G71" s="667"/>
      <c r="H71" s="667"/>
      <c r="I71" s="667"/>
      <c r="J71" s="667"/>
      <c r="K71" s="667"/>
      <c r="L71" s="667"/>
      <c r="M71" s="505"/>
      <c r="N71" s="524"/>
      <c r="O71" s="524"/>
      <c r="P71" s="505"/>
      <c r="Q71" s="506"/>
    </row>
    <row r="72" spans="1:17" s="21" customFormat="1" ht="15" x14ac:dyDescent="0.25">
      <c r="A72" s="666"/>
      <c r="B72" s="667"/>
      <c r="C72" s="667"/>
      <c r="D72" s="667"/>
      <c r="E72" s="667"/>
      <c r="F72" s="667"/>
      <c r="G72" s="667"/>
      <c r="H72" s="667"/>
      <c r="I72" s="667"/>
      <c r="J72" s="667"/>
      <c r="K72" s="667"/>
      <c r="L72" s="667"/>
      <c r="M72" s="505"/>
      <c r="N72" s="524"/>
      <c r="O72" s="524"/>
      <c r="P72" s="505"/>
      <c r="Q72" s="506"/>
    </row>
    <row r="73" spans="1:17" s="21" customFormat="1" ht="15" x14ac:dyDescent="0.25">
      <c r="A73" s="666"/>
      <c r="B73" s="667"/>
      <c r="C73" s="667"/>
      <c r="D73" s="667"/>
      <c r="E73" s="667"/>
      <c r="F73" s="667"/>
      <c r="G73" s="667"/>
      <c r="H73" s="667"/>
      <c r="I73" s="667"/>
      <c r="J73" s="667"/>
      <c r="K73" s="667"/>
      <c r="L73" s="667"/>
      <c r="M73" s="505"/>
      <c r="N73" s="524"/>
      <c r="O73" s="524"/>
      <c r="P73" s="505"/>
      <c r="Q73" s="506"/>
    </row>
    <row r="74" spans="1:17" s="21" customFormat="1" ht="15" x14ac:dyDescent="0.25">
      <c r="A74" s="666"/>
      <c r="B74" s="667"/>
      <c r="C74" s="667"/>
      <c r="D74" s="667"/>
      <c r="E74" s="667"/>
      <c r="F74" s="667"/>
      <c r="G74" s="667"/>
      <c r="H74" s="667"/>
      <c r="I74" s="667"/>
      <c r="J74" s="667"/>
      <c r="K74" s="667"/>
      <c r="L74" s="667"/>
      <c r="M74" s="505"/>
      <c r="N74" s="524"/>
      <c r="O74" s="524"/>
      <c r="P74" s="505"/>
      <c r="Q74" s="506"/>
    </row>
    <row r="75" spans="1:17" s="21" customFormat="1" ht="15" x14ac:dyDescent="0.25">
      <c r="A75" s="666"/>
      <c r="B75" s="667"/>
      <c r="C75" s="667"/>
      <c r="D75" s="667"/>
      <c r="E75" s="667"/>
      <c r="F75" s="667"/>
      <c r="G75" s="667"/>
      <c r="H75" s="667"/>
      <c r="I75" s="667"/>
      <c r="J75" s="667"/>
      <c r="K75" s="667"/>
      <c r="L75" s="667"/>
      <c r="M75" s="505"/>
      <c r="N75" s="524"/>
      <c r="O75" s="524"/>
      <c r="P75" s="505"/>
      <c r="Q75" s="506"/>
    </row>
    <row r="76" spans="1:17" s="21" customFormat="1" ht="15" x14ac:dyDescent="0.25">
      <c r="A76" s="666"/>
      <c r="B76" s="667"/>
      <c r="C76" s="667"/>
      <c r="D76" s="667"/>
      <c r="E76" s="667"/>
      <c r="F76" s="667"/>
      <c r="G76" s="667"/>
      <c r="H76" s="667"/>
      <c r="I76" s="667"/>
      <c r="J76" s="667"/>
      <c r="K76" s="667"/>
      <c r="L76" s="667"/>
      <c r="M76" s="505"/>
      <c r="N76" s="524"/>
      <c r="O76" s="524"/>
      <c r="P76" s="505"/>
      <c r="Q76" s="506"/>
    </row>
    <row r="77" spans="1:17" s="21" customFormat="1" ht="15" x14ac:dyDescent="0.25">
      <c r="A77" s="666"/>
      <c r="B77" s="667"/>
      <c r="C77" s="667"/>
      <c r="D77" s="667"/>
      <c r="E77" s="667"/>
      <c r="F77" s="667"/>
      <c r="G77" s="667"/>
      <c r="H77" s="667"/>
      <c r="I77" s="667"/>
      <c r="J77" s="667"/>
      <c r="K77" s="667"/>
      <c r="L77" s="667"/>
      <c r="M77" s="505"/>
      <c r="N77" s="524"/>
      <c r="O77" s="524"/>
      <c r="P77" s="505"/>
      <c r="Q77" s="506"/>
    </row>
    <row r="78" spans="1:17" s="21" customFormat="1" ht="15" x14ac:dyDescent="0.25">
      <c r="A78" s="666"/>
      <c r="B78" s="667"/>
      <c r="C78" s="667"/>
      <c r="D78" s="667"/>
      <c r="E78" s="667"/>
      <c r="F78" s="667"/>
      <c r="G78" s="667"/>
      <c r="H78" s="667"/>
      <c r="I78" s="667"/>
      <c r="J78" s="667"/>
      <c r="K78" s="667"/>
      <c r="L78" s="667"/>
      <c r="M78" s="505"/>
      <c r="N78" s="524"/>
      <c r="O78" s="524"/>
      <c r="P78" s="505"/>
      <c r="Q78" s="506"/>
    </row>
    <row r="79" spans="1:17" s="21" customFormat="1" ht="15" x14ac:dyDescent="0.25">
      <c r="A79" s="666"/>
      <c r="B79" s="667"/>
      <c r="C79" s="667"/>
      <c r="D79" s="667"/>
      <c r="E79" s="667"/>
      <c r="F79" s="667"/>
      <c r="G79" s="667"/>
      <c r="H79" s="667"/>
      <c r="I79" s="667"/>
      <c r="J79" s="667"/>
      <c r="K79" s="667"/>
      <c r="L79" s="667"/>
      <c r="M79" s="505"/>
      <c r="N79" s="524"/>
      <c r="O79" s="524"/>
      <c r="P79" s="505"/>
      <c r="Q79" s="506"/>
    </row>
    <row r="80" spans="1:17" s="21" customFormat="1" ht="15" x14ac:dyDescent="0.25">
      <c r="A80" s="666"/>
      <c r="B80" s="667"/>
      <c r="C80" s="667"/>
      <c r="D80" s="667"/>
      <c r="E80" s="667"/>
      <c r="F80" s="667"/>
      <c r="G80" s="667"/>
      <c r="H80" s="667"/>
      <c r="I80" s="667"/>
      <c r="J80" s="667"/>
      <c r="K80" s="667"/>
      <c r="L80" s="667"/>
      <c r="M80" s="505"/>
      <c r="N80" s="524"/>
      <c r="O80" s="524"/>
      <c r="P80" s="505"/>
      <c r="Q80" s="506"/>
    </row>
    <row r="81" spans="1:17" s="21" customFormat="1" ht="15" x14ac:dyDescent="0.25">
      <c r="A81" s="666"/>
      <c r="B81" s="667"/>
      <c r="C81" s="667"/>
      <c r="D81" s="667"/>
      <c r="E81" s="667"/>
      <c r="F81" s="667"/>
      <c r="G81" s="667"/>
      <c r="H81" s="667"/>
      <c r="I81" s="667"/>
      <c r="J81" s="667"/>
      <c r="K81" s="667"/>
      <c r="L81" s="667"/>
      <c r="M81" s="505"/>
      <c r="N81" s="524"/>
      <c r="O81" s="524"/>
      <c r="P81" s="505"/>
      <c r="Q81" s="506"/>
    </row>
    <row r="82" spans="1:17" s="21" customFormat="1" ht="15" x14ac:dyDescent="0.25">
      <c r="A82" s="666"/>
      <c r="B82" s="667"/>
      <c r="C82" s="667"/>
      <c r="D82" s="667"/>
      <c r="E82" s="667"/>
      <c r="F82" s="667"/>
      <c r="G82" s="667"/>
      <c r="H82" s="667"/>
      <c r="I82" s="667"/>
      <c r="J82" s="667"/>
      <c r="K82" s="667"/>
      <c r="L82" s="667"/>
      <c r="M82" s="505"/>
      <c r="N82" s="524"/>
      <c r="O82" s="524"/>
      <c r="P82" s="505"/>
      <c r="Q82" s="506"/>
    </row>
    <row r="83" spans="1:17" s="21" customFormat="1" ht="15" x14ac:dyDescent="0.25">
      <c r="A83" s="666"/>
      <c r="B83" s="667"/>
      <c r="C83" s="667"/>
      <c r="D83" s="667"/>
      <c r="E83" s="667"/>
      <c r="F83" s="667"/>
      <c r="G83" s="667"/>
      <c r="H83" s="667"/>
      <c r="I83" s="667"/>
      <c r="J83" s="667"/>
      <c r="K83" s="667"/>
      <c r="L83" s="667"/>
      <c r="M83" s="505"/>
      <c r="N83" s="524"/>
      <c r="O83" s="524"/>
      <c r="P83" s="505"/>
      <c r="Q83" s="506"/>
    </row>
    <row r="84" spans="1:17" s="21" customFormat="1" ht="15" x14ac:dyDescent="0.25">
      <c r="A84" s="666"/>
      <c r="B84" s="667"/>
      <c r="C84" s="667"/>
      <c r="D84" s="667"/>
      <c r="E84" s="667"/>
      <c r="F84" s="667"/>
      <c r="G84" s="667"/>
      <c r="H84" s="667"/>
      <c r="I84" s="667"/>
      <c r="J84" s="667"/>
      <c r="K84" s="667"/>
      <c r="L84" s="667"/>
      <c r="M84" s="505"/>
      <c r="N84" s="524"/>
      <c r="O84" s="524"/>
      <c r="P84" s="505"/>
      <c r="Q84" s="506"/>
    </row>
    <row r="85" spans="1:17" s="21" customFormat="1" ht="15" x14ac:dyDescent="0.25">
      <c r="A85" s="666"/>
      <c r="B85" s="667"/>
      <c r="C85" s="667"/>
      <c r="D85" s="667"/>
      <c r="E85" s="667"/>
      <c r="F85" s="667"/>
      <c r="G85" s="667"/>
      <c r="H85" s="667"/>
      <c r="I85" s="667"/>
      <c r="J85" s="667"/>
      <c r="K85" s="667"/>
      <c r="L85" s="667"/>
      <c r="M85" s="505"/>
      <c r="N85" s="524"/>
      <c r="O85" s="524"/>
      <c r="P85" s="505"/>
      <c r="Q85" s="506"/>
    </row>
    <row r="86" spans="1:17" s="21" customFormat="1" ht="15" x14ac:dyDescent="0.25">
      <c r="A86" s="666"/>
      <c r="B86" s="667"/>
      <c r="C86" s="667"/>
      <c r="D86" s="667"/>
      <c r="E86" s="667"/>
      <c r="F86" s="667"/>
      <c r="G86" s="667"/>
      <c r="H86" s="667"/>
      <c r="I86" s="667"/>
      <c r="J86" s="667"/>
      <c r="K86" s="667"/>
      <c r="L86" s="667"/>
      <c r="M86" s="505"/>
      <c r="N86" s="524"/>
      <c r="O86" s="524"/>
      <c r="P86" s="505"/>
      <c r="Q86" s="506"/>
    </row>
    <row r="87" spans="1:17" s="21" customFormat="1" ht="15" x14ac:dyDescent="0.25">
      <c r="A87" s="666"/>
      <c r="B87" s="667"/>
      <c r="C87" s="667"/>
      <c r="D87" s="667"/>
      <c r="E87" s="667"/>
      <c r="F87" s="667"/>
      <c r="G87" s="667"/>
      <c r="H87" s="667"/>
      <c r="I87" s="667"/>
      <c r="J87" s="667"/>
      <c r="K87" s="667"/>
      <c r="L87" s="667"/>
      <c r="M87" s="505"/>
      <c r="N87" s="524"/>
      <c r="O87" s="524"/>
      <c r="P87" s="505"/>
      <c r="Q87" s="506"/>
    </row>
    <row r="88" spans="1:17" s="21" customFormat="1" ht="15" x14ac:dyDescent="0.25">
      <c r="A88" s="666"/>
      <c r="B88" s="667"/>
      <c r="C88" s="667"/>
      <c r="D88" s="667"/>
      <c r="E88" s="667"/>
      <c r="F88" s="667"/>
      <c r="G88" s="667"/>
      <c r="H88" s="667"/>
      <c r="I88" s="667"/>
      <c r="J88" s="667"/>
      <c r="K88" s="667"/>
      <c r="L88" s="667"/>
      <c r="M88" s="505"/>
      <c r="N88" s="524"/>
      <c r="O88" s="524"/>
      <c r="P88" s="505"/>
      <c r="Q88" s="506"/>
    </row>
    <row r="89" spans="1:17" s="21" customFormat="1" ht="15" x14ac:dyDescent="0.25">
      <c r="A89" s="666"/>
      <c r="B89" s="667"/>
      <c r="C89" s="667"/>
      <c r="D89" s="667"/>
      <c r="E89" s="667"/>
      <c r="F89" s="667"/>
      <c r="G89" s="667"/>
      <c r="H89" s="667"/>
      <c r="I89" s="667"/>
      <c r="J89" s="667"/>
      <c r="K89" s="667"/>
      <c r="L89" s="667"/>
      <c r="M89" s="505"/>
      <c r="N89" s="524"/>
      <c r="O89" s="524"/>
      <c r="P89" s="505"/>
      <c r="Q89" s="506"/>
    </row>
    <row r="90" spans="1:17" s="21" customFormat="1" ht="15" x14ac:dyDescent="0.25">
      <c r="A90" s="666"/>
      <c r="B90" s="667"/>
      <c r="C90" s="667"/>
      <c r="D90" s="667"/>
      <c r="E90" s="667"/>
      <c r="F90" s="667"/>
      <c r="G90" s="667"/>
      <c r="H90" s="667"/>
      <c r="I90" s="667"/>
      <c r="J90" s="667"/>
      <c r="K90" s="667"/>
      <c r="L90" s="667"/>
      <c r="M90" s="505"/>
      <c r="N90" s="524"/>
      <c r="O90" s="524"/>
      <c r="P90" s="505"/>
      <c r="Q90" s="506"/>
    </row>
    <row r="91" spans="1:17" s="21" customFormat="1" ht="15" x14ac:dyDescent="0.25">
      <c r="A91" s="666"/>
      <c r="B91" s="667"/>
      <c r="C91" s="667"/>
      <c r="D91" s="667"/>
      <c r="E91" s="667"/>
      <c r="F91" s="667"/>
      <c r="G91" s="667"/>
      <c r="H91" s="667"/>
      <c r="I91" s="667"/>
      <c r="J91" s="667"/>
      <c r="K91" s="667"/>
      <c r="L91" s="667"/>
      <c r="M91" s="505"/>
      <c r="N91" s="524"/>
      <c r="O91" s="524"/>
      <c r="P91" s="505"/>
      <c r="Q91" s="506"/>
    </row>
    <row r="92" spans="1:17" s="21" customFormat="1" ht="15" x14ac:dyDescent="0.25">
      <c r="A92" s="666"/>
      <c r="B92" s="667"/>
      <c r="C92" s="667"/>
      <c r="D92" s="667"/>
      <c r="E92" s="667"/>
      <c r="F92" s="667"/>
      <c r="G92" s="667"/>
      <c r="H92" s="667"/>
      <c r="I92" s="667"/>
      <c r="J92" s="667"/>
      <c r="K92" s="667"/>
      <c r="L92" s="667"/>
      <c r="M92" s="505"/>
      <c r="N92" s="524"/>
      <c r="O92" s="524"/>
      <c r="P92" s="505"/>
      <c r="Q92" s="506"/>
    </row>
    <row r="93" spans="1:17" s="21" customFormat="1" ht="15" x14ac:dyDescent="0.25">
      <c r="A93" s="666"/>
      <c r="B93" s="667"/>
      <c r="C93" s="667"/>
      <c r="D93" s="667"/>
      <c r="E93" s="667"/>
      <c r="F93" s="667"/>
      <c r="G93" s="667"/>
      <c r="H93" s="667"/>
      <c r="I93" s="667"/>
      <c r="J93" s="667"/>
      <c r="K93" s="667"/>
      <c r="L93" s="667"/>
      <c r="M93" s="505"/>
      <c r="N93" s="524"/>
      <c r="O93" s="524"/>
      <c r="P93" s="505"/>
      <c r="Q93" s="506"/>
    </row>
    <row r="94" spans="1:17" s="21" customFormat="1" ht="15" x14ac:dyDescent="0.25">
      <c r="A94" s="666"/>
      <c r="B94" s="667"/>
      <c r="C94" s="667"/>
      <c r="D94" s="667"/>
      <c r="E94" s="667"/>
      <c r="F94" s="667"/>
      <c r="G94" s="667"/>
      <c r="H94" s="667"/>
      <c r="I94" s="667"/>
      <c r="J94" s="667"/>
      <c r="K94" s="667"/>
      <c r="L94" s="667"/>
      <c r="M94" s="505"/>
      <c r="N94" s="524"/>
      <c r="O94" s="524"/>
      <c r="P94" s="505"/>
      <c r="Q94" s="506"/>
    </row>
    <row r="95" spans="1:17" s="21" customFormat="1" ht="15" x14ac:dyDescent="0.25">
      <c r="A95" s="666"/>
      <c r="B95" s="667"/>
      <c r="C95" s="667"/>
      <c r="D95" s="667"/>
      <c r="E95" s="667"/>
      <c r="F95" s="667"/>
      <c r="G95" s="667"/>
      <c r="H95" s="667"/>
      <c r="I95" s="667"/>
      <c r="J95" s="667"/>
      <c r="K95" s="667"/>
      <c r="L95" s="667"/>
      <c r="M95" s="505"/>
      <c r="N95" s="524"/>
      <c r="O95" s="524"/>
      <c r="P95" s="505"/>
      <c r="Q95" s="506"/>
    </row>
    <row r="96" spans="1:17" s="21" customFormat="1" ht="15" x14ac:dyDescent="0.25">
      <c r="A96" s="666"/>
      <c r="B96" s="667"/>
      <c r="C96" s="667"/>
      <c r="D96" s="667"/>
      <c r="E96" s="667"/>
      <c r="F96" s="667"/>
      <c r="G96" s="667"/>
      <c r="H96" s="667"/>
      <c r="I96" s="667"/>
      <c r="J96" s="667"/>
      <c r="K96" s="667"/>
      <c r="L96" s="667"/>
      <c r="M96" s="505"/>
      <c r="N96" s="524"/>
      <c r="O96" s="524"/>
      <c r="P96" s="505"/>
      <c r="Q96" s="506"/>
    </row>
    <row r="97" spans="1:29" s="21" customFormat="1" ht="15" x14ac:dyDescent="0.25">
      <c r="A97" s="666"/>
      <c r="B97" s="667"/>
      <c r="C97" s="667"/>
      <c r="D97" s="667"/>
      <c r="E97" s="667"/>
      <c r="F97" s="667"/>
      <c r="G97" s="667"/>
      <c r="H97" s="667"/>
      <c r="I97" s="667"/>
      <c r="J97" s="667"/>
      <c r="K97" s="667"/>
      <c r="L97" s="667"/>
      <c r="M97" s="505"/>
      <c r="N97" s="524"/>
      <c r="O97" s="524"/>
      <c r="P97" s="505"/>
      <c r="Q97" s="506"/>
    </row>
    <row r="98" spans="1:29" s="21" customFormat="1" ht="15" x14ac:dyDescent="0.25">
      <c r="A98" s="666"/>
      <c r="B98" s="667"/>
      <c r="C98" s="667"/>
      <c r="D98" s="667"/>
      <c r="E98" s="667"/>
      <c r="F98" s="667"/>
      <c r="G98" s="667"/>
      <c r="H98" s="667"/>
      <c r="I98" s="667"/>
      <c r="J98" s="667"/>
      <c r="K98" s="667"/>
      <c r="L98" s="667"/>
      <c r="M98" s="505"/>
      <c r="N98" s="524"/>
      <c r="O98" s="524"/>
      <c r="P98" s="505"/>
      <c r="Q98" s="506"/>
    </row>
    <row r="99" spans="1:29" s="21" customFormat="1" ht="15" x14ac:dyDescent="0.25">
      <c r="A99" s="666"/>
      <c r="B99" s="667"/>
      <c r="C99" s="667"/>
      <c r="D99" s="667"/>
      <c r="E99" s="667"/>
      <c r="F99" s="667"/>
      <c r="G99" s="667"/>
      <c r="H99" s="667"/>
      <c r="I99" s="667"/>
      <c r="J99" s="667"/>
      <c r="K99" s="667"/>
      <c r="L99" s="667"/>
      <c r="M99" s="505"/>
      <c r="N99" s="524"/>
      <c r="O99" s="524"/>
      <c r="P99" s="505"/>
      <c r="Q99" s="506"/>
    </row>
    <row r="100" spans="1:29" s="21" customFormat="1" ht="15" x14ac:dyDescent="0.25">
      <c r="A100" s="666"/>
      <c r="B100" s="667"/>
      <c r="C100" s="667"/>
      <c r="D100" s="667"/>
      <c r="E100" s="667"/>
      <c r="F100" s="667"/>
      <c r="G100" s="667"/>
      <c r="H100" s="667"/>
      <c r="I100" s="667"/>
      <c r="J100" s="667"/>
      <c r="K100" s="667"/>
      <c r="L100" s="667"/>
      <c r="M100" s="505"/>
      <c r="N100" s="524"/>
      <c r="O100" s="524"/>
      <c r="P100" s="505"/>
      <c r="Q100" s="506"/>
    </row>
    <row r="101" spans="1:29" s="21" customFormat="1" ht="15" x14ac:dyDescent="0.25">
      <c r="A101" s="666"/>
      <c r="B101" s="667"/>
      <c r="C101" s="667"/>
      <c r="D101" s="667"/>
      <c r="E101" s="667"/>
      <c r="F101" s="667"/>
      <c r="G101" s="667"/>
      <c r="H101" s="667"/>
      <c r="I101" s="667"/>
      <c r="J101" s="667"/>
      <c r="K101" s="667"/>
      <c r="L101" s="667"/>
      <c r="M101" s="505"/>
      <c r="N101" s="524"/>
      <c r="O101" s="524"/>
      <c r="P101" s="505"/>
      <c r="Q101" s="506"/>
    </row>
    <row r="102" spans="1:29" s="21" customFormat="1" ht="15" x14ac:dyDescent="0.25">
      <c r="A102" s="666"/>
      <c r="B102" s="667"/>
      <c r="C102" s="667"/>
      <c r="D102" s="667"/>
      <c r="E102" s="667"/>
      <c r="F102" s="667"/>
      <c r="G102" s="667"/>
      <c r="H102" s="667"/>
      <c r="I102" s="667"/>
      <c r="J102" s="667"/>
      <c r="K102" s="667"/>
      <c r="L102" s="667"/>
      <c r="M102" s="505"/>
      <c r="N102" s="524"/>
      <c r="O102" s="524"/>
      <c r="P102" s="505"/>
      <c r="Q102" s="506"/>
    </row>
    <row r="103" spans="1:29" s="21" customFormat="1" ht="15" x14ac:dyDescent="0.25">
      <c r="A103" s="666"/>
      <c r="B103" s="667"/>
      <c r="C103" s="667"/>
      <c r="D103" s="667"/>
      <c r="E103" s="667"/>
      <c r="F103" s="667"/>
      <c r="G103" s="667"/>
      <c r="H103" s="667"/>
      <c r="I103" s="667"/>
      <c r="J103" s="667"/>
      <c r="K103" s="667"/>
      <c r="L103" s="667"/>
      <c r="M103" s="505"/>
      <c r="N103" s="524"/>
      <c r="O103" s="524"/>
      <c r="P103" s="505"/>
      <c r="Q103" s="506"/>
    </row>
    <row r="104" spans="1:29" s="21" customFormat="1" ht="15" x14ac:dyDescent="0.25">
      <c r="A104" s="666"/>
      <c r="B104" s="667"/>
      <c r="C104" s="667"/>
      <c r="D104" s="667"/>
      <c r="E104" s="667"/>
      <c r="F104" s="667"/>
      <c r="G104" s="667"/>
      <c r="H104" s="667"/>
      <c r="I104" s="667"/>
      <c r="J104" s="667"/>
      <c r="K104" s="667"/>
      <c r="L104" s="667"/>
      <c r="M104" s="505"/>
      <c r="N104" s="524"/>
      <c r="O104" s="524"/>
      <c r="P104" s="505"/>
      <c r="Q104" s="506"/>
    </row>
    <row r="105" spans="1:29" s="21" customFormat="1" ht="15" x14ac:dyDescent="0.25">
      <c r="A105" s="666"/>
      <c r="B105" s="667"/>
      <c r="C105" s="667"/>
      <c r="D105" s="667"/>
      <c r="E105" s="667"/>
      <c r="F105" s="667"/>
      <c r="G105" s="667"/>
      <c r="H105" s="667"/>
      <c r="I105" s="667"/>
      <c r="J105" s="667"/>
      <c r="K105" s="667"/>
      <c r="L105" s="667"/>
      <c r="M105" s="505"/>
      <c r="N105" s="524"/>
      <c r="O105" s="524"/>
      <c r="P105" s="505"/>
      <c r="Q105" s="506"/>
    </row>
    <row r="106" spans="1:29" s="21" customFormat="1" ht="15.75" thickBot="1" x14ac:dyDescent="0.3">
      <c r="A106" s="666"/>
      <c r="B106" s="667"/>
      <c r="C106" s="667"/>
      <c r="D106" s="667"/>
      <c r="E106" s="667"/>
      <c r="F106" s="667"/>
      <c r="G106" s="667"/>
      <c r="H106" s="667"/>
      <c r="I106" s="667"/>
      <c r="J106" s="667"/>
      <c r="K106" s="667"/>
      <c r="L106" s="667"/>
      <c r="M106" s="505"/>
      <c r="N106" s="524"/>
      <c r="O106" s="524"/>
      <c r="P106" s="505"/>
      <c r="Q106" s="506"/>
    </row>
    <row r="107" spans="1:29" s="21" customFormat="1" x14ac:dyDescent="0.2">
      <c r="A107" s="14"/>
      <c r="B107" s="15"/>
      <c r="C107" s="15"/>
      <c r="D107" s="15"/>
      <c r="E107" s="15"/>
      <c r="F107" s="15"/>
      <c r="G107" s="15"/>
      <c r="H107" s="16"/>
      <c r="I107" s="14"/>
      <c r="J107" s="15"/>
      <c r="K107" s="15"/>
      <c r="L107" s="15"/>
      <c r="M107" s="15"/>
      <c r="N107" s="17"/>
      <c r="O107" s="17"/>
      <c r="P107" s="226"/>
      <c r="Q107" s="18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</row>
    <row r="108" spans="1:29" s="21" customFormat="1" x14ac:dyDescent="0.2">
      <c r="A108" s="20"/>
      <c r="H108" s="22"/>
      <c r="I108" s="947" t="s">
        <v>2270</v>
      </c>
      <c r="J108" s="948"/>
      <c r="K108" s="948"/>
      <c r="L108" s="948"/>
      <c r="M108" s="948"/>
      <c r="N108" s="948"/>
      <c r="O108" s="949"/>
      <c r="P108" s="227"/>
      <c r="Q108" s="2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</row>
    <row r="109" spans="1:29" s="21" customFormat="1" x14ac:dyDescent="0.2">
      <c r="A109" s="20"/>
      <c r="H109" s="22"/>
      <c r="I109" s="947" t="s">
        <v>2271</v>
      </c>
      <c r="J109" s="948"/>
      <c r="K109" s="948"/>
      <c r="L109" s="948"/>
      <c r="M109" s="948"/>
      <c r="N109" s="948"/>
      <c r="O109" s="949"/>
      <c r="P109" s="227"/>
      <c r="Q109" s="23"/>
      <c r="R109" s="213"/>
      <c r="S109" s="213"/>
      <c r="T109" s="213"/>
      <c r="U109" s="213"/>
      <c r="V109" s="213"/>
      <c r="W109" s="213"/>
      <c r="X109" s="213"/>
      <c r="Y109" s="213"/>
      <c r="Z109" s="213"/>
      <c r="AA109" s="213"/>
      <c r="AB109" s="213"/>
      <c r="AC109" s="213"/>
    </row>
    <row r="110" spans="1:29" s="21" customFormat="1" ht="13.5" thickBot="1" x14ac:dyDescent="0.25">
      <c r="A110" s="20"/>
      <c r="H110" s="22"/>
      <c r="I110" s="24"/>
      <c r="J110" s="25"/>
      <c r="K110" s="25"/>
      <c r="L110" s="25"/>
      <c r="M110" s="25"/>
      <c r="N110" s="26"/>
      <c r="O110" s="26"/>
      <c r="P110" s="227"/>
      <c r="Q110" s="23"/>
    </row>
    <row r="111" spans="1:29" s="21" customFormat="1" x14ac:dyDescent="0.2">
      <c r="A111" s="27"/>
      <c r="B111" s="28"/>
      <c r="C111" s="28"/>
      <c r="D111" s="28"/>
      <c r="E111" s="28"/>
      <c r="F111" s="28"/>
      <c r="G111" s="28"/>
      <c r="H111" s="29"/>
      <c r="I111" s="950" t="s">
        <v>217</v>
      </c>
      <c r="J111" s="951"/>
      <c r="K111" s="951"/>
      <c r="L111" s="951"/>
      <c r="M111" s="951"/>
      <c r="N111" s="951"/>
      <c r="O111" s="952"/>
      <c r="P111" s="27"/>
      <c r="Q111" s="29"/>
      <c r="R111" s="213"/>
      <c r="S111" s="213"/>
      <c r="T111" s="213"/>
      <c r="U111" s="213"/>
      <c r="V111" s="213"/>
      <c r="W111" s="213"/>
      <c r="X111" s="213"/>
      <c r="Y111" s="213"/>
      <c r="Z111" s="213"/>
      <c r="AA111" s="213"/>
      <c r="AB111" s="213"/>
      <c r="AC111" s="213"/>
    </row>
    <row r="112" spans="1:29" s="21" customFormat="1" ht="13.5" thickBot="1" x14ac:dyDescent="0.25">
      <c r="A112" s="30"/>
      <c r="B112" s="31"/>
      <c r="C112" s="31"/>
      <c r="D112" s="31"/>
      <c r="E112" s="31"/>
      <c r="F112" s="31"/>
      <c r="G112" s="31"/>
      <c r="H112" s="32"/>
      <c r="I112" s="953" t="s">
        <v>218</v>
      </c>
      <c r="J112" s="954"/>
      <c r="K112" s="954"/>
      <c r="L112" s="954"/>
      <c r="M112" s="954"/>
      <c r="N112" s="954"/>
      <c r="O112" s="955"/>
      <c r="P112" s="30"/>
      <c r="Q112" s="32"/>
    </row>
    <row r="113" spans="1:29" s="21" customFormat="1" x14ac:dyDescent="0.2">
      <c r="A113" s="956"/>
      <c r="B113" s="957"/>
      <c r="C113" s="957"/>
      <c r="D113" s="957"/>
      <c r="E113" s="957"/>
      <c r="F113" s="957"/>
      <c r="G113" s="957"/>
      <c r="H113" s="957"/>
      <c r="I113" s="240"/>
      <c r="J113" s="241"/>
      <c r="K113" s="242"/>
      <c r="L113" s="241"/>
      <c r="M113" s="241"/>
      <c r="N113" s="243"/>
      <c r="O113" s="244"/>
      <c r="P113" s="245"/>
      <c r="Q113" s="246"/>
    </row>
    <row r="114" spans="1:29" s="21" customFormat="1" x14ac:dyDescent="0.2">
      <c r="A114" s="945"/>
      <c r="B114" s="946"/>
      <c r="C114" s="946"/>
      <c r="D114" s="946"/>
      <c r="E114" s="946"/>
      <c r="F114" s="946"/>
      <c r="G114" s="946"/>
      <c r="H114" s="946"/>
      <c r="I114" s="53"/>
      <c r="J114" s="247"/>
      <c r="K114" s="248"/>
      <c r="L114" s="247"/>
      <c r="M114" s="247"/>
      <c r="N114" s="249"/>
      <c r="O114" s="250"/>
      <c r="P114" s="224"/>
      <c r="Q114" s="251"/>
    </row>
    <row r="115" spans="1:29" s="213" customFormat="1" x14ac:dyDescent="0.2">
      <c r="A115" s="945" t="s">
        <v>219</v>
      </c>
      <c r="B115" s="946"/>
      <c r="C115" s="946"/>
      <c r="D115" s="946"/>
      <c r="E115" s="946"/>
      <c r="F115" s="946"/>
      <c r="G115" s="946"/>
      <c r="H115" s="946"/>
      <c r="I115" s="287" t="s">
        <v>220</v>
      </c>
      <c r="J115" s="247">
        <v>3</v>
      </c>
      <c r="K115" s="959" t="s">
        <v>2324</v>
      </c>
      <c r="L115" s="959"/>
      <c r="M115" s="959"/>
      <c r="N115" s="252"/>
      <c r="O115" s="250"/>
      <c r="P115" s="224"/>
      <c r="Q115" s="25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</row>
    <row r="116" spans="1:29" s="213" customFormat="1" x14ac:dyDescent="0.2">
      <c r="A116" s="960" t="s">
        <v>222</v>
      </c>
      <c r="B116" s="961"/>
      <c r="C116" s="961"/>
      <c r="D116" s="961"/>
      <c r="E116" s="961"/>
      <c r="F116" s="961"/>
      <c r="G116" s="961"/>
      <c r="H116" s="961"/>
      <c r="I116" s="250" t="s">
        <v>220</v>
      </c>
      <c r="J116" s="253" t="s">
        <v>2333</v>
      </c>
      <c r="K116" s="959" t="s">
        <v>2334</v>
      </c>
      <c r="L116" s="959"/>
      <c r="M116" s="959"/>
      <c r="N116" s="959"/>
      <c r="O116" s="959"/>
      <c r="P116" s="959"/>
      <c r="Q116" s="254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</row>
    <row r="117" spans="1:29" s="213" customFormat="1" ht="12.75" customHeight="1" x14ac:dyDescent="0.2">
      <c r="A117" s="945" t="s">
        <v>224</v>
      </c>
      <c r="B117" s="946"/>
      <c r="C117" s="946"/>
      <c r="D117" s="946"/>
      <c r="E117" s="946"/>
      <c r="F117" s="946"/>
      <c r="G117" s="946"/>
      <c r="H117" s="946"/>
      <c r="I117" s="250" t="s">
        <v>220</v>
      </c>
      <c r="J117" s="255" t="s">
        <v>2335</v>
      </c>
      <c r="K117" s="310" t="s">
        <v>95</v>
      </c>
      <c r="L117" s="310"/>
      <c r="M117" s="310"/>
      <c r="N117" s="310"/>
      <c r="O117" s="250"/>
      <c r="P117" s="224"/>
      <c r="Q117" s="309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</row>
    <row r="118" spans="1:29" s="21" customFormat="1" x14ac:dyDescent="0.2">
      <c r="A118" s="945" t="s">
        <v>226</v>
      </c>
      <c r="B118" s="946"/>
      <c r="C118" s="946"/>
      <c r="D118" s="946"/>
      <c r="E118" s="946"/>
      <c r="F118" s="946"/>
      <c r="G118" s="946"/>
      <c r="H118" s="946"/>
      <c r="I118" s="250" t="s">
        <v>220</v>
      </c>
      <c r="J118" s="247" t="s">
        <v>227</v>
      </c>
      <c r="K118" s="256"/>
      <c r="L118" s="307"/>
      <c r="M118" s="307"/>
      <c r="N118" s="252"/>
      <c r="O118" s="250"/>
      <c r="P118" s="224"/>
      <c r="Q118" s="251"/>
    </row>
    <row r="119" spans="1:29" s="213" customFormat="1" x14ac:dyDescent="0.2">
      <c r="A119" s="945" t="s">
        <v>228</v>
      </c>
      <c r="B119" s="946"/>
      <c r="C119" s="946"/>
      <c r="D119" s="946"/>
      <c r="E119" s="946"/>
      <c r="F119" s="946"/>
      <c r="G119" s="946"/>
      <c r="H119" s="946"/>
      <c r="I119" s="250" t="s">
        <v>220</v>
      </c>
      <c r="J119" s="247" t="s">
        <v>229</v>
      </c>
      <c r="K119" s="256"/>
      <c r="L119" s="307"/>
      <c r="M119" s="307"/>
      <c r="N119" s="252"/>
      <c r="O119" s="250"/>
      <c r="P119" s="224"/>
      <c r="Q119" s="25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</row>
    <row r="120" spans="1:29" s="21" customFormat="1" ht="15" customHeight="1" x14ac:dyDescent="0.2">
      <c r="A120" s="945" t="s">
        <v>230</v>
      </c>
      <c r="B120" s="946"/>
      <c r="C120" s="946"/>
      <c r="D120" s="946"/>
      <c r="E120" s="946"/>
      <c r="F120" s="946"/>
      <c r="G120" s="946"/>
      <c r="H120" s="946"/>
      <c r="I120" s="250" t="s">
        <v>220</v>
      </c>
      <c r="J120" s="1238">
        <f xml:space="preserve"> Q138</f>
        <v>6200000</v>
      </c>
      <c r="K120" s="1238"/>
      <c r="L120" s="1238"/>
      <c r="M120" s="307"/>
      <c r="N120" s="252"/>
      <c r="O120" s="250"/>
      <c r="P120" s="224"/>
      <c r="Q120" s="251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</row>
    <row r="121" spans="1:29" s="21" customFormat="1" x14ac:dyDescent="0.2">
      <c r="A121" s="945" t="s">
        <v>231</v>
      </c>
      <c r="B121" s="946"/>
      <c r="C121" s="946"/>
      <c r="D121" s="946"/>
      <c r="E121" s="946"/>
      <c r="F121" s="946"/>
      <c r="G121" s="946"/>
      <c r="H121" s="946"/>
      <c r="I121" s="250" t="s">
        <v>220</v>
      </c>
      <c r="J121" s="247" t="s">
        <v>229</v>
      </c>
      <c r="K121" s="256"/>
      <c r="L121" s="307"/>
      <c r="M121" s="307"/>
      <c r="N121" s="252"/>
      <c r="O121" s="250"/>
      <c r="P121" s="224"/>
      <c r="Q121" s="251"/>
    </row>
    <row r="122" spans="1:29" s="21" customFormat="1" x14ac:dyDescent="0.2">
      <c r="A122" s="306" t="s">
        <v>232</v>
      </c>
      <c r="B122" s="307"/>
      <c r="C122" s="307"/>
      <c r="D122" s="307"/>
      <c r="E122" s="307"/>
      <c r="F122" s="307"/>
      <c r="G122" s="307"/>
      <c r="H122" s="307"/>
      <c r="I122" s="250" t="s">
        <v>220</v>
      </c>
      <c r="J122" s="247" t="s">
        <v>233</v>
      </c>
      <c r="K122" s="256"/>
      <c r="L122" s="307"/>
      <c r="M122" s="307"/>
      <c r="N122" s="252"/>
      <c r="O122" s="250"/>
      <c r="P122" s="224"/>
      <c r="Q122" s="251"/>
    </row>
    <row r="123" spans="1:29" s="21" customFormat="1" ht="13.5" thickBot="1" x14ac:dyDescent="0.25">
      <c r="A123" s="962" t="s">
        <v>234</v>
      </c>
      <c r="B123" s="963"/>
      <c r="C123" s="963"/>
      <c r="D123" s="963"/>
      <c r="E123" s="963"/>
      <c r="F123" s="963"/>
      <c r="G123" s="963"/>
      <c r="H123" s="963"/>
      <c r="I123" s="963"/>
      <c r="J123" s="963"/>
      <c r="K123" s="963"/>
      <c r="L123" s="963"/>
      <c r="M123" s="963"/>
      <c r="N123" s="963"/>
      <c r="O123" s="963"/>
      <c r="P123" s="963"/>
      <c r="Q123" s="964"/>
    </row>
    <row r="124" spans="1:29" s="21" customFormat="1" ht="13.5" thickBot="1" x14ac:dyDescent="0.25">
      <c r="A124" s="958" t="s">
        <v>235</v>
      </c>
      <c r="B124" s="958"/>
      <c r="C124" s="958"/>
      <c r="D124" s="958"/>
      <c r="E124" s="958"/>
      <c r="F124" s="958"/>
      <c r="G124" s="300"/>
      <c r="H124" s="958" t="s">
        <v>236</v>
      </c>
      <c r="I124" s="958"/>
      <c r="J124" s="958"/>
      <c r="K124" s="958"/>
      <c r="L124" s="958"/>
      <c r="M124" s="958"/>
      <c r="N124" s="958" t="s">
        <v>237</v>
      </c>
      <c r="O124" s="958"/>
      <c r="P124" s="958"/>
      <c r="Q124" s="958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</row>
    <row r="125" spans="1:29" s="21" customFormat="1" ht="21.75" customHeight="1" x14ac:dyDescent="0.2">
      <c r="A125" s="223" t="s">
        <v>238</v>
      </c>
      <c r="B125" s="33"/>
      <c r="C125" s="33"/>
      <c r="D125" s="33"/>
      <c r="E125" s="33"/>
      <c r="F125" s="34"/>
      <c r="G125" s="34"/>
      <c r="H125" s="965" t="s">
        <v>2329</v>
      </c>
      <c r="I125" s="965"/>
      <c r="J125" s="965"/>
      <c r="K125" s="965"/>
      <c r="L125" s="965"/>
      <c r="M125" s="965"/>
      <c r="N125" s="966" t="s">
        <v>240</v>
      </c>
      <c r="O125" s="967"/>
      <c r="P125" s="967"/>
      <c r="Q125" s="968"/>
    </row>
    <row r="126" spans="1:29" s="21" customFormat="1" x14ac:dyDescent="0.2">
      <c r="A126" s="969" t="s">
        <v>241</v>
      </c>
      <c r="B126" s="970"/>
      <c r="C126" s="970"/>
      <c r="D126" s="970"/>
      <c r="E126" s="970"/>
      <c r="F126" s="971"/>
      <c r="G126" s="299"/>
      <c r="H126" s="972" t="s">
        <v>242</v>
      </c>
      <c r="I126" s="970"/>
      <c r="J126" s="970"/>
      <c r="K126" s="970"/>
      <c r="L126" s="970"/>
      <c r="M126" s="971"/>
      <c r="N126" s="973">
        <f>Q138</f>
        <v>6200000</v>
      </c>
      <c r="O126" s="974"/>
      <c r="P126" s="974"/>
      <c r="Q126" s="975"/>
    </row>
    <row r="127" spans="1:29" s="21" customFormat="1" ht="33" customHeight="1" x14ac:dyDescent="0.2">
      <c r="A127" s="976" t="s">
        <v>243</v>
      </c>
      <c r="B127" s="977"/>
      <c r="C127" s="977"/>
      <c r="D127" s="977"/>
      <c r="E127" s="977"/>
      <c r="F127" s="978"/>
      <c r="G127" s="298"/>
      <c r="H127" s="238" t="s">
        <v>2272</v>
      </c>
      <c r="I127" s="1062" t="s">
        <v>2602</v>
      </c>
      <c r="J127" s="1062"/>
      <c r="K127" s="1062"/>
      <c r="L127" s="1062"/>
      <c r="M127" s="1063"/>
      <c r="N127" s="981" t="s">
        <v>1368</v>
      </c>
      <c r="O127" s="982"/>
      <c r="P127" s="982"/>
      <c r="Q127" s="983"/>
    </row>
    <row r="128" spans="1:29" s="59" customFormat="1" ht="32.25" customHeight="1" thickBot="1" x14ac:dyDescent="0.25">
      <c r="A128" s="976" t="s">
        <v>245</v>
      </c>
      <c r="B128" s="977"/>
      <c r="C128" s="977"/>
      <c r="D128" s="977"/>
      <c r="E128" s="977"/>
      <c r="F128" s="978"/>
      <c r="G128" s="298"/>
      <c r="H128" s="239" t="s">
        <v>2272</v>
      </c>
      <c r="I128" s="984" t="str">
        <f>CONCATENATE("Terlaksananya ",$I$127)</f>
        <v>Terlaksananya Kegiatan Pembinaan Group Kesenian dan Kebudayaan Tingkat Desa</v>
      </c>
      <c r="J128" s="984"/>
      <c r="K128" s="984"/>
      <c r="L128" s="984"/>
      <c r="M128" s="985"/>
      <c r="N128" s="981" t="s">
        <v>1368</v>
      </c>
      <c r="O128" s="982"/>
      <c r="P128" s="982"/>
      <c r="Q128" s="983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</row>
    <row r="129" spans="1:29" s="21" customFormat="1" x14ac:dyDescent="0.2">
      <c r="A129" s="986" t="s">
        <v>2336</v>
      </c>
      <c r="B129" s="987"/>
      <c r="C129" s="987"/>
      <c r="D129" s="987"/>
      <c r="E129" s="987"/>
      <c r="F129" s="987"/>
      <c r="G129" s="987"/>
      <c r="H129" s="987"/>
      <c r="I129" s="987"/>
      <c r="J129" s="987"/>
      <c r="K129" s="987"/>
      <c r="L129" s="987"/>
      <c r="M129" s="987"/>
      <c r="N129" s="987"/>
      <c r="O129" s="987"/>
      <c r="P129" s="987"/>
      <c r="Q129" s="988"/>
    </row>
    <row r="130" spans="1:29" s="21" customFormat="1" ht="13.5" thickBot="1" x14ac:dyDescent="0.25">
      <c r="A130" s="989"/>
      <c r="B130" s="990"/>
      <c r="C130" s="990"/>
      <c r="D130" s="990"/>
      <c r="E130" s="990"/>
      <c r="F130" s="990"/>
      <c r="G130" s="990"/>
      <c r="H130" s="990"/>
      <c r="I130" s="990"/>
      <c r="J130" s="990"/>
      <c r="K130" s="990"/>
      <c r="L130" s="990"/>
      <c r="M130" s="990"/>
      <c r="N130" s="990"/>
      <c r="O130" s="990"/>
      <c r="P130" s="990"/>
      <c r="Q130" s="991"/>
    </row>
    <row r="131" spans="1:29" s="21" customFormat="1" x14ac:dyDescent="0.2">
      <c r="A131" s="950" t="s">
        <v>246</v>
      </c>
      <c r="B131" s="951"/>
      <c r="C131" s="951"/>
      <c r="D131" s="951"/>
      <c r="E131" s="951"/>
      <c r="F131" s="951"/>
      <c r="G131" s="951"/>
      <c r="H131" s="951"/>
      <c r="I131" s="951"/>
      <c r="J131" s="951"/>
      <c r="K131" s="951"/>
      <c r="L131" s="951"/>
      <c r="M131" s="951"/>
      <c r="N131" s="951"/>
      <c r="O131" s="951"/>
      <c r="P131" s="951"/>
      <c r="Q131" s="952"/>
    </row>
    <row r="132" spans="1:29" s="59" customFormat="1" ht="13.5" thickBot="1" x14ac:dyDescent="0.25">
      <c r="A132" s="953" t="s">
        <v>247</v>
      </c>
      <c r="B132" s="954"/>
      <c r="C132" s="954"/>
      <c r="D132" s="954"/>
      <c r="E132" s="954"/>
      <c r="F132" s="954"/>
      <c r="G132" s="954"/>
      <c r="H132" s="954"/>
      <c r="I132" s="954"/>
      <c r="J132" s="954"/>
      <c r="K132" s="954"/>
      <c r="L132" s="954"/>
      <c r="M132" s="954"/>
      <c r="N132" s="954"/>
      <c r="O132" s="954"/>
      <c r="P132" s="954"/>
      <c r="Q132" s="955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</row>
    <row r="133" spans="1:29" s="21" customFormat="1" x14ac:dyDescent="0.2">
      <c r="A133" s="35"/>
      <c r="B133" s="36"/>
      <c r="C133" s="36"/>
      <c r="D133" s="36"/>
      <c r="E133" s="36"/>
      <c r="F133" s="992" t="s">
        <v>248</v>
      </c>
      <c r="G133" s="993"/>
      <c r="H133" s="993"/>
      <c r="I133" s="993"/>
      <c r="J133" s="993"/>
      <c r="K133" s="993"/>
      <c r="L133" s="994"/>
      <c r="M133" s="1001" t="s">
        <v>249</v>
      </c>
      <c r="N133" s="1004" t="s">
        <v>250</v>
      </c>
      <c r="O133" s="1005"/>
      <c r="P133" s="1005"/>
      <c r="Q133" s="1006"/>
    </row>
    <row r="134" spans="1:29" s="21" customFormat="1" ht="13.5" thickBot="1" x14ac:dyDescent="0.25">
      <c r="A134" s="1010" t="s">
        <v>251</v>
      </c>
      <c r="B134" s="1011"/>
      <c r="C134" s="1011"/>
      <c r="D134" s="1011"/>
      <c r="E134" s="1012"/>
      <c r="F134" s="995"/>
      <c r="G134" s="996"/>
      <c r="H134" s="996"/>
      <c r="I134" s="996"/>
      <c r="J134" s="996"/>
      <c r="K134" s="996"/>
      <c r="L134" s="997"/>
      <c r="M134" s="1002"/>
      <c r="N134" s="1007"/>
      <c r="O134" s="1008"/>
      <c r="P134" s="1008"/>
      <c r="Q134" s="1009"/>
    </row>
    <row r="135" spans="1:29" s="21" customFormat="1" x14ac:dyDescent="0.2">
      <c r="A135" s="1010" t="s">
        <v>252</v>
      </c>
      <c r="B135" s="1011"/>
      <c r="C135" s="1011"/>
      <c r="D135" s="1011"/>
      <c r="E135" s="1012"/>
      <c r="F135" s="995"/>
      <c r="G135" s="996"/>
      <c r="H135" s="996"/>
      <c r="I135" s="996"/>
      <c r="J135" s="996"/>
      <c r="K135" s="996"/>
      <c r="L135" s="997"/>
      <c r="M135" s="1002"/>
      <c r="N135" s="1013" t="s">
        <v>253</v>
      </c>
      <c r="O135" s="1015" t="s">
        <v>254</v>
      </c>
      <c r="P135" s="37" t="s">
        <v>255</v>
      </c>
      <c r="Q135" s="1017" t="s">
        <v>256</v>
      </c>
    </row>
    <row r="136" spans="1:29" s="21" customFormat="1" ht="13.5" thickBot="1" x14ac:dyDescent="0.25">
      <c r="A136" s="38"/>
      <c r="B136" s="39"/>
      <c r="C136" s="39"/>
      <c r="D136" s="39"/>
      <c r="E136" s="40"/>
      <c r="F136" s="998"/>
      <c r="G136" s="999"/>
      <c r="H136" s="999"/>
      <c r="I136" s="999"/>
      <c r="J136" s="999"/>
      <c r="K136" s="999"/>
      <c r="L136" s="1000"/>
      <c r="M136" s="1003"/>
      <c r="N136" s="1014"/>
      <c r="O136" s="1016"/>
      <c r="P136" s="41" t="s">
        <v>257</v>
      </c>
      <c r="Q136" s="1018"/>
    </row>
    <row r="137" spans="1:29" s="21" customFormat="1" ht="13.5" thickBot="1" x14ac:dyDescent="0.25">
      <c r="A137" s="1019">
        <v>1</v>
      </c>
      <c r="B137" s="1020"/>
      <c r="C137" s="1020"/>
      <c r="D137" s="1020"/>
      <c r="E137" s="1021"/>
      <c r="F137" s="1022">
        <v>2</v>
      </c>
      <c r="G137" s="1020"/>
      <c r="H137" s="1020"/>
      <c r="I137" s="1020"/>
      <c r="J137" s="1020"/>
      <c r="K137" s="1020"/>
      <c r="L137" s="1023"/>
      <c r="M137" s="297">
        <v>3</v>
      </c>
      <c r="N137" s="42">
        <v>4</v>
      </c>
      <c r="O137" s="42">
        <v>5</v>
      </c>
      <c r="P137" s="228">
        <v>6</v>
      </c>
      <c r="Q137" s="43" t="s">
        <v>258</v>
      </c>
    </row>
    <row r="138" spans="1:29" s="21" customFormat="1" x14ac:dyDescent="0.2">
      <c r="A138" s="259">
        <v>5</v>
      </c>
      <c r="B138" s="44"/>
      <c r="C138" s="44"/>
      <c r="D138" s="44"/>
      <c r="E138" s="44"/>
      <c r="F138" s="1024" t="s">
        <v>259</v>
      </c>
      <c r="G138" s="1025"/>
      <c r="H138" s="1025"/>
      <c r="I138" s="1025"/>
      <c r="J138" s="1025"/>
      <c r="K138" s="1025"/>
      <c r="L138" s="1026"/>
      <c r="M138" s="44"/>
      <c r="N138" s="44"/>
      <c r="O138" s="44"/>
      <c r="P138" s="260"/>
      <c r="Q138" s="261">
        <f>Q147</f>
        <v>6200000</v>
      </c>
    </row>
    <row r="139" spans="1:29" s="21" customFormat="1" x14ac:dyDescent="0.2">
      <c r="A139" s="262">
        <v>5</v>
      </c>
      <c r="B139" s="263">
        <v>2</v>
      </c>
      <c r="C139" s="263"/>
      <c r="D139" s="263"/>
      <c r="E139" s="263"/>
      <c r="F139" s="1027" t="s">
        <v>302</v>
      </c>
      <c r="G139" s="1028"/>
      <c r="H139" s="1028"/>
      <c r="I139" s="1028"/>
      <c r="J139" s="1028"/>
      <c r="K139" s="1028"/>
      <c r="L139" s="1029"/>
      <c r="M139" s="263"/>
      <c r="N139" s="263"/>
      <c r="O139" s="263"/>
      <c r="P139" s="264"/>
      <c r="Q139" s="265">
        <f>Q138</f>
        <v>6200000</v>
      </c>
    </row>
    <row r="140" spans="1:29" s="21" customFormat="1" ht="15" x14ac:dyDescent="0.25">
      <c r="A140" s="266">
        <v>5</v>
      </c>
      <c r="B140" s="305">
        <v>2</v>
      </c>
      <c r="C140" s="305">
        <v>1</v>
      </c>
      <c r="D140" s="1030"/>
      <c r="E140" s="1031"/>
      <c r="F140" s="1027" t="s">
        <v>303</v>
      </c>
      <c r="G140" s="1028"/>
      <c r="H140" s="1028"/>
      <c r="I140" s="1028"/>
      <c r="J140" s="1028"/>
      <c r="K140" s="1028"/>
      <c r="L140" s="1029"/>
      <c r="M140" s="55"/>
      <c r="N140" s="305"/>
      <c r="O140" s="305"/>
      <c r="P140" s="229"/>
      <c r="Q140" s="56">
        <f>Q147</f>
        <v>6200000</v>
      </c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</row>
    <row r="141" spans="1:29" s="21" customFormat="1" x14ac:dyDescent="0.2">
      <c r="A141" s="268">
        <v>5</v>
      </c>
      <c r="B141" s="269">
        <v>2</v>
      </c>
      <c r="C141" s="269">
        <v>1</v>
      </c>
      <c r="D141" s="270">
        <v>1</v>
      </c>
      <c r="E141" s="270" t="s">
        <v>2331</v>
      </c>
      <c r="F141" s="1033" t="s">
        <v>2332</v>
      </c>
      <c r="G141" s="1034"/>
      <c r="H141" s="1034"/>
      <c r="I141" s="1034"/>
      <c r="J141" s="1034"/>
      <c r="K141" s="1034"/>
      <c r="L141" s="1035"/>
      <c r="M141" s="271"/>
      <c r="N141" s="46"/>
      <c r="O141" s="46"/>
      <c r="P141" s="230"/>
      <c r="Q141" s="56">
        <f>SUM(Q142:Q143)</f>
        <v>2600000</v>
      </c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</row>
    <row r="142" spans="1:29" s="21" customFormat="1" ht="13.5" customHeight="1" x14ac:dyDescent="0.2">
      <c r="A142" s="288"/>
      <c r="B142" s="289"/>
      <c r="C142" s="289"/>
      <c r="D142" s="290"/>
      <c r="E142" s="290"/>
      <c r="F142" s="82" t="s">
        <v>262</v>
      </c>
      <c r="G142" s="308">
        <v>1</v>
      </c>
      <c r="H142" s="54"/>
      <c r="I142" s="1194" t="s">
        <v>2234</v>
      </c>
      <c r="J142" s="1194"/>
      <c r="K142" s="1194"/>
      <c r="L142" s="1195"/>
      <c r="M142" s="271"/>
      <c r="N142" s="46">
        <v>24</v>
      </c>
      <c r="O142" s="272" t="s">
        <v>1015</v>
      </c>
      <c r="P142" s="291">
        <v>25000</v>
      </c>
      <c r="Q142" s="275">
        <f>N142*P142</f>
        <v>600000</v>
      </c>
    </row>
    <row r="143" spans="1:29" s="21" customFormat="1" ht="13.5" customHeight="1" x14ac:dyDescent="0.2">
      <c r="A143" s="288"/>
      <c r="B143" s="289"/>
      <c r="C143" s="289"/>
      <c r="D143" s="290"/>
      <c r="E143" s="290"/>
      <c r="F143" s="82" t="s">
        <v>266</v>
      </c>
      <c r="G143" s="308">
        <v>3</v>
      </c>
      <c r="H143" s="54"/>
      <c r="I143" s="1194" t="s">
        <v>2238</v>
      </c>
      <c r="J143" s="1194"/>
      <c r="K143" s="1194"/>
      <c r="L143" s="1195"/>
      <c r="M143" s="271"/>
      <c r="N143" s="46">
        <v>1000</v>
      </c>
      <c r="O143" s="272" t="s">
        <v>697</v>
      </c>
      <c r="P143" s="291">
        <v>2000</v>
      </c>
      <c r="Q143" s="275">
        <f>N143*P143</f>
        <v>2000000</v>
      </c>
    </row>
    <row r="144" spans="1:29" s="21" customFormat="1" ht="15" x14ac:dyDescent="0.25">
      <c r="A144" s="266">
        <v>5</v>
      </c>
      <c r="B144" s="305">
        <v>2</v>
      </c>
      <c r="C144" s="305">
        <v>2</v>
      </c>
      <c r="D144" s="305"/>
      <c r="E144" s="305"/>
      <c r="F144" s="446" t="s">
        <v>335</v>
      </c>
      <c r="G144" s="447"/>
      <c r="H144" s="448"/>
      <c r="I144" s="448"/>
      <c r="J144" s="448"/>
      <c r="K144" s="448"/>
      <c r="L144" s="449"/>
      <c r="M144" s="46"/>
      <c r="N144" s="46"/>
      <c r="O144" s="46"/>
      <c r="P144" s="231"/>
      <c r="Q144" s="275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s="21" customFormat="1" ht="21.75" customHeight="1" x14ac:dyDescent="0.25">
      <c r="A145" s="268">
        <v>5</v>
      </c>
      <c r="B145" s="269">
        <v>2</v>
      </c>
      <c r="C145" s="269">
        <v>2</v>
      </c>
      <c r="D145" s="270">
        <v>1</v>
      </c>
      <c r="E145" s="276" t="s">
        <v>268</v>
      </c>
      <c r="F145" s="1233" t="s">
        <v>339</v>
      </c>
      <c r="G145" s="1234"/>
      <c r="H145" s="1234"/>
      <c r="I145" s="1234"/>
      <c r="J145" s="1234"/>
      <c r="K145" s="1234"/>
      <c r="L145" s="1235"/>
      <c r="M145" s="271"/>
      <c r="N145" s="46"/>
      <c r="O145" s="46"/>
      <c r="P145" s="231"/>
      <c r="Q145" s="56">
        <f>Q146</f>
        <v>3600000</v>
      </c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s="59" customFormat="1" ht="15" x14ac:dyDescent="0.25">
      <c r="A146" s="273"/>
      <c r="B146" s="46"/>
      <c r="C146" s="46"/>
      <c r="D146" s="274"/>
      <c r="E146" s="274"/>
      <c r="F146" s="48" t="s">
        <v>262</v>
      </c>
      <c r="G146" s="52"/>
      <c r="H146" s="49"/>
      <c r="I146" s="49" t="s">
        <v>2337</v>
      </c>
      <c r="J146" s="49"/>
      <c r="K146" s="49"/>
      <c r="L146" s="282"/>
      <c r="M146" s="46"/>
      <c r="N146" s="46">
        <v>48</v>
      </c>
      <c r="O146" s="46" t="s">
        <v>275</v>
      </c>
      <c r="P146" s="231">
        <v>75000</v>
      </c>
      <c r="Q146" s="275">
        <f>N146*P146</f>
        <v>3600000</v>
      </c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s="59" customFormat="1" ht="15.75" thickBot="1" x14ac:dyDescent="0.3">
      <c r="A147" s="1038" t="s">
        <v>215</v>
      </c>
      <c r="B147" s="1039"/>
      <c r="C147" s="1039"/>
      <c r="D147" s="1039"/>
      <c r="E147" s="1039"/>
      <c r="F147" s="1039"/>
      <c r="G147" s="1039"/>
      <c r="H147" s="1039"/>
      <c r="I147" s="1039"/>
      <c r="J147" s="1039"/>
      <c r="K147" s="1039"/>
      <c r="L147" s="1039"/>
      <c r="M147" s="1039"/>
      <c r="N147" s="1039"/>
      <c r="O147" s="1039"/>
      <c r="P147" s="1039"/>
      <c r="Q147" s="58">
        <f>Q141+Q145</f>
        <v>6200000</v>
      </c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s="21" customFormat="1" ht="15" x14ac:dyDescent="0.25">
      <c r="A148" s="286"/>
      <c r="B148" s="286"/>
      <c r="C148" s="286"/>
      <c r="D148" s="286"/>
      <c r="E148" s="286"/>
      <c r="F148" s="286"/>
      <c r="G148" s="286"/>
      <c r="H148" s="286"/>
      <c r="I148" s="286"/>
      <c r="J148" s="286"/>
      <c r="K148" s="286"/>
      <c r="L148" s="286"/>
      <c r="M148" s="221"/>
      <c r="N148" s="221"/>
      <c r="O148" s="221"/>
      <c r="P148" s="232"/>
      <c r="Q148" s="197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s="21" customFormat="1" ht="15" x14ac:dyDescent="0.25">
      <c r="A149" s="1040" t="s">
        <v>2277</v>
      </c>
      <c r="B149" s="1040"/>
      <c r="C149" s="1040"/>
      <c r="D149" s="1040"/>
      <c r="E149" s="1040"/>
      <c r="F149" s="1040"/>
      <c r="G149" s="1040"/>
      <c r="H149" s="1040"/>
      <c r="I149" s="1040"/>
      <c r="J149" s="1040"/>
      <c r="K149" s="1040"/>
      <c r="L149" s="1040"/>
      <c r="M149" s="1041" t="s">
        <v>2274</v>
      </c>
      <c r="N149" s="1041"/>
      <c r="O149" s="1041"/>
      <c r="P149" s="1041"/>
      <c r="Q149" s="1041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s="21" customFormat="1" ht="15" x14ac:dyDescent="0.25">
      <c r="A150" s="1040" t="s">
        <v>2278</v>
      </c>
      <c r="B150" s="1040"/>
      <c r="C150" s="1040"/>
      <c r="D150" s="1040"/>
      <c r="E150" s="1040"/>
      <c r="F150" s="1040"/>
      <c r="G150" s="1040"/>
      <c r="H150" s="1040"/>
      <c r="I150" s="1040"/>
      <c r="J150" s="1040"/>
      <c r="K150" s="1040"/>
      <c r="L150" s="1040"/>
      <c r="M150" s="1041" t="s">
        <v>2275</v>
      </c>
      <c r="N150" s="1041"/>
      <c r="O150" s="1041"/>
      <c r="P150" s="1041"/>
      <c r="Q150" s="1041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" x14ac:dyDescent="0.25">
      <c r="A151" s="21"/>
      <c r="B151" s="21"/>
      <c r="C151" s="292"/>
      <c r="D151" s="292"/>
      <c r="E151" s="292"/>
      <c r="F151" s="292"/>
      <c r="G151" s="292"/>
      <c r="H151" s="292"/>
      <c r="I151" s="292"/>
      <c r="J151" s="292"/>
      <c r="K151" s="292"/>
      <c r="L151" s="292"/>
      <c r="M151" s="60"/>
      <c r="N151" s="61"/>
      <c r="O151" s="61"/>
      <c r="P151" s="62"/>
      <c r="Q151" s="63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customFormat="1" ht="15" x14ac:dyDescent="0.25">
      <c r="A152" s="21"/>
      <c r="B152" s="21"/>
      <c r="C152" s="292"/>
      <c r="D152" s="292"/>
      <c r="E152" s="292"/>
      <c r="F152" s="292"/>
      <c r="G152" s="292"/>
      <c r="H152" s="292"/>
      <c r="I152" s="292"/>
      <c r="J152" s="292"/>
      <c r="K152" s="292"/>
      <c r="L152" s="292"/>
      <c r="M152" s="60"/>
      <c r="N152" s="61"/>
      <c r="O152" s="61"/>
      <c r="P152" s="62"/>
      <c r="Q152" s="63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</row>
    <row r="153" spans="1:29" customFormat="1" ht="15" x14ac:dyDescent="0.25">
      <c r="A153" s="21"/>
      <c r="B153" s="21"/>
      <c r="C153" s="292"/>
      <c r="D153" s="292"/>
      <c r="E153" s="292"/>
      <c r="F153" s="292"/>
      <c r="G153" s="292"/>
      <c r="H153" s="292"/>
      <c r="I153" s="292"/>
      <c r="J153" s="292"/>
      <c r="K153" s="292"/>
      <c r="L153" s="292"/>
      <c r="M153" s="60"/>
      <c r="N153" s="61"/>
      <c r="O153" s="61"/>
      <c r="P153" s="62"/>
      <c r="Q153" s="63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</row>
    <row r="154" spans="1:29" customFormat="1" ht="15" x14ac:dyDescent="0.25">
      <c r="A154" s="1040" t="s">
        <v>2279</v>
      </c>
      <c r="B154" s="1040"/>
      <c r="C154" s="1040"/>
      <c r="D154" s="1040"/>
      <c r="E154" s="1040"/>
      <c r="F154" s="1040"/>
      <c r="G154" s="1040"/>
      <c r="H154" s="1040"/>
      <c r="I154" s="1040"/>
      <c r="J154" s="1040"/>
      <c r="K154" s="1040"/>
      <c r="L154" s="1040"/>
      <c r="M154" s="1042" t="s">
        <v>2338</v>
      </c>
      <c r="N154" s="1042"/>
      <c r="O154" s="1042"/>
      <c r="P154" s="1042"/>
      <c r="Q154" s="104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</row>
    <row r="155" spans="1:29" customFormat="1" ht="15" x14ac:dyDescent="0.25">
      <c r="A155" s="1043"/>
      <c r="B155" s="1043"/>
      <c r="C155" s="1043"/>
      <c r="D155" s="1043"/>
      <c r="E155" s="1043"/>
      <c r="F155" s="1043"/>
      <c r="G155" s="1043"/>
      <c r="H155" s="1043"/>
      <c r="I155" s="1043"/>
      <c r="J155" s="292"/>
      <c r="K155" s="292"/>
      <c r="L155" s="292"/>
      <c r="M155" s="60"/>
      <c r="N155" s="61"/>
      <c r="O155" s="1044"/>
      <c r="P155" s="1044"/>
      <c r="Q155" s="63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</row>
    <row r="156" spans="1:29" customFormat="1" ht="15" x14ac:dyDescent="0.25">
      <c r="A156" s="296"/>
      <c r="B156" s="296"/>
      <c r="C156" s="296"/>
      <c r="D156" s="296"/>
      <c r="E156" s="296"/>
      <c r="F156" s="296"/>
      <c r="G156" s="296"/>
      <c r="H156" s="296"/>
      <c r="I156" s="296"/>
      <c r="J156" s="60"/>
      <c r="K156" s="60"/>
      <c r="L156" s="60"/>
      <c r="M156" s="60"/>
      <c r="N156" s="61"/>
      <c r="O156" s="61"/>
      <c r="P156" s="212"/>
      <c r="Q156" s="63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</row>
    <row r="157" spans="1:29" customFormat="1" ht="15" x14ac:dyDescent="0.25">
      <c r="A157" s="825"/>
      <c r="B157" s="825"/>
      <c r="C157" s="825"/>
      <c r="D157" s="825"/>
      <c r="E157" s="825"/>
      <c r="F157" s="825"/>
      <c r="G157" s="825"/>
      <c r="H157" s="825"/>
      <c r="I157" s="825"/>
      <c r="J157" s="60"/>
      <c r="K157" s="60"/>
      <c r="L157" s="60"/>
      <c r="M157" s="60"/>
      <c r="N157" s="61"/>
      <c r="O157" s="61"/>
      <c r="P157" s="212"/>
      <c r="Q157" s="63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</row>
    <row r="158" spans="1:29" customFormat="1" ht="15" x14ac:dyDescent="0.25">
      <c r="A158" s="825"/>
      <c r="B158" s="825"/>
      <c r="C158" s="825"/>
      <c r="D158" s="825"/>
      <c r="E158" s="825"/>
      <c r="F158" s="825"/>
      <c r="G158" s="825"/>
      <c r="H158" s="825"/>
      <c r="I158" s="825"/>
      <c r="J158" s="60"/>
      <c r="K158" s="60"/>
      <c r="L158" s="60"/>
      <c r="M158" s="60"/>
      <c r="N158" s="61"/>
      <c r="O158" s="61"/>
      <c r="P158" s="212"/>
      <c r="Q158" s="63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</row>
    <row r="159" spans="1:29" customFormat="1" ht="15" x14ac:dyDescent="0.25">
      <c r="A159" s="825"/>
      <c r="B159" s="825"/>
      <c r="C159" s="825"/>
      <c r="D159" s="825"/>
      <c r="E159" s="825"/>
      <c r="F159" s="825"/>
      <c r="G159" s="825"/>
      <c r="H159" s="825"/>
      <c r="I159" s="825"/>
      <c r="J159" s="60"/>
      <c r="K159" s="60"/>
      <c r="L159" s="60"/>
      <c r="M159" s="60"/>
      <c r="N159" s="61"/>
      <c r="O159" s="61"/>
      <c r="P159" s="212"/>
      <c r="Q159" s="63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</row>
    <row r="160" spans="1:29" customFormat="1" ht="15" x14ac:dyDescent="0.25">
      <c r="A160" s="825"/>
      <c r="B160" s="825"/>
      <c r="C160" s="825"/>
      <c r="D160" s="825"/>
      <c r="E160" s="825"/>
      <c r="F160" s="825"/>
      <c r="G160" s="825"/>
      <c r="H160" s="825"/>
      <c r="I160" s="825"/>
      <c r="J160" s="60"/>
      <c r="K160" s="60"/>
      <c r="L160" s="60"/>
      <c r="M160" s="60"/>
      <c r="N160" s="61"/>
      <c r="O160" s="61"/>
      <c r="P160" s="212"/>
      <c r="Q160" s="63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</row>
    <row r="161" spans="1:29" customFormat="1" ht="15" x14ac:dyDescent="0.25">
      <c r="A161" s="825"/>
      <c r="B161" s="825"/>
      <c r="C161" s="825"/>
      <c r="D161" s="825"/>
      <c r="E161" s="825"/>
      <c r="F161" s="825"/>
      <c r="G161" s="825"/>
      <c r="H161" s="825"/>
      <c r="I161" s="825"/>
      <c r="J161" s="60"/>
      <c r="K161" s="60"/>
      <c r="L161" s="60"/>
      <c r="M161" s="60"/>
      <c r="N161" s="61"/>
      <c r="O161" s="61"/>
      <c r="P161" s="212"/>
      <c r="Q161" s="63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</row>
    <row r="162" spans="1:29" customFormat="1" ht="15" x14ac:dyDescent="0.25">
      <c r="A162" s="1032" t="s">
        <v>2280</v>
      </c>
      <c r="B162" s="1032"/>
      <c r="C162" s="1032"/>
      <c r="D162" s="1032"/>
      <c r="E162" s="1032"/>
      <c r="F162" s="1032"/>
      <c r="G162" s="1032"/>
      <c r="H162" s="1032"/>
      <c r="I162" s="1032"/>
      <c r="J162" s="1032"/>
      <c r="K162" s="1032"/>
      <c r="L162" s="62" t="s">
        <v>220</v>
      </c>
      <c r="M162" s="62"/>
      <c r="N162" s="304"/>
      <c r="O162" s="304"/>
      <c r="P162" s="62"/>
      <c r="Q162" s="21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</row>
    <row r="163" spans="1:29" customFormat="1" ht="15" x14ac:dyDescent="0.25">
      <c r="A163" s="1032" t="s">
        <v>2281</v>
      </c>
      <c r="B163" s="1032"/>
      <c r="C163" s="1032"/>
      <c r="D163" s="1032"/>
      <c r="E163" s="1032"/>
      <c r="F163" s="1032"/>
      <c r="G163" s="1032"/>
      <c r="H163" s="1032"/>
      <c r="I163" s="1032"/>
      <c r="J163" s="1032"/>
      <c r="K163" s="1032"/>
      <c r="L163" s="62" t="s">
        <v>220</v>
      </c>
      <c r="M163" s="62"/>
      <c r="N163" s="304"/>
      <c r="O163" s="304"/>
      <c r="P163" s="62"/>
      <c r="Q163" s="21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</row>
    <row r="164" spans="1:29" customFormat="1" ht="15" x14ac:dyDescent="0.25">
      <c r="A164" s="1032" t="s">
        <v>2282</v>
      </c>
      <c r="B164" s="1032"/>
      <c r="C164" s="1032"/>
      <c r="D164" s="1032"/>
      <c r="E164" s="1032"/>
      <c r="F164" s="1032"/>
      <c r="G164" s="1032"/>
      <c r="H164" s="1032"/>
      <c r="I164" s="1032"/>
      <c r="J164" s="1032"/>
      <c r="K164" s="1032"/>
      <c r="L164" s="62" t="s">
        <v>220</v>
      </c>
      <c r="M164" s="62"/>
      <c r="N164" s="304"/>
      <c r="O164" s="304"/>
      <c r="P164" s="62"/>
      <c r="Q164" s="21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</row>
    <row r="165" spans="1:29" s="62" customFormat="1" ht="15" x14ac:dyDescent="0.25">
      <c r="D165" s="64"/>
      <c r="H165" s="65"/>
      <c r="I165" s="66"/>
      <c r="N165" s="304"/>
      <c r="O165" s="304"/>
      <c r="Q165" s="212"/>
    </row>
    <row r="166" spans="1:29" s="62" customFormat="1" ht="15" x14ac:dyDescent="0.25">
      <c r="A166" s="303" t="s">
        <v>279</v>
      </c>
      <c r="B166" s="1047" t="s">
        <v>280</v>
      </c>
      <c r="C166" s="1047"/>
      <c r="D166" s="1047"/>
      <c r="E166" s="1047"/>
      <c r="F166" s="1047"/>
      <c r="G166" s="1047"/>
      <c r="H166" s="1047"/>
      <c r="I166" s="1047"/>
      <c r="J166" s="1047"/>
      <c r="K166" s="1047" t="s">
        <v>2283</v>
      </c>
      <c r="L166" s="1047"/>
      <c r="N166" s="304"/>
      <c r="O166" s="304"/>
      <c r="Q166" s="212"/>
    </row>
    <row r="167" spans="1:29" s="62" customFormat="1" ht="15" x14ac:dyDescent="0.25">
      <c r="A167" s="293">
        <f>1</f>
        <v>1</v>
      </c>
      <c r="B167" s="1048" t="s">
        <v>281</v>
      </c>
      <c r="C167" s="1048"/>
      <c r="D167" s="1048"/>
      <c r="E167" s="1048"/>
      <c r="F167" s="1048"/>
      <c r="G167" s="1048"/>
      <c r="H167" s="1048"/>
      <c r="I167" s="1048"/>
      <c r="J167" s="1048"/>
      <c r="K167" s="1048"/>
      <c r="L167" s="1048"/>
      <c r="N167" s="304"/>
      <c r="O167" s="304"/>
      <c r="Q167" s="212"/>
    </row>
    <row r="168" spans="1:29" s="62" customFormat="1" ht="15" x14ac:dyDescent="0.25">
      <c r="A168" s="293">
        <f>A167+1</f>
        <v>2</v>
      </c>
      <c r="B168" s="1048" t="s">
        <v>282</v>
      </c>
      <c r="C168" s="1048"/>
      <c r="D168" s="1048"/>
      <c r="E168" s="1048"/>
      <c r="F168" s="1048"/>
      <c r="G168" s="1048"/>
      <c r="H168" s="1048"/>
      <c r="I168" s="1048"/>
      <c r="J168" s="1048"/>
      <c r="K168" s="1049"/>
      <c r="L168" s="1049"/>
      <c r="N168" s="304"/>
      <c r="O168" s="304"/>
      <c r="Q168" s="212"/>
    </row>
    <row r="169" spans="1:29" s="62" customFormat="1" ht="15" x14ac:dyDescent="0.25">
      <c r="A169" s="302">
        <f>A168+1</f>
        <v>3</v>
      </c>
      <c r="B169" s="1048" t="s">
        <v>2257</v>
      </c>
      <c r="C169" s="1048"/>
      <c r="D169" s="1048"/>
      <c r="E169" s="1048"/>
      <c r="F169" s="1048"/>
      <c r="G169" s="1048"/>
      <c r="H169" s="1048"/>
      <c r="I169" s="1048"/>
      <c r="J169" s="1048"/>
      <c r="K169" s="1048"/>
      <c r="L169" s="1048"/>
      <c r="N169" s="304"/>
      <c r="O169" s="304"/>
      <c r="Q169" s="212"/>
    </row>
    <row r="170" spans="1:29" s="62" customFormat="1" ht="15" x14ac:dyDescent="0.25">
      <c r="A170" s="293">
        <f>A169+1</f>
        <v>4</v>
      </c>
      <c r="B170" s="1048" t="s">
        <v>283</v>
      </c>
      <c r="C170" s="1048"/>
      <c r="D170" s="1048"/>
      <c r="E170" s="1048"/>
      <c r="F170" s="1048"/>
      <c r="G170" s="1048"/>
      <c r="H170" s="1048"/>
      <c r="I170" s="1048"/>
      <c r="J170" s="1048"/>
      <c r="K170" s="1048"/>
      <c r="L170" s="1048"/>
      <c r="N170" s="304"/>
      <c r="O170" s="304"/>
      <c r="Q170" s="212"/>
    </row>
    <row r="171" spans="1:29" s="62" customFormat="1" ht="15" x14ac:dyDescent="0.25">
      <c r="A171" s="67"/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N171" s="523"/>
      <c r="O171" s="523"/>
      <c r="Q171" s="212"/>
    </row>
    <row r="172" spans="1:29" s="62" customFormat="1" ht="15" x14ac:dyDescent="0.25">
      <c r="A172" s="67"/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N172" s="523"/>
      <c r="O172" s="523"/>
      <c r="Q172" s="212"/>
    </row>
    <row r="173" spans="1:29" s="62" customFormat="1" ht="15" x14ac:dyDescent="0.25">
      <c r="A173" s="67"/>
      <c r="B173" s="68"/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N173" s="523"/>
      <c r="O173" s="523"/>
      <c r="Q173" s="212"/>
    </row>
    <row r="174" spans="1:29" s="62" customFormat="1" ht="15" x14ac:dyDescent="0.25">
      <c r="A174" s="67"/>
      <c r="B174" s="68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N174" s="523"/>
      <c r="O174" s="523"/>
      <c r="Q174" s="212"/>
    </row>
    <row r="175" spans="1:29" s="62" customFormat="1" ht="15" x14ac:dyDescent="0.25">
      <c r="A175" s="67"/>
      <c r="B175" s="68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N175" s="523"/>
      <c r="O175" s="523"/>
      <c r="Q175" s="212"/>
    </row>
    <row r="176" spans="1:29" s="62" customFormat="1" ht="15" x14ac:dyDescent="0.25">
      <c r="A176" s="67"/>
      <c r="B176" s="68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N176" s="523"/>
      <c r="O176" s="523"/>
      <c r="Q176" s="212"/>
    </row>
    <row r="177" spans="1:17" s="62" customFormat="1" ht="15" x14ac:dyDescent="0.25">
      <c r="A177" s="67"/>
      <c r="B177" s="68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N177" s="523"/>
      <c r="O177" s="523"/>
      <c r="Q177" s="212"/>
    </row>
    <row r="178" spans="1:17" s="62" customFormat="1" ht="15" x14ac:dyDescent="0.25">
      <c r="A178" s="67"/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N178" s="523"/>
      <c r="O178" s="523"/>
      <c r="Q178" s="212"/>
    </row>
    <row r="179" spans="1:17" s="62" customFormat="1" ht="15" x14ac:dyDescent="0.25">
      <c r="A179" s="67"/>
      <c r="B179" s="68"/>
      <c r="C179" s="68"/>
      <c r="D179" s="68"/>
      <c r="E179" s="68"/>
      <c r="F179" s="68"/>
      <c r="G179" s="68"/>
      <c r="H179" s="68"/>
      <c r="I179" s="68"/>
      <c r="J179" s="68"/>
      <c r="K179" s="68"/>
      <c r="L179" s="68"/>
      <c r="N179" s="523"/>
      <c r="O179" s="523"/>
      <c r="Q179" s="212"/>
    </row>
    <row r="180" spans="1:17" s="62" customFormat="1" ht="15" x14ac:dyDescent="0.25">
      <c r="A180" s="67"/>
      <c r="B180" s="68"/>
      <c r="C180" s="68"/>
      <c r="D180" s="68"/>
      <c r="E180" s="68"/>
      <c r="F180" s="68"/>
      <c r="G180" s="68"/>
      <c r="H180" s="68"/>
      <c r="I180" s="68"/>
      <c r="J180" s="68"/>
      <c r="K180" s="68"/>
      <c r="L180" s="68"/>
      <c r="N180" s="523"/>
      <c r="O180" s="523"/>
      <c r="Q180" s="212"/>
    </row>
    <row r="181" spans="1:17" s="62" customFormat="1" ht="15" x14ac:dyDescent="0.25">
      <c r="A181" s="67"/>
      <c r="B181" s="68"/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N181" s="523"/>
      <c r="O181" s="523"/>
      <c r="Q181" s="212"/>
    </row>
    <row r="182" spans="1:17" s="62" customFormat="1" ht="15" x14ac:dyDescent="0.25">
      <c r="A182" s="67"/>
      <c r="B182" s="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N182" s="523"/>
      <c r="O182" s="523"/>
      <c r="Q182" s="212"/>
    </row>
    <row r="183" spans="1:17" s="62" customFormat="1" ht="15" x14ac:dyDescent="0.25">
      <c r="A183" s="67"/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N183" s="523"/>
      <c r="O183" s="523"/>
      <c r="Q183" s="212"/>
    </row>
    <row r="184" spans="1:17" s="62" customFormat="1" ht="15" x14ac:dyDescent="0.25">
      <c r="A184" s="67"/>
      <c r="B184" s="68"/>
      <c r="C184" s="68"/>
      <c r="D184" s="68"/>
      <c r="E184" s="68"/>
      <c r="F184" s="68"/>
      <c r="G184" s="68"/>
      <c r="H184" s="68"/>
      <c r="I184" s="68"/>
      <c r="J184" s="68"/>
      <c r="K184" s="68"/>
      <c r="L184" s="68"/>
      <c r="N184" s="523"/>
      <c r="O184" s="523"/>
      <c r="Q184" s="212"/>
    </row>
    <row r="185" spans="1:17" s="62" customFormat="1" ht="15" x14ac:dyDescent="0.25">
      <c r="A185" s="67"/>
      <c r="B185" s="68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N185" s="523"/>
      <c r="O185" s="523"/>
      <c r="Q185" s="212"/>
    </row>
    <row r="186" spans="1:17" s="62" customFormat="1" ht="15" x14ac:dyDescent="0.25">
      <c r="A186" s="67"/>
      <c r="B186" s="68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N186" s="523"/>
      <c r="O186" s="523"/>
      <c r="Q186" s="212"/>
    </row>
    <row r="187" spans="1:17" s="62" customFormat="1" ht="15" x14ac:dyDescent="0.25">
      <c r="A187" s="67"/>
      <c r="B187" s="68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N187" s="523"/>
      <c r="O187" s="523"/>
      <c r="Q187" s="212"/>
    </row>
    <row r="188" spans="1:17" s="62" customFormat="1" ht="15" x14ac:dyDescent="0.25">
      <c r="A188" s="67"/>
      <c r="B188" s="68"/>
      <c r="C188" s="68"/>
      <c r="D188" s="68"/>
      <c r="E188" s="68"/>
      <c r="F188" s="68"/>
      <c r="G188" s="68"/>
      <c r="H188" s="68"/>
      <c r="I188" s="68"/>
      <c r="J188" s="68"/>
      <c r="K188" s="68"/>
      <c r="L188" s="68"/>
      <c r="N188" s="523"/>
      <c r="O188" s="523"/>
      <c r="Q188" s="212"/>
    </row>
    <row r="189" spans="1:17" s="62" customFormat="1" ht="15" x14ac:dyDescent="0.25">
      <c r="A189" s="67"/>
      <c r="B189" s="68"/>
      <c r="C189" s="68"/>
      <c r="D189" s="68"/>
      <c r="E189" s="68"/>
      <c r="F189" s="68"/>
      <c r="G189" s="68"/>
      <c r="H189" s="68"/>
      <c r="I189" s="68"/>
      <c r="J189" s="68"/>
      <c r="K189" s="68"/>
      <c r="L189" s="68"/>
      <c r="N189" s="523"/>
      <c r="O189" s="523"/>
      <c r="Q189" s="212"/>
    </row>
    <row r="190" spans="1:17" s="62" customFormat="1" ht="15" x14ac:dyDescent="0.25">
      <c r="A190" s="67"/>
      <c r="B190" s="68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N190" s="523"/>
      <c r="O190" s="523"/>
      <c r="Q190" s="212"/>
    </row>
    <row r="191" spans="1:17" s="62" customFormat="1" ht="15" x14ac:dyDescent="0.25">
      <c r="A191" s="67"/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N191" s="523"/>
      <c r="O191" s="523"/>
      <c r="Q191" s="212"/>
    </row>
    <row r="192" spans="1:17" s="62" customFormat="1" ht="15" x14ac:dyDescent="0.25">
      <c r="A192" s="67"/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N192" s="523"/>
      <c r="O192" s="523"/>
      <c r="Q192" s="212"/>
    </row>
    <row r="193" spans="1:17" s="62" customFormat="1" ht="15" x14ac:dyDescent="0.25">
      <c r="A193" s="67"/>
      <c r="B193" s="68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N193" s="523"/>
      <c r="O193" s="523"/>
      <c r="Q193" s="212"/>
    </row>
    <row r="194" spans="1:17" s="62" customFormat="1" ht="15" x14ac:dyDescent="0.25">
      <c r="A194" s="67"/>
      <c r="B194" s="68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N194" s="523"/>
      <c r="O194" s="523"/>
      <c r="Q194" s="212"/>
    </row>
    <row r="195" spans="1:17" s="62" customFormat="1" ht="15" x14ac:dyDescent="0.25">
      <c r="A195" s="67"/>
      <c r="B195" s="68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N195" s="523"/>
      <c r="O195" s="523"/>
      <c r="Q195" s="212"/>
    </row>
    <row r="196" spans="1:17" s="62" customFormat="1" ht="15" x14ac:dyDescent="0.25">
      <c r="A196" s="67"/>
      <c r="B196" s="68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N196" s="523"/>
      <c r="O196" s="523"/>
      <c r="Q196" s="212"/>
    </row>
    <row r="197" spans="1:17" s="62" customFormat="1" ht="15" x14ac:dyDescent="0.25">
      <c r="A197" s="67"/>
      <c r="B197" s="68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N197" s="523"/>
      <c r="O197" s="523"/>
      <c r="Q197" s="212"/>
    </row>
    <row r="198" spans="1:17" s="62" customFormat="1" ht="15" x14ac:dyDescent="0.25">
      <c r="A198" s="67"/>
      <c r="B198" s="68"/>
      <c r="C198" s="68"/>
      <c r="D198" s="68"/>
      <c r="E198" s="68"/>
      <c r="F198" s="68"/>
      <c r="G198" s="68"/>
      <c r="H198" s="68"/>
      <c r="I198" s="68"/>
      <c r="J198" s="68"/>
      <c r="K198" s="68"/>
      <c r="L198" s="68"/>
      <c r="N198" s="523"/>
      <c r="O198" s="523"/>
      <c r="Q198" s="212"/>
    </row>
    <row r="199" spans="1:17" s="62" customFormat="1" ht="15" x14ac:dyDescent="0.25">
      <c r="A199" s="67"/>
      <c r="B199" s="68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N199" s="523"/>
      <c r="O199" s="523"/>
      <c r="Q199" s="212"/>
    </row>
    <row r="200" spans="1:17" s="62" customFormat="1" ht="15" x14ac:dyDescent="0.25">
      <c r="A200" s="67"/>
      <c r="B200" s="68"/>
      <c r="C200" s="68"/>
      <c r="D200" s="68"/>
      <c r="E200" s="68"/>
      <c r="F200" s="68"/>
      <c r="G200" s="68"/>
      <c r="H200" s="68"/>
      <c r="I200" s="68"/>
      <c r="J200" s="68"/>
      <c r="K200" s="68"/>
      <c r="L200" s="68"/>
      <c r="N200" s="523"/>
      <c r="O200" s="523"/>
      <c r="Q200" s="212"/>
    </row>
    <row r="201" spans="1:17" s="62" customFormat="1" ht="15" x14ac:dyDescent="0.25">
      <c r="A201" s="67"/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N201" s="523"/>
      <c r="O201" s="523"/>
      <c r="Q201" s="212"/>
    </row>
    <row r="202" spans="1:17" s="62" customFormat="1" ht="15" x14ac:dyDescent="0.25">
      <c r="A202" s="67"/>
      <c r="B202" s="68"/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N202" s="523"/>
      <c r="O202" s="523"/>
      <c r="Q202" s="212"/>
    </row>
    <row r="203" spans="1:17" s="62" customFormat="1" ht="15" x14ac:dyDescent="0.25">
      <c r="A203" s="67"/>
      <c r="B203" s="68"/>
      <c r="C203" s="68"/>
      <c r="D203" s="68"/>
      <c r="E203" s="68"/>
      <c r="F203" s="68"/>
      <c r="G203" s="68"/>
      <c r="H203" s="68"/>
      <c r="I203" s="68"/>
      <c r="J203" s="68"/>
      <c r="K203" s="68"/>
      <c r="L203" s="68"/>
      <c r="N203" s="523"/>
      <c r="O203" s="523"/>
      <c r="Q203" s="212"/>
    </row>
    <row r="204" spans="1:17" s="62" customFormat="1" ht="15" x14ac:dyDescent="0.25">
      <c r="A204" s="67"/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N204" s="523"/>
      <c r="O204" s="523"/>
      <c r="Q204" s="212"/>
    </row>
    <row r="205" spans="1:17" s="62" customFormat="1" ht="15" x14ac:dyDescent="0.25">
      <c r="A205" s="67"/>
      <c r="B205" s="68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N205" s="523"/>
      <c r="O205" s="523"/>
      <c r="Q205" s="212"/>
    </row>
    <row r="206" spans="1:17" s="62" customFormat="1" ht="15" x14ac:dyDescent="0.25">
      <c r="A206" s="67"/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N206" s="523"/>
      <c r="O206" s="523"/>
      <c r="Q206" s="212"/>
    </row>
    <row r="207" spans="1:17" s="62" customFormat="1" ht="15" x14ac:dyDescent="0.25">
      <c r="A207" s="67"/>
      <c r="B207" s="68"/>
      <c r="C207" s="68"/>
      <c r="D207" s="68"/>
      <c r="E207" s="68"/>
      <c r="F207" s="68"/>
      <c r="G207" s="68"/>
      <c r="H207" s="68"/>
      <c r="I207" s="68"/>
      <c r="J207" s="68"/>
      <c r="K207" s="68"/>
      <c r="L207" s="68"/>
      <c r="N207" s="523"/>
      <c r="O207" s="523"/>
      <c r="Q207" s="212"/>
    </row>
    <row r="208" spans="1:17" s="62" customFormat="1" ht="15" x14ac:dyDescent="0.25">
      <c r="A208" s="67"/>
      <c r="B208" s="68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N208" s="523"/>
      <c r="O208" s="523"/>
      <c r="Q208" s="212"/>
    </row>
    <row r="209" spans="1:29" s="62" customFormat="1" ht="15" x14ac:dyDescent="0.25">
      <c r="A209" s="67"/>
      <c r="B209" s="68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N209" s="523"/>
      <c r="O209" s="523"/>
      <c r="Q209" s="212"/>
    </row>
    <row r="210" spans="1:29" s="62" customFormat="1" ht="15" x14ac:dyDescent="0.25">
      <c r="A210" s="67"/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N210" s="523"/>
      <c r="O210" s="523"/>
      <c r="Q210" s="212"/>
    </row>
    <row r="211" spans="1:29" s="62" customFormat="1" ht="15" x14ac:dyDescent="0.25">
      <c r="A211" s="67"/>
      <c r="B211" s="68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N211" s="523"/>
      <c r="O211" s="523"/>
      <c r="Q211" s="212"/>
    </row>
    <row r="212" spans="1:29" s="62" customFormat="1" ht="15" x14ac:dyDescent="0.25">
      <c r="A212" s="67"/>
      <c r="B212" s="68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N212" s="523"/>
      <c r="O212" s="523"/>
      <c r="Q212" s="212"/>
    </row>
    <row r="213" spans="1:29" s="62" customFormat="1" ht="15" x14ac:dyDescent="0.25">
      <c r="A213" s="67"/>
      <c r="B213" s="68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N213" s="523"/>
      <c r="O213" s="523"/>
      <c r="Q213" s="212"/>
    </row>
    <row r="214" spans="1:29" s="62" customFormat="1" ht="15" x14ac:dyDescent="0.25">
      <c r="A214" s="67"/>
      <c r="B214" s="68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N214" s="523"/>
      <c r="O214" s="523"/>
      <c r="Q214" s="212"/>
    </row>
    <row r="215" spans="1:29" s="62" customFormat="1" ht="15.75" thickBot="1" x14ac:dyDescent="0.3">
      <c r="A215" s="67"/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N215" s="523"/>
      <c r="O215" s="523"/>
      <c r="Q215" s="212"/>
    </row>
    <row r="216" spans="1:29" s="62" customFormat="1" ht="15" x14ac:dyDescent="0.25">
      <c r="A216" s="14"/>
      <c r="B216" s="15"/>
      <c r="C216" s="15"/>
      <c r="D216" s="15"/>
      <c r="E216" s="15"/>
      <c r="F216" s="15"/>
      <c r="G216" s="15"/>
      <c r="H216" s="16"/>
      <c r="I216" s="14"/>
      <c r="J216" s="15"/>
      <c r="K216" s="15"/>
      <c r="L216" s="15"/>
      <c r="M216" s="15"/>
      <c r="N216" s="17"/>
      <c r="O216" s="17"/>
      <c r="P216" s="226"/>
      <c r="Q216" s="18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</row>
    <row r="217" spans="1:29" s="62" customFormat="1" ht="15" x14ac:dyDescent="0.25">
      <c r="A217" s="20"/>
      <c r="B217" s="21"/>
      <c r="C217" s="21"/>
      <c r="D217" s="21"/>
      <c r="E217" s="21"/>
      <c r="F217" s="21"/>
      <c r="G217" s="21"/>
      <c r="H217" s="22"/>
      <c r="I217" s="947" t="s">
        <v>2270</v>
      </c>
      <c r="J217" s="948"/>
      <c r="K217" s="948"/>
      <c r="L217" s="948"/>
      <c r="M217" s="948"/>
      <c r="N217" s="948"/>
      <c r="O217" s="949"/>
      <c r="P217" s="227"/>
      <c r="Q217" s="23"/>
      <c r="R217" s="301"/>
      <c r="S217" s="301"/>
      <c r="T217" s="301"/>
      <c r="U217" s="301"/>
      <c r="V217" s="301"/>
      <c r="W217" s="301"/>
      <c r="X217" s="301"/>
      <c r="Y217" s="301"/>
      <c r="Z217" s="301"/>
      <c r="AA217" s="301"/>
      <c r="AB217" s="301"/>
      <c r="AC217" s="301"/>
    </row>
    <row r="218" spans="1:29" s="62" customFormat="1" ht="15" x14ac:dyDescent="0.25">
      <c r="A218" s="20"/>
      <c r="B218" s="21"/>
      <c r="C218" s="21"/>
      <c r="D218" s="21"/>
      <c r="E218" s="21"/>
      <c r="F218" s="21"/>
      <c r="G218" s="21"/>
      <c r="H218" s="22"/>
      <c r="I218" s="947" t="s">
        <v>2271</v>
      </c>
      <c r="J218" s="948"/>
      <c r="K218" s="948"/>
      <c r="L218" s="948"/>
      <c r="M218" s="948"/>
      <c r="N218" s="948"/>
      <c r="O218" s="949"/>
      <c r="P218" s="227"/>
      <c r="Q218" s="23"/>
      <c r="R218" s="301"/>
      <c r="S218" s="301"/>
      <c r="T218" s="301"/>
      <c r="U218" s="301"/>
      <c r="V218" s="301"/>
      <c r="W218" s="301"/>
      <c r="X218" s="301"/>
      <c r="Y218" s="301"/>
      <c r="Z218" s="301"/>
      <c r="AA218" s="301"/>
      <c r="AB218" s="301"/>
      <c r="AC218" s="301"/>
    </row>
    <row r="219" spans="1:29" s="62" customFormat="1" ht="15.75" thickBot="1" x14ac:dyDescent="0.3">
      <c r="A219" s="20"/>
      <c r="B219" s="21"/>
      <c r="C219" s="21"/>
      <c r="D219" s="21"/>
      <c r="E219" s="21"/>
      <c r="F219" s="21"/>
      <c r="G219" s="21"/>
      <c r="H219" s="22"/>
      <c r="I219" s="24"/>
      <c r="J219" s="25"/>
      <c r="K219" s="25"/>
      <c r="L219" s="25"/>
      <c r="M219" s="25"/>
      <c r="N219" s="26"/>
      <c r="O219" s="26"/>
      <c r="P219" s="227"/>
      <c r="Q219" s="23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</row>
    <row r="220" spans="1:29" s="60" customFormat="1" ht="15" x14ac:dyDescent="0.25">
      <c r="A220" s="27"/>
      <c r="B220" s="28"/>
      <c r="C220" s="28"/>
      <c r="D220" s="28"/>
      <c r="E220" s="28"/>
      <c r="F220" s="28"/>
      <c r="G220" s="28"/>
      <c r="H220" s="29"/>
      <c r="I220" s="950" t="s">
        <v>217</v>
      </c>
      <c r="J220" s="951"/>
      <c r="K220" s="951"/>
      <c r="L220" s="951"/>
      <c r="M220" s="951"/>
      <c r="N220" s="951"/>
      <c r="O220" s="952"/>
      <c r="P220" s="27"/>
      <c r="Q220" s="2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</row>
    <row r="221" spans="1:29" s="60" customFormat="1" ht="15.75" thickBot="1" x14ac:dyDescent="0.3">
      <c r="A221" s="30"/>
      <c r="B221" s="31"/>
      <c r="C221" s="31"/>
      <c r="D221" s="31"/>
      <c r="E221" s="31"/>
      <c r="F221" s="31"/>
      <c r="G221" s="31"/>
      <c r="H221" s="32"/>
      <c r="I221" s="953" t="s">
        <v>218</v>
      </c>
      <c r="J221" s="954"/>
      <c r="K221" s="954"/>
      <c r="L221" s="954"/>
      <c r="M221" s="954"/>
      <c r="N221" s="954"/>
      <c r="O221" s="955"/>
      <c r="P221" s="30"/>
      <c r="Q221" s="32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</row>
    <row r="222" spans="1:29" s="60" customFormat="1" ht="15" x14ac:dyDescent="0.25">
      <c r="A222" s="956"/>
      <c r="B222" s="957"/>
      <c r="C222" s="957"/>
      <c r="D222" s="957"/>
      <c r="E222" s="957"/>
      <c r="F222" s="957"/>
      <c r="G222" s="957"/>
      <c r="H222" s="957"/>
      <c r="I222" s="240"/>
      <c r="J222" s="241"/>
      <c r="K222" s="242"/>
      <c r="L222" s="241"/>
      <c r="M222" s="241"/>
      <c r="N222" s="243"/>
      <c r="O222" s="244"/>
      <c r="P222" s="245"/>
      <c r="Q222" s="246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</row>
    <row r="223" spans="1:29" s="60" customFormat="1" ht="15" x14ac:dyDescent="0.25">
      <c r="A223" s="945" t="s">
        <v>219</v>
      </c>
      <c r="B223" s="946"/>
      <c r="C223" s="946"/>
      <c r="D223" s="946"/>
      <c r="E223" s="946"/>
      <c r="F223" s="946"/>
      <c r="G223" s="946"/>
      <c r="H223" s="946"/>
      <c r="I223" s="287" t="s">
        <v>220</v>
      </c>
      <c r="J223" s="247">
        <v>3</v>
      </c>
      <c r="K223" s="959" t="s">
        <v>2324</v>
      </c>
      <c r="L223" s="959"/>
      <c r="M223" s="959"/>
      <c r="N223" s="252"/>
      <c r="O223" s="250"/>
      <c r="P223" s="224"/>
      <c r="Q223" s="251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</row>
    <row r="224" spans="1:29" s="301" customFormat="1" x14ac:dyDescent="0.2">
      <c r="A224" s="960" t="s">
        <v>222</v>
      </c>
      <c r="B224" s="961"/>
      <c r="C224" s="961"/>
      <c r="D224" s="961"/>
      <c r="E224" s="961"/>
      <c r="F224" s="961"/>
      <c r="G224" s="961"/>
      <c r="H224" s="961"/>
      <c r="I224" s="250" t="s">
        <v>220</v>
      </c>
      <c r="J224" s="253" t="s">
        <v>2333</v>
      </c>
      <c r="K224" s="959" t="s">
        <v>2334</v>
      </c>
      <c r="L224" s="959"/>
      <c r="M224" s="959"/>
      <c r="N224" s="959"/>
      <c r="O224" s="959"/>
      <c r="P224" s="959"/>
      <c r="Q224" s="254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</row>
    <row r="225" spans="1:29" s="301" customFormat="1" ht="22.5" customHeight="1" x14ac:dyDescent="0.2">
      <c r="A225" s="945" t="s">
        <v>224</v>
      </c>
      <c r="B225" s="946"/>
      <c r="C225" s="946"/>
      <c r="D225" s="946"/>
      <c r="E225" s="946"/>
      <c r="F225" s="946"/>
      <c r="G225" s="946"/>
      <c r="H225" s="946"/>
      <c r="I225" s="250" t="s">
        <v>220</v>
      </c>
      <c r="J225" s="255" t="s">
        <v>2339</v>
      </c>
      <c r="K225" s="1250" t="s">
        <v>2340</v>
      </c>
      <c r="L225" s="1250"/>
      <c r="M225" s="1250"/>
      <c r="N225" s="1250"/>
      <c r="O225" s="1250"/>
      <c r="P225" s="1250"/>
      <c r="Q225" s="1251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</row>
    <row r="226" spans="1:29" x14ac:dyDescent="0.2">
      <c r="A226" s="945" t="s">
        <v>226</v>
      </c>
      <c r="B226" s="946"/>
      <c r="C226" s="946"/>
      <c r="D226" s="946"/>
      <c r="E226" s="946"/>
      <c r="F226" s="946"/>
      <c r="G226" s="946"/>
      <c r="H226" s="946"/>
      <c r="I226" s="250" t="s">
        <v>220</v>
      </c>
      <c r="J226" s="247" t="s">
        <v>227</v>
      </c>
      <c r="K226" s="256"/>
      <c r="L226" s="307"/>
      <c r="M226" s="307"/>
      <c r="N226" s="252"/>
      <c r="O226" s="250"/>
      <c r="P226" s="224"/>
      <c r="Q226" s="251"/>
    </row>
    <row r="227" spans="1:29" x14ac:dyDescent="0.2">
      <c r="A227" s="945" t="s">
        <v>228</v>
      </c>
      <c r="B227" s="946"/>
      <c r="C227" s="946"/>
      <c r="D227" s="946"/>
      <c r="E227" s="946"/>
      <c r="F227" s="946"/>
      <c r="G227" s="946"/>
      <c r="H227" s="946"/>
      <c r="I227" s="250" t="s">
        <v>220</v>
      </c>
      <c r="J227" s="247" t="s">
        <v>229</v>
      </c>
      <c r="K227" s="256"/>
      <c r="L227" s="307"/>
      <c r="M227" s="307"/>
      <c r="N227" s="252"/>
      <c r="O227" s="250"/>
      <c r="P227" s="224"/>
      <c r="Q227" s="251"/>
    </row>
    <row r="228" spans="1:29" ht="15" customHeight="1" x14ac:dyDescent="0.2">
      <c r="A228" s="945" t="s">
        <v>230</v>
      </c>
      <c r="B228" s="946"/>
      <c r="C228" s="946"/>
      <c r="D228" s="946"/>
      <c r="E228" s="946"/>
      <c r="F228" s="946"/>
      <c r="G228" s="946"/>
      <c r="H228" s="946"/>
      <c r="I228" s="250" t="s">
        <v>220</v>
      </c>
      <c r="J228" s="1238">
        <f xml:space="preserve"> Q246</f>
        <v>9985000</v>
      </c>
      <c r="K228" s="1238"/>
      <c r="L228" s="1238"/>
      <c r="M228" s="307"/>
      <c r="N228" s="252"/>
      <c r="O228" s="250"/>
      <c r="P228" s="224"/>
      <c r="Q228" s="251"/>
    </row>
    <row r="229" spans="1:29" x14ac:dyDescent="0.2">
      <c r="A229" s="945" t="s">
        <v>231</v>
      </c>
      <c r="B229" s="946"/>
      <c r="C229" s="946"/>
      <c r="D229" s="946"/>
      <c r="E229" s="946"/>
      <c r="F229" s="946"/>
      <c r="G229" s="946"/>
      <c r="H229" s="946"/>
      <c r="I229" s="250" t="s">
        <v>220</v>
      </c>
      <c r="J229" s="247" t="s">
        <v>229</v>
      </c>
      <c r="K229" s="256"/>
      <c r="L229" s="307"/>
      <c r="M229" s="307"/>
      <c r="N229" s="252"/>
      <c r="O229" s="250"/>
      <c r="P229" s="224"/>
      <c r="Q229" s="251"/>
    </row>
    <row r="230" spans="1:29" x14ac:dyDescent="0.2">
      <c r="A230" s="306" t="s">
        <v>232</v>
      </c>
      <c r="B230" s="307"/>
      <c r="C230" s="307"/>
      <c r="D230" s="307"/>
      <c r="E230" s="307"/>
      <c r="F230" s="307"/>
      <c r="G230" s="307"/>
      <c r="H230" s="307"/>
      <c r="I230" s="250" t="s">
        <v>220</v>
      </c>
      <c r="J230" s="247" t="s">
        <v>233</v>
      </c>
      <c r="K230" s="256"/>
      <c r="L230" s="307"/>
      <c r="M230" s="307"/>
      <c r="N230" s="252"/>
      <c r="O230" s="250"/>
      <c r="P230" s="224"/>
      <c r="Q230" s="251"/>
    </row>
    <row r="231" spans="1:29" ht="13.5" thickBot="1" x14ac:dyDescent="0.25">
      <c r="A231" s="962" t="s">
        <v>234</v>
      </c>
      <c r="B231" s="963"/>
      <c r="C231" s="963"/>
      <c r="D231" s="963"/>
      <c r="E231" s="963"/>
      <c r="F231" s="963"/>
      <c r="G231" s="963"/>
      <c r="H231" s="963"/>
      <c r="I231" s="963"/>
      <c r="J231" s="963"/>
      <c r="K231" s="963"/>
      <c r="L231" s="963"/>
      <c r="M231" s="963"/>
      <c r="N231" s="963"/>
      <c r="O231" s="963"/>
      <c r="P231" s="963"/>
      <c r="Q231" s="964"/>
    </row>
    <row r="232" spans="1:29" ht="13.5" thickBot="1" x14ac:dyDescent="0.25">
      <c r="A232" s="958" t="s">
        <v>235</v>
      </c>
      <c r="B232" s="958"/>
      <c r="C232" s="958"/>
      <c r="D232" s="958"/>
      <c r="E232" s="958"/>
      <c r="F232" s="958"/>
      <c r="G232" s="300"/>
      <c r="H232" s="958" t="s">
        <v>236</v>
      </c>
      <c r="I232" s="958"/>
      <c r="J232" s="958"/>
      <c r="K232" s="958"/>
      <c r="L232" s="958"/>
      <c r="M232" s="958"/>
      <c r="N232" s="958" t="s">
        <v>237</v>
      </c>
      <c r="O232" s="958"/>
      <c r="P232" s="958"/>
      <c r="Q232" s="958"/>
    </row>
    <row r="233" spans="1:29" ht="27" customHeight="1" x14ac:dyDescent="0.2">
      <c r="A233" s="223" t="s">
        <v>238</v>
      </c>
      <c r="B233" s="33"/>
      <c r="C233" s="33"/>
      <c r="D233" s="33"/>
      <c r="E233" s="33"/>
      <c r="F233" s="34"/>
      <c r="G233" s="34"/>
      <c r="H233" s="965" t="s">
        <v>2329</v>
      </c>
      <c r="I233" s="965"/>
      <c r="J233" s="965"/>
      <c r="K233" s="965"/>
      <c r="L233" s="965"/>
      <c r="M233" s="965"/>
      <c r="N233" s="966" t="s">
        <v>240</v>
      </c>
      <c r="O233" s="967"/>
      <c r="P233" s="967"/>
      <c r="Q233" s="968"/>
    </row>
    <row r="234" spans="1:29" x14ac:dyDescent="0.2">
      <c r="A234" s="969" t="s">
        <v>241</v>
      </c>
      <c r="B234" s="970"/>
      <c r="C234" s="970"/>
      <c r="D234" s="970"/>
      <c r="E234" s="970"/>
      <c r="F234" s="971"/>
      <c r="G234" s="299"/>
      <c r="H234" s="972" t="s">
        <v>242</v>
      </c>
      <c r="I234" s="970"/>
      <c r="J234" s="970"/>
      <c r="K234" s="970"/>
      <c r="L234" s="970"/>
      <c r="M234" s="971"/>
      <c r="N234" s="973">
        <f>Q246</f>
        <v>9985000</v>
      </c>
      <c r="O234" s="974"/>
      <c r="P234" s="974"/>
      <c r="Q234" s="975"/>
    </row>
    <row r="235" spans="1:29" ht="44.25" customHeight="1" x14ac:dyDescent="0.2">
      <c r="A235" s="976" t="s">
        <v>243</v>
      </c>
      <c r="B235" s="977"/>
      <c r="C235" s="977"/>
      <c r="D235" s="977"/>
      <c r="E235" s="977"/>
      <c r="F235" s="978"/>
      <c r="G235" s="298"/>
      <c r="H235" s="238" t="s">
        <v>2272</v>
      </c>
      <c r="I235" s="1236" t="s">
        <v>2601</v>
      </c>
      <c r="J235" s="1236"/>
      <c r="K235" s="1236"/>
      <c r="L235" s="1236"/>
      <c r="M235" s="1237"/>
      <c r="N235" s="981" t="s">
        <v>2589</v>
      </c>
      <c r="O235" s="982"/>
      <c r="P235" s="982"/>
      <c r="Q235" s="983"/>
    </row>
    <row r="236" spans="1:29" ht="33.75" customHeight="1" thickBot="1" x14ac:dyDescent="0.25">
      <c r="A236" s="976" t="s">
        <v>245</v>
      </c>
      <c r="B236" s="977"/>
      <c r="C236" s="977"/>
      <c r="D236" s="977"/>
      <c r="E236" s="977"/>
      <c r="F236" s="978"/>
      <c r="G236" s="298"/>
      <c r="H236" s="239" t="s">
        <v>2272</v>
      </c>
      <c r="I236" s="984" t="s">
        <v>2340</v>
      </c>
      <c r="J236" s="984"/>
      <c r="K236" s="984"/>
      <c r="L236" s="984"/>
      <c r="M236" s="985"/>
      <c r="N236" s="981" t="s">
        <v>2589</v>
      </c>
      <c r="O236" s="982"/>
      <c r="P236" s="982"/>
      <c r="Q236" s="983"/>
    </row>
    <row r="237" spans="1:29" x14ac:dyDescent="0.2">
      <c r="A237" s="986" t="s">
        <v>2336</v>
      </c>
      <c r="B237" s="987"/>
      <c r="C237" s="987"/>
      <c r="D237" s="987"/>
      <c r="E237" s="987"/>
      <c r="F237" s="987"/>
      <c r="G237" s="987"/>
      <c r="H237" s="987"/>
      <c r="I237" s="987"/>
      <c r="J237" s="987"/>
      <c r="K237" s="987"/>
      <c r="L237" s="987"/>
      <c r="M237" s="987"/>
      <c r="N237" s="987"/>
      <c r="O237" s="987"/>
      <c r="P237" s="987"/>
      <c r="Q237" s="988"/>
    </row>
    <row r="238" spans="1:29" ht="13.5" thickBot="1" x14ac:dyDescent="0.25">
      <c r="A238" s="989"/>
      <c r="B238" s="990"/>
      <c r="C238" s="990"/>
      <c r="D238" s="990"/>
      <c r="E238" s="990"/>
      <c r="F238" s="990"/>
      <c r="G238" s="990"/>
      <c r="H238" s="990"/>
      <c r="I238" s="990"/>
      <c r="J238" s="990"/>
      <c r="K238" s="990"/>
      <c r="L238" s="990"/>
      <c r="M238" s="990"/>
      <c r="N238" s="990"/>
      <c r="O238" s="990"/>
      <c r="P238" s="990"/>
      <c r="Q238" s="991"/>
    </row>
    <row r="239" spans="1:29" x14ac:dyDescent="0.2">
      <c r="A239" s="950" t="s">
        <v>246</v>
      </c>
      <c r="B239" s="951"/>
      <c r="C239" s="951"/>
      <c r="D239" s="951"/>
      <c r="E239" s="951"/>
      <c r="F239" s="951"/>
      <c r="G239" s="951"/>
      <c r="H239" s="951"/>
      <c r="I239" s="951"/>
      <c r="J239" s="951"/>
      <c r="K239" s="951"/>
      <c r="L239" s="951"/>
      <c r="M239" s="951"/>
      <c r="N239" s="951"/>
      <c r="O239" s="951"/>
      <c r="P239" s="951"/>
      <c r="Q239" s="952"/>
    </row>
    <row r="240" spans="1:29" ht="13.5" thickBot="1" x14ac:dyDescent="0.25">
      <c r="A240" s="953" t="s">
        <v>247</v>
      </c>
      <c r="B240" s="954"/>
      <c r="C240" s="954"/>
      <c r="D240" s="954"/>
      <c r="E240" s="954"/>
      <c r="F240" s="954"/>
      <c r="G240" s="954"/>
      <c r="H240" s="954"/>
      <c r="I240" s="954"/>
      <c r="J240" s="954"/>
      <c r="K240" s="954"/>
      <c r="L240" s="954"/>
      <c r="M240" s="954"/>
      <c r="N240" s="954"/>
      <c r="O240" s="954"/>
      <c r="P240" s="954"/>
      <c r="Q240" s="955"/>
    </row>
    <row r="241" spans="1:17" x14ac:dyDescent="0.2">
      <c r="A241" s="35"/>
      <c r="B241" s="36"/>
      <c r="C241" s="36"/>
      <c r="D241" s="36"/>
      <c r="E241" s="36"/>
      <c r="F241" s="992" t="s">
        <v>248</v>
      </c>
      <c r="G241" s="993"/>
      <c r="H241" s="993"/>
      <c r="I241" s="993"/>
      <c r="J241" s="993"/>
      <c r="K241" s="993"/>
      <c r="L241" s="994"/>
      <c r="M241" s="1001" t="s">
        <v>249</v>
      </c>
      <c r="N241" s="1004" t="s">
        <v>250</v>
      </c>
      <c r="O241" s="1005"/>
      <c r="P241" s="1005"/>
      <c r="Q241" s="1006"/>
    </row>
    <row r="242" spans="1:17" ht="13.5" thickBot="1" x14ac:dyDescent="0.25">
      <c r="A242" s="1010" t="s">
        <v>251</v>
      </c>
      <c r="B242" s="1011"/>
      <c r="C242" s="1011"/>
      <c r="D242" s="1011"/>
      <c r="E242" s="1012"/>
      <c r="F242" s="995"/>
      <c r="G242" s="996"/>
      <c r="H242" s="996"/>
      <c r="I242" s="996"/>
      <c r="J242" s="996"/>
      <c r="K242" s="996"/>
      <c r="L242" s="997"/>
      <c r="M242" s="1002"/>
      <c r="N242" s="1007"/>
      <c r="O242" s="1008"/>
      <c r="P242" s="1008"/>
      <c r="Q242" s="1009"/>
    </row>
    <row r="243" spans="1:17" x14ac:dyDescent="0.2">
      <c r="A243" s="1010" t="s">
        <v>252</v>
      </c>
      <c r="B243" s="1011"/>
      <c r="C243" s="1011"/>
      <c r="D243" s="1011"/>
      <c r="E243" s="1012"/>
      <c r="F243" s="995"/>
      <c r="G243" s="996"/>
      <c r="H243" s="996"/>
      <c r="I243" s="996"/>
      <c r="J243" s="996"/>
      <c r="K243" s="996"/>
      <c r="L243" s="997"/>
      <c r="M243" s="1002"/>
      <c r="N243" s="1013" t="s">
        <v>253</v>
      </c>
      <c r="O243" s="1015" t="s">
        <v>254</v>
      </c>
      <c r="P243" s="37" t="s">
        <v>255</v>
      </c>
      <c r="Q243" s="1017" t="s">
        <v>256</v>
      </c>
    </row>
    <row r="244" spans="1:17" ht="13.5" thickBot="1" x14ac:dyDescent="0.25">
      <c r="A244" s="38"/>
      <c r="B244" s="39"/>
      <c r="C244" s="39"/>
      <c r="D244" s="39"/>
      <c r="E244" s="40"/>
      <c r="F244" s="998"/>
      <c r="G244" s="999"/>
      <c r="H244" s="999"/>
      <c r="I244" s="999"/>
      <c r="J244" s="999"/>
      <c r="K244" s="999"/>
      <c r="L244" s="1000"/>
      <c r="M244" s="1003"/>
      <c r="N244" s="1014"/>
      <c r="O244" s="1016"/>
      <c r="P244" s="41" t="s">
        <v>257</v>
      </c>
      <c r="Q244" s="1018"/>
    </row>
    <row r="245" spans="1:17" ht="13.5" thickBot="1" x14ac:dyDescent="0.25">
      <c r="A245" s="1019">
        <v>1</v>
      </c>
      <c r="B245" s="1020"/>
      <c r="C245" s="1020"/>
      <c r="D245" s="1020"/>
      <c r="E245" s="1021"/>
      <c r="F245" s="1022">
        <v>2</v>
      </c>
      <c r="G245" s="1020"/>
      <c r="H245" s="1020"/>
      <c r="I245" s="1020"/>
      <c r="J245" s="1020"/>
      <c r="K245" s="1020"/>
      <c r="L245" s="1023"/>
      <c r="M245" s="297">
        <v>3</v>
      </c>
      <c r="N245" s="42">
        <v>4</v>
      </c>
      <c r="O245" s="42">
        <v>5</v>
      </c>
      <c r="P245" s="228">
        <v>6</v>
      </c>
      <c r="Q245" s="43" t="s">
        <v>258</v>
      </c>
    </row>
    <row r="246" spans="1:17" x14ac:dyDescent="0.2">
      <c r="A246" s="259">
        <v>5</v>
      </c>
      <c r="B246" s="44"/>
      <c r="C246" s="44"/>
      <c r="D246" s="44"/>
      <c r="E246" s="44"/>
      <c r="F246" s="1024" t="s">
        <v>259</v>
      </c>
      <c r="G246" s="1025"/>
      <c r="H246" s="1025"/>
      <c r="I246" s="1025"/>
      <c r="J246" s="1025"/>
      <c r="K246" s="1025"/>
      <c r="L246" s="1026"/>
      <c r="M246" s="44"/>
      <c r="N246" s="44"/>
      <c r="O246" s="44"/>
      <c r="P246" s="260"/>
      <c r="Q246" s="261">
        <f>Q259</f>
        <v>9985000</v>
      </c>
    </row>
    <row r="247" spans="1:17" x14ac:dyDescent="0.2">
      <c r="A247" s="262">
        <v>5</v>
      </c>
      <c r="B247" s="263">
        <v>2</v>
      </c>
      <c r="C247" s="263"/>
      <c r="D247" s="263"/>
      <c r="E247" s="263"/>
      <c r="F247" s="1027" t="s">
        <v>302</v>
      </c>
      <c r="G247" s="1028"/>
      <c r="H247" s="1028"/>
      <c r="I247" s="1028"/>
      <c r="J247" s="1028"/>
      <c r="K247" s="1028"/>
      <c r="L247" s="1029"/>
      <c r="M247" s="263"/>
      <c r="N247" s="263"/>
      <c r="O247" s="263"/>
      <c r="P247" s="264"/>
      <c r="Q247" s="265">
        <f>Q246</f>
        <v>9985000</v>
      </c>
    </row>
    <row r="248" spans="1:17" ht="15" x14ac:dyDescent="0.25">
      <c r="A248" s="266">
        <v>5</v>
      </c>
      <c r="B248" s="305">
        <v>2</v>
      </c>
      <c r="C248" s="305">
        <v>1</v>
      </c>
      <c r="D248" s="1030"/>
      <c r="E248" s="1031"/>
      <c r="F248" s="1027" t="s">
        <v>303</v>
      </c>
      <c r="G248" s="1028"/>
      <c r="H248" s="1028"/>
      <c r="I248" s="1028"/>
      <c r="J248" s="1028"/>
      <c r="K248" s="1028"/>
      <c r="L248" s="1029"/>
      <c r="M248" s="55"/>
      <c r="N248" s="305"/>
      <c r="O248" s="305"/>
      <c r="P248" s="229"/>
      <c r="Q248" s="56">
        <f>Q259</f>
        <v>9985000</v>
      </c>
    </row>
    <row r="249" spans="1:17" x14ac:dyDescent="0.2">
      <c r="A249" s="268">
        <v>5</v>
      </c>
      <c r="B249" s="269">
        <v>2</v>
      </c>
      <c r="C249" s="269">
        <v>1</v>
      </c>
      <c r="D249" s="270">
        <v>1</v>
      </c>
      <c r="E249" s="270" t="s">
        <v>2331</v>
      </c>
      <c r="F249" s="1033" t="s">
        <v>2332</v>
      </c>
      <c r="G249" s="1034"/>
      <c r="H249" s="1034"/>
      <c r="I249" s="1034"/>
      <c r="J249" s="1034"/>
      <c r="K249" s="1034"/>
      <c r="L249" s="1035"/>
      <c r="M249" s="271"/>
      <c r="N249" s="46"/>
      <c r="O249" s="46"/>
      <c r="P249" s="230"/>
      <c r="Q249" s="56">
        <f>SUM(Q250:Q252)</f>
        <v>1985000</v>
      </c>
    </row>
    <row r="250" spans="1:17" ht="13.5" customHeight="1" x14ac:dyDescent="0.2">
      <c r="A250" s="288"/>
      <c r="B250" s="289"/>
      <c r="C250" s="289"/>
      <c r="D250" s="290"/>
      <c r="E250" s="290"/>
      <c r="F250" s="82" t="s">
        <v>262</v>
      </c>
      <c r="G250" s="308">
        <v>1</v>
      </c>
      <c r="H250" s="54"/>
      <c r="I250" s="1194" t="s">
        <v>2234</v>
      </c>
      <c r="J250" s="1194"/>
      <c r="K250" s="1194"/>
      <c r="L250" s="1195"/>
      <c r="M250" s="271"/>
      <c r="N250" s="46">
        <v>8</v>
      </c>
      <c r="O250" s="272" t="s">
        <v>1015</v>
      </c>
      <c r="P250" s="291">
        <v>25000</v>
      </c>
      <c r="Q250" s="275">
        <f>N250*P250</f>
        <v>200000</v>
      </c>
    </row>
    <row r="251" spans="1:17" ht="13.5" customHeight="1" x14ac:dyDescent="0.2">
      <c r="A251" s="288"/>
      <c r="B251" s="289"/>
      <c r="C251" s="289"/>
      <c r="D251" s="290"/>
      <c r="E251" s="290"/>
      <c r="F251" s="82" t="s">
        <v>266</v>
      </c>
      <c r="G251" s="308">
        <v>3</v>
      </c>
      <c r="H251" s="54"/>
      <c r="I251" s="1194" t="s">
        <v>2238</v>
      </c>
      <c r="J251" s="1194"/>
      <c r="K251" s="1194"/>
      <c r="L251" s="1195"/>
      <c r="M251" s="271"/>
      <c r="N251" s="46">
        <v>105</v>
      </c>
      <c r="O251" s="272" t="s">
        <v>697</v>
      </c>
      <c r="P251" s="291">
        <v>2000</v>
      </c>
      <c r="Q251" s="275">
        <f t="shared" ref="Q251:Q252" si="0">N251*P251</f>
        <v>210000</v>
      </c>
    </row>
    <row r="252" spans="1:17" ht="13.5" customHeight="1" x14ac:dyDescent="0.2">
      <c r="A252" s="288"/>
      <c r="B252" s="289"/>
      <c r="C252" s="289"/>
      <c r="D252" s="290"/>
      <c r="E252" s="290"/>
      <c r="F252" s="82" t="s">
        <v>271</v>
      </c>
      <c r="G252" s="308">
        <v>5</v>
      </c>
      <c r="H252" s="54"/>
      <c r="I252" s="1194" t="s">
        <v>2240</v>
      </c>
      <c r="J252" s="1194"/>
      <c r="K252" s="1194"/>
      <c r="L252" s="1195"/>
      <c r="M252" s="271"/>
      <c r="N252" s="46">
        <v>105</v>
      </c>
      <c r="O252" s="272" t="s">
        <v>697</v>
      </c>
      <c r="P252" s="291">
        <v>15000</v>
      </c>
      <c r="Q252" s="275">
        <f t="shared" si="0"/>
        <v>1575000</v>
      </c>
    </row>
    <row r="253" spans="1:17" s="451" customFormat="1" x14ac:dyDescent="0.2">
      <c r="A253" s="266">
        <v>5</v>
      </c>
      <c r="B253" s="397">
        <v>2</v>
      </c>
      <c r="C253" s="397">
        <v>4</v>
      </c>
      <c r="D253" s="397"/>
      <c r="E253" s="397"/>
      <c r="F253" s="446" t="s">
        <v>2341</v>
      </c>
      <c r="G253" s="447"/>
      <c r="H253" s="448"/>
      <c r="I253" s="448"/>
      <c r="J253" s="448"/>
      <c r="K253" s="448"/>
      <c r="L253" s="449"/>
      <c r="M253" s="397"/>
      <c r="N253" s="397"/>
      <c r="O253" s="397"/>
      <c r="P253" s="450"/>
      <c r="Q253" s="56"/>
    </row>
    <row r="254" spans="1:17" ht="27.75" customHeight="1" x14ac:dyDescent="0.2">
      <c r="A254" s="268">
        <v>5</v>
      </c>
      <c r="B254" s="269">
        <v>2</v>
      </c>
      <c r="C254" s="269">
        <v>4</v>
      </c>
      <c r="D254" s="270">
        <v>1</v>
      </c>
      <c r="E254" s="276" t="s">
        <v>266</v>
      </c>
      <c r="F254" s="1233" t="s">
        <v>2342</v>
      </c>
      <c r="G254" s="1234"/>
      <c r="H254" s="1234"/>
      <c r="I254" s="1234"/>
      <c r="J254" s="1234"/>
      <c r="K254" s="1234"/>
      <c r="L254" s="1235"/>
      <c r="M254" s="271"/>
      <c r="N254" s="46"/>
      <c r="O254" s="46"/>
      <c r="P254" s="231"/>
      <c r="Q254" s="56">
        <f>SUM(Q255:Q256)</f>
        <v>4000000</v>
      </c>
    </row>
    <row r="255" spans="1:17" ht="12" customHeight="1" x14ac:dyDescent="0.2">
      <c r="A255" s="273"/>
      <c r="B255" s="46"/>
      <c r="C255" s="46"/>
      <c r="D255" s="274"/>
      <c r="E255" s="274"/>
      <c r="F255" s="48" t="s">
        <v>262</v>
      </c>
      <c r="G255" s="52"/>
      <c r="H255" s="49"/>
      <c r="I255" s="49" t="s">
        <v>2343</v>
      </c>
      <c r="J255" s="49"/>
      <c r="K255" s="49"/>
      <c r="L255" s="282"/>
      <c r="M255" s="46"/>
      <c r="N255" s="46">
        <v>10</v>
      </c>
      <c r="O255" s="46" t="s">
        <v>486</v>
      </c>
      <c r="P255" s="231">
        <v>200000</v>
      </c>
      <c r="Q255" s="275">
        <f>N255*P255</f>
        <v>2000000</v>
      </c>
    </row>
    <row r="256" spans="1:17" x14ac:dyDescent="0.2">
      <c r="A256" s="326"/>
      <c r="B256" s="327"/>
      <c r="C256" s="327"/>
      <c r="D256" s="328"/>
      <c r="E256" s="328"/>
      <c r="F256" s="329" t="s">
        <v>266</v>
      </c>
      <c r="G256" s="330"/>
      <c r="H256" s="200"/>
      <c r="I256" s="200" t="s">
        <v>2344</v>
      </c>
      <c r="J256" s="200"/>
      <c r="K256" s="200"/>
      <c r="L256" s="331"/>
      <c r="M256" s="327"/>
      <c r="N256" s="327">
        <v>1</v>
      </c>
      <c r="O256" s="327" t="s">
        <v>2469</v>
      </c>
      <c r="P256" s="332">
        <v>2000000</v>
      </c>
      <c r="Q256" s="275">
        <f>N256*P256</f>
        <v>2000000</v>
      </c>
    </row>
    <row r="257" spans="1:17" x14ac:dyDescent="0.2">
      <c r="A257" s="268">
        <v>5</v>
      </c>
      <c r="B257" s="269">
        <v>2</v>
      </c>
      <c r="C257" s="269">
        <v>4</v>
      </c>
      <c r="D257" s="270">
        <v>1</v>
      </c>
      <c r="E257" s="276" t="s">
        <v>271</v>
      </c>
      <c r="F257" s="333" t="s">
        <v>349</v>
      </c>
      <c r="G257" s="334"/>
      <c r="H257" s="190"/>
      <c r="I257" s="190"/>
      <c r="J257" s="190"/>
      <c r="K257" s="190"/>
      <c r="L257" s="335"/>
      <c r="M257" s="327"/>
      <c r="N257" s="327"/>
      <c r="O257" s="327"/>
      <c r="P257" s="332"/>
      <c r="Q257" s="507">
        <f>Q258</f>
        <v>4000000</v>
      </c>
    </row>
    <row r="258" spans="1:17" x14ac:dyDescent="0.2">
      <c r="A258" s="326"/>
      <c r="B258" s="327"/>
      <c r="C258" s="327"/>
      <c r="D258" s="328"/>
      <c r="E258" s="328"/>
      <c r="F258" s="329" t="s">
        <v>262</v>
      </c>
      <c r="G258" s="330"/>
      <c r="H258" s="200"/>
      <c r="I258" s="200" t="s">
        <v>2345</v>
      </c>
      <c r="J258" s="200"/>
      <c r="K258" s="200"/>
      <c r="L258" s="331"/>
      <c r="M258" s="327"/>
      <c r="N258" s="327">
        <v>10</v>
      </c>
      <c r="O258" s="327" t="s">
        <v>2438</v>
      </c>
      <c r="P258" s="332">
        <v>400000</v>
      </c>
      <c r="Q258" s="311">
        <f>N258*P258</f>
        <v>4000000</v>
      </c>
    </row>
    <row r="259" spans="1:17" ht="13.5" thickBot="1" x14ac:dyDescent="0.25">
      <c r="A259" s="1038" t="s">
        <v>215</v>
      </c>
      <c r="B259" s="1039"/>
      <c r="C259" s="1039"/>
      <c r="D259" s="1039"/>
      <c r="E259" s="1039"/>
      <c r="F259" s="1039"/>
      <c r="G259" s="1039"/>
      <c r="H259" s="1039"/>
      <c r="I259" s="1039"/>
      <c r="J259" s="1039"/>
      <c r="K259" s="1039"/>
      <c r="L259" s="1039"/>
      <c r="M259" s="1039"/>
      <c r="N259" s="1039"/>
      <c r="O259" s="1039"/>
      <c r="P259" s="1039"/>
      <c r="Q259" s="58">
        <f>Q249+Q254+Q257</f>
        <v>9985000</v>
      </c>
    </row>
    <row r="260" spans="1:17" x14ac:dyDescent="0.2">
      <c r="A260" s="286"/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286"/>
      <c r="M260" s="221"/>
      <c r="N260" s="221"/>
      <c r="O260" s="221"/>
      <c r="P260" s="232"/>
      <c r="Q260" s="197"/>
    </row>
    <row r="261" spans="1:17" ht="15" x14ac:dyDescent="0.25">
      <c r="A261" s="1040" t="s">
        <v>2277</v>
      </c>
      <c r="B261" s="1040"/>
      <c r="C261" s="1040"/>
      <c r="D261" s="1040"/>
      <c r="E261" s="1040"/>
      <c r="F261" s="1040"/>
      <c r="G261" s="1040"/>
      <c r="H261" s="1040"/>
      <c r="I261" s="1040"/>
      <c r="J261" s="1040"/>
      <c r="K261" s="1040"/>
      <c r="L261" s="1040"/>
      <c r="M261" s="1041" t="s">
        <v>2274</v>
      </c>
      <c r="N261" s="1041"/>
      <c r="O261" s="1041"/>
      <c r="P261" s="1041"/>
      <c r="Q261" s="1041"/>
    </row>
    <row r="262" spans="1:17" ht="15" x14ac:dyDescent="0.25">
      <c r="A262" s="1040" t="s">
        <v>2278</v>
      </c>
      <c r="B262" s="1040"/>
      <c r="C262" s="1040"/>
      <c r="D262" s="1040"/>
      <c r="E262" s="1040"/>
      <c r="F262" s="1040"/>
      <c r="G262" s="1040"/>
      <c r="H262" s="1040"/>
      <c r="I262" s="1040"/>
      <c r="J262" s="1040"/>
      <c r="K262" s="1040"/>
      <c r="L262" s="1040"/>
      <c r="M262" s="1041" t="s">
        <v>2275</v>
      </c>
      <c r="N262" s="1041"/>
      <c r="O262" s="1041"/>
      <c r="P262" s="1041"/>
      <c r="Q262" s="1041"/>
    </row>
    <row r="263" spans="1:17" ht="15" x14ac:dyDescent="0.25">
      <c r="A263" s="21"/>
      <c r="B263" s="21"/>
      <c r="C263" s="292"/>
      <c r="D263" s="292"/>
      <c r="E263" s="292"/>
      <c r="F263" s="292"/>
      <c r="G263" s="292"/>
      <c r="H263" s="292"/>
      <c r="I263" s="292"/>
      <c r="J263" s="292"/>
      <c r="K263" s="292"/>
      <c r="L263" s="292"/>
      <c r="M263" s="60"/>
      <c r="N263" s="61"/>
      <c r="O263" s="61"/>
      <c r="P263" s="62"/>
      <c r="Q263" s="63"/>
    </row>
    <row r="264" spans="1:17" ht="15" x14ac:dyDescent="0.25">
      <c r="A264" s="21"/>
      <c r="B264" s="21"/>
      <c r="C264" s="292"/>
      <c r="D264" s="292"/>
      <c r="E264" s="292"/>
      <c r="F264" s="292"/>
      <c r="G264" s="292"/>
      <c r="H264" s="292"/>
      <c r="I264" s="292"/>
      <c r="J264" s="292"/>
      <c r="K264" s="292"/>
      <c r="L264" s="292"/>
      <c r="M264" s="60"/>
      <c r="N264" s="61"/>
      <c r="O264" s="61"/>
      <c r="P264" s="62"/>
      <c r="Q264" s="63"/>
    </row>
    <row r="265" spans="1:17" ht="15" x14ac:dyDescent="0.25">
      <c r="A265" s="21"/>
      <c r="B265" s="21"/>
      <c r="C265" s="292"/>
      <c r="D265" s="292"/>
      <c r="E265" s="292"/>
      <c r="F265" s="292"/>
      <c r="G265" s="292"/>
      <c r="H265" s="292"/>
      <c r="I265" s="292"/>
      <c r="J265" s="292"/>
      <c r="K265" s="292"/>
      <c r="L265" s="292"/>
      <c r="M265" s="60"/>
      <c r="N265" s="61"/>
      <c r="O265" s="61"/>
      <c r="P265" s="62"/>
      <c r="Q265" s="63"/>
    </row>
    <row r="266" spans="1:17" ht="15" x14ac:dyDescent="0.25">
      <c r="A266" s="1040" t="s">
        <v>2279</v>
      </c>
      <c r="B266" s="1040"/>
      <c r="C266" s="1040"/>
      <c r="D266" s="1040"/>
      <c r="E266" s="1040"/>
      <c r="F266" s="1040"/>
      <c r="G266" s="1040"/>
      <c r="H266" s="1040"/>
      <c r="I266" s="1040"/>
      <c r="J266" s="1040"/>
      <c r="K266" s="1040"/>
      <c r="L266" s="1040"/>
      <c r="M266" s="1042" t="s">
        <v>2338</v>
      </c>
      <c r="N266" s="1042"/>
      <c r="O266" s="1042"/>
      <c r="P266" s="1042"/>
      <c r="Q266" s="1042"/>
    </row>
    <row r="267" spans="1:17" ht="15" x14ac:dyDescent="0.25">
      <c r="A267" s="821"/>
      <c r="B267" s="821"/>
      <c r="C267" s="821"/>
      <c r="D267" s="821"/>
      <c r="E267" s="821"/>
      <c r="F267" s="821"/>
      <c r="G267" s="821"/>
      <c r="H267" s="821"/>
      <c r="I267" s="821"/>
      <c r="J267" s="821"/>
      <c r="K267" s="821"/>
      <c r="L267" s="821"/>
      <c r="M267" s="823"/>
      <c r="N267" s="823"/>
      <c r="O267" s="823"/>
      <c r="P267" s="823"/>
      <c r="Q267" s="823"/>
    </row>
    <row r="268" spans="1:17" ht="15" x14ac:dyDescent="0.25">
      <c r="A268" s="821"/>
      <c r="B268" s="821"/>
      <c r="C268" s="821"/>
      <c r="D268" s="821"/>
      <c r="E268" s="821"/>
      <c r="F268" s="821"/>
      <c r="G268" s="821"/>
      <c r="H268" s="821"/>
      <c r="I268" s="821"/>
      <c r="J268" s="821"/>
      <c r="K268" s="821"/>
      <c r="L268" s="821"/>
      <c r="M268" s="823"/>
      <c r="N268" s="823"/>
      <c r="O268" s="823"/>
      <c r="P268" s="823"/>
      <c r="Q268" s="823"/>
    </row>
    <row r="269" spans="1:17" ht="15" x14ac:dyDescent="0.25">
      <c r="A269" s="1032" t="s">
        <v>2280</v>
      </c>
      <c r="B269" s="1032"/>
      <c r="C269" s="1032"/>
      <c r="D269" s="1032"/>
      <c r="E269" s="1032"/>
      <c r="F269" s="1032"/>
      <c r="G269" s="1032"/>
      <c r="H269" s="1032"/>
      <c r="I269" s="1032"/>
      <c r="J269" s="1032"/>
      <c r="K269" s="1032"/>
      <c r="L269" s="62" t="s">
        <v>220</v>
      </c>
      <c r="M269" s="62"/>
      <c r="N269" s="304"/>
      <c r="O269" s="304"/>
      <c r="P269" s="62"/>
      <c r="Q269" s="212"/>
    </row>
    <row r="270" spans="1:17" ht="15" x14ac:dyDescent="0.25">
      <c r="A270" s="1032" t="s">
        <v>2281</v>
      </c>
      <c r="B270" s="1032"/>
      <c r="C270" s="1032"/>
      <c r="D270" s="1032"/>
      <c r="E270" s="1032"/>
      <c r="F270" s="1032"/>
      <c r="G270" s="1032"/>
      <c r="H270" s="1032"/>
      <c r="I270" s="1032"/>
      <c r="J270" s="1032"/>
      <c r="K270" s="1032"/>
      <c r="L270" s="62" t="s">
        <v>220</v>
      </c>
      <c r="M270" s="62"/>
      <c r="N270" s="304"/>
      <c r="O270" s="304"/>
      <c r="P270" s="62"/>
      <c r="Q270" s="212"/>
    </row>
    <row r="271" spans="1:17" ht="15" x14ac:dyDescent="0.25">
      <c r="A271" s="1032" t="s">
        <v>2282</v>
      </c>
      <c r="B271" s="1032"/>
      <c r="C271" s="1032"/>
      <c r="D271" s="1032"/>
      <c r="E271" s="1032"/>
      <c r="F271" s="1032"/>
      <c r="G271" s="1032"/>
      <c r="H271" s="1032"/>
      <c r="I271" s="1032"/>
      <c r="J271" s="1032"/>
      <c r="K271" s="1032"/>
      <c r="L271" s="62" t="s">
        <v>220</v>
      </c>
      <c r="M271" s="62"/>
      <c r="N271" s="304"/>
      <c r="O271" s="304"/>
      <c r="P271" s="62"/>
      <c r="Q271" s="212"/>
    </row>
    <row r="272" spans="1:17" ht="15" x14ac:dyDescent="0.25">
      <c r="A272" s="62"/>
      <c r="B272" s="62"/>
      <c r="C272" s="62"/>
      <c r="D272" s="64"/>
      <c r="E272" s="62"/>
      <c r="F272" s="62"/>
      <c r="G272" s="62"/>
      <c r="H272" s="65"/>
      <c r="I272" s="66"/>
      <c r="J272" s="62"/>
      <c r="K272" s="62"/>
      <c r="L272" s="62"/>
      <c r="M272" s="62"/>
      <c r="N272" s="304"/>
      <c r="O272" s="304"/>
      <c r="P272" s="62"/>
      <c r="Q272" s="212"/>
    </row>
    <row r="273" spans="1:17" ht="15" x14ac:dyDescent="0.25">
      <c r="A273" s="303" t="s">
        <v>279</v>
      </c>
      <c r="B273" s="1047" t="s">
        <v>280</v>
      </c>
      <c r="C273" s="1047"/>
      <c r="D273" s="1047"/>
      <c r="E273" s="1047"/>
      <c r="F273" s="1047"/>
      <c r="G273" s="1047"/>
      <c r="H273" s="1047"/>
      <c r="I273" s="1047"/>
      <c r="J273" s="1047"/>
      <c r="K273" s="1047" t="s">
        <v>2283</v>
      </c>
      <c r="L273" s="1047"/>
      <c r="M273" s="62"/>
      <c r="N273" s="304"/>
      <c r="O273" s="304"/>
      <c r="P273" s="62"/>
      <c r="Q273" s="212"/>
    </row>
    <row r="274" spans="1:17" ht="15" x14ac:dyDescent="0.25">
      <c r="A274" s="293">
        <f>1</f>
        <v>1</v>
      </c>
      <c r="B274" s="1048" t="s">
        <v>281</v>
      </c>
      <c r="C274" s="1048"/>
      <c r="D274" s="1048"/>
      <c r="E274" s="1048"/>
      <c r="F274" s="1048"/>
      <c r="G274" s="1048"/>
      <c r="H274" s="1048"/>
      <c r="I274" s="1048"/>
      <c r="J274" s="1048"/>
      <c r="K274" s="1048"/>
      <c r="L274" s="1048"/>
      <c r="M274" s="62"/>
      <c r="N274" s="304"/>
      <c r="O274" s="304"/>
      <c r="P274" s="62"/>
      <c r="Q274" s="212"/>
    </row>
    <row r="275" spans="1:17" ht="15" x14ac:dyDescent="0.25">
      <c r="A275" s="293">
        <f>A274+1</f>
        <v>2</v>
      </c>
      <c r="B275" s="1048" t="s">
        <v>282</v>
      </c>
      <c r="C275" s="1048"/>
      <c r="D275" s="1048"/>
      <c r="E275" s="1048"/>
      <c r="F275" s="1048"/>
      <c r="G275" s="1048"/>
      <c r="H275" s="1048"/>
      <c r="I275" s="1048"/>
      <c r="J275" s="1048"/>
      <c r="K275" s="1049"/>
      <c r="L275" s="1049"/>
      <c r="M275" s="62"/>
      <c r="N275" s="304"/>
      <c r="O275" s="304"/>
      <c r="P275" s="62"/>
      <c r="Q275" s="212"/>
    </row>
    <row r="276" spans="1:17" ht="15" x14ac:dyDescent="0.25">
      <c r="A276" s="302">
        <f>A275+1</f>
        <v>3</v>
      </c>
      <c r="B276" s="1048" t="s">
        <v>2257</v>
      </c>
      <c r="C276" s="1048"/>
      <c r="D276" s="1048"/>
      <c r="E276" s="1048"/>
      <c r="F276" s="1048"/>
      <c r="G276" s="1048"/>
      <c r="H276" s="1048"/>
      <c r="I276" s="1048"/>
      <c r="J276" s="1048"/>
      <c r="K276" s="1048"/>
      <c r="L276" s="1048"/>
      <c r="M276" s="62"/>
      <c r="N276" s="304"/>
      <c r="O276" s="304"/>
      <c r="P276" s="62"/>
      <c r="Q276" s="212"/>
    </row>
    <row r="277" spans="1:17" ht="15" x14ac:dyDescent="0.25">
      <c r="A277" s="293">
        <f>A276+1</f>
        <v>4</v>
      </c>
      <c r="B277" s="1048" t="s">
        <v>283</v>
      </c>
      <c r="C277" s="1048"/>
      <c r="D277" s="1048"/>
      <c r="E277" s="1048"/>
      <c r="F277" s="1048"/>
      <c r="G277" s="1048"/>
      <c r="H277" s="1048"/>
      <c r="I277" s="1048"/>
      <c r="J277" s="1048"/>
      <c r="K277" s="1048"/>
      <c r="L277" s="1048"/>
      <c r="M277" s="62"/>
      <c r="N277" s="304"/>
      <c r="O277" s="304"/>
      <c r="P277" s="62"/>
      <c r="Q277" s="212"/>
    </row>
    <row r="278" spans="1:17" ht="15" x14ac:dyDescent="0.25">
      <c r="A278" s="67"/>
      <c r="B278" s="68"/>
      <c r="C278" s="68"/>
      <c r="D278" s="68"/>
      <c r="E278" s="68"/>
      <c r="F278" s="68"/>
      <c r="G278" s="68"/>
      <c r="H278" s="68"/>
      <c r="I278" s="68"/>
      <c r="J278" s="68"/>
      <c r="K278" s="68"/>
      <c r="L278" s="68"/>
      <c r="M278" s="62"/>
      <c r="N278" s="523"/>
      <c r="O278" s="523"/>
      <c r="P278" s="62"/>
      <c r="Q278" s="212"/>
    </row>
    <row r="279" spans="1:17" ht="15" x14ac:dyDescent="0.25">
      <c r="A279" s="67"/>
      <c r="B279" s="68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2"/>
      <c r="N279" s="523"/>
      <c r="O279" s="523"/>
      <c r="P279" s="62"/>
      <c r="Q279" s="212"/>
    </row>
    <row r="280" spans="1:17" ht="15" x14ac:dyDescent="0.25">
      <c r="A280" s="67"/>
      <c r="B280" s="68"/>
      <c r="C280" s="68"/>
      <c r="D280" s="68"/>
      <c r="E280" s="68"/>
      <c r="F280" s="68"/>
      <c r="G280" s="68"/>
      <c r="H280" s="68"/>
      <c r="I280" s="68"/>
      <c r="J280" s="68"/>
      <c r="K280" s="68"/>
      <c r="L280" s="68"/>
      <c r="M280" s="62"/>
      <c r="N280" s="523"/>
      <c r="O280" s="523"/>
      <c r="P280" s="62"/>
      <c r="Q280" s="212"/>
    </row>
    <row r="281" spans="1:17" ht="15" x14ac:dyDescent="0.25">
      <c r="A281" s="67"/>
      <c r="B281" s="68"/>
      <c r="C281" s="68"/>
      <c r="D281" s="68"/>
      <c r="E281" s="68"/>
      <c r="F281" s="68"/>
      <c r="G281" s="68"/>
      <c r="H281" s="68"/>
      <c r="I281" s="68"/>
      <c r="J281" s="68"/>
      <c r="K281" s="68"/>
      <c r="L281" s="68"/>
      <c r="M281" s="62"/>
      <c r="N281" s="523"/>
      <c r="O281" s="523"/>
      <c r="P281" s="62"/>
      <c r="Q281" s="212"/>
    </row>
    <row r="282" spans="1:17" ht="15" x14ac:dyDescent="0.25">
      <c r="A282" s="67"/>
      <c r="B282" s="68"/>
      <c r="C282" s="68"/>
      <c r="D282" s="68"/>
      <c r="E282" s="68"/>
      <c r="F282" s="68"/>
      <c r="G282" s="68"/>
      <c r="H282" s="68"/>
      <c r="I282" s="68"/>
      <c r="J282" s="68"/>
      <c r="K282" s="68"/>
      <c r="L282" s="68"/>
      <c r="M282" s="62"/>
      <c r="N282" s="523"/>
      <c r="O282" s="523"/>
      <c r="P282" s="62"/>
      <c r="Q282" s="212"/>
    </row>
    <row r="283" spans="1:17" ht="15" x14ac:dyDescent="0.25">
      <c r="A283" s="67"/>
      <c r="B283" s="68"/>
      <c r="C283" s="68"/>
      <c r="D283" s="68"/>
      <c r="E283" s="68"/>
      <c r="F283" s="68"/>
      <c r="G283" s="68"/>
      <c r="H283" s="68"/>
      <c r="I283" s="68"/>
      <c r="J283" s="68"/>
      <c r="K283" s="68"/>
      <c r="L283" s="68"/>
      <c r="M283" s="62"/>
      <c r="N283" s="523"/>
      <c r="O283" s="523"/>
      <c r="P283" s="62"/>
      <c r="Q283" s="212"/>
    </row>
    <row r="284" spans="1:17" ht="15" x14ac:dyDescent="0.25">
      <c r="A284" s="67"/>
      <c r="B284" s="68"/>
      <c r="C284" s="68"/>
      <c r="D284" s="68"/>
      <c r="E284" s="68"/>
      <c r="F284" s="68"/>
      <c r="G284" s="68"/>
      <c r="H284" s="68"/>
      <c r="I284" s="68"/>
      <c r="J284" s="68"/>
      <c r="K284" s="68"/>
      <c r="L284" s="68"/>
      <c r="M284" s="62"/>
      <c r="N284" s="523"/>
      <c r="O284" s="523"/>
      <c r="P284" s="62"/>
      <c r="Q284" s="212"/>
    </row>
    <row r="285" spans="1:17" ht="15" x14ac:dyDescent="0.25">
      <c r="A285" s="67"/>
      <c r="B285" s="68"/>
      <c r="C285" s="68"/>
      <c r="D285" s="68"/>
      <c r="E285" s="68"/>
      <c r="F285" s="68"/>
      <c r="G285" s="68"/>
      <c r="H285" s="68"/>
      <c r="I285" s="68"/>
      <c r="J285" s="68"/>
      <c r="K285" s="68"/>
      <c r="L285" s="68"/>
      <c r="M285" s="62"/>
      <c r="N285" s="523"/>
      <c r="O285" s="523"/>
      <c r="P285" s="62"/>
      <c r="Q285" s="212"/>
    </row>
    <row r="286" spans="1:17" ht="15" x14ac:dyDescent="0.25">
      <c r="A286" s="67"/>
      <c r="B286" s="68"/>
      <c r="C286" s="68"/>
      <c r="D286" s="68"/>
      <c r="E286" s="68"/>
      <c r="F286" s="68"/>
      <c r="G286" s="68"/>
      <c r="H286" s="68"/>
      <c r="I286" s="68"/>
      <c r="J286" s="68"/>
      <c r="K286" s="68"/>
      <c r="L286" s="68"/>
      <c r="M286" s="62"/>
      <c r="N286" s="523"/>
      <c r="O286" s="523"/>
      <c r="P286" s="62"/>
      <c r="Q286" s="212"/>
    </row>
    <row r="287" spans="1:17" ht="15" x14ac:dyDescent="0.25">
      <c r="A287" s="67"/>
      <c r="B287" s="68"/>
      <c r="C287" s="68"/>
      <c r="D287" s="68"/>
      <c r="E287" s="68"/>
      <c r="F287" s="68"/>
      <c r="G287" s="68"/>
      <c r="H287" s="68"/>
      <c r="I287" s="68"/>
      <c r="J287" s="68"/>
      <c r="K287" s="68"/>
      <c r="L287" s="68"/>
      <c r="M287" s="62"/>
      <c r="N287" s="523"/>
      <c r="O287" s="523"/>
      <c r="P287" s="62"/>
      <c r="Q287" s="212"/>
    </row>
    <row r="288" spans="1:17" ht="15" x14ac:dyDescent="0.25">
      <c r="A288" s="67"/>
      <c r="B288" s="68"/>
      <c r="C288" s="68"/>
      <c r="D288" s="68"/>
      <c r="E288" s="68"/>
      <c r="F288" s="68"/>
      <c r="G288" s="68"/>
      <c r="H288" s="68"/>
      <c r="I288" s="68"/>
      <c r="J288" s="68"/>
      <c r="K288" s="68"/>
      <c r="L288" s="68"/>
      <c r="M288" s="62"/>
      <c r="N288" s="523"/>
      <c r="O288" s="523"/>
      <c r="P288" s="62"/>
      <c r="Q288" s="212"/>
    </row>
    <row r="289" spans="1:17" ht="15" x14ac:dyDescent="0.25">
      <c r="A289" s="67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2"/>
      <c r="N289" s="523"/>
      <c r="O289" s="523"/>
      <c r="P289" s="62"/>
      <c r="Q289" s="212"/>
    </row>
    <row r="290" spans="1:17" ht="15" x14ac:dyDescent="0.25">
      <c r="A290" s="67"/>
      <c r="B290" s="68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2"/>
      <c r="N290" s="523"/>
      <c r="O290" s="523"/>
      <c r="P290" s="62"/>
      <c r="Q290" s="212"/>
    </row>
    <row r="291" spans="1:17" ht="15" x14ac:dyDescent="0.25">
      <c r="A291" s="67"/>
      <c r="B291" s="68"/>
      <c r="C291" s="68"/>
      <c r="D291" s="68"/>
      <c r="E291" s="68"/>
      <c r="F291" s="68"/>
      <c r="G291" s="68"/>
      <c r="H291" s="68"/>
      <c r="I291" s="68"/>
      <c r="J291" s="68"/>
      <c r="K291" s="68"/>
      <c r="L291" s="68"/>
      <c r="M291" s="62"/>
      <c r="N291" s="523"/>
      <c r="O291" s="523"/>
      <c r="P291" s="62"/>
      <c r="Q291" s="212"/>
    </row>
    <row r="292" spans="1:17" ht="15" x14ac:dyDescent="0.25">
      <c r="A292" s="67"/>
      <c r="B292" s="68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2"/>
      <c r="N292" s="523"/>
      <c r="O292" s="523"/>
      <c r="P292" s="62"/>
      <c r="Q292" s="212"/>
    </row>
    <row r="293" spans="1:17" ht="15" x14ac:dyDescent="0.25">
      <c r="A293" s="67"/>
      <c r="B293" s="68"/>
      <c r="C293" s="68"/>
      <c r="D293" s="68"/>
      <c r="E293" s="68"/>
      <c r="F293" s="68"/>
      <c r="G293" s="68"/>
      <c r="H293" s="68"/>
      <c r="I293" s="68"/>
      <c r="J293" s="68"/>
      <c r="K293" s="68"/>
      <c r="L293" s="68"/>
      <c r="M293" s="62"/>
      <c r="N293" s="523"/>
      <c r="O293" s="523"/>
      <c r="P293" s="62"/>
      <c r="Q293" s="212"/>
    </row>
    <row r="294" spans="1:17" ht="15" x14ac:dyDescent="0.25">
      <c r="A294" s="67"/>
      <c r="B294" s="68"/>
      <c r="C294" s="68"/>
      <c r="D294" s="68"/>
      <c r="E294" s="68"/>
      <c r="F294" s="68"/>
      <c r="G294" s="68"/>
      <c r="H294" s="68"/>
      <c r="I294" s="68"/>
      <c r="J294" s="68"/>
      <c r="K294" s="68"/>
      <c r="L294" s="68"/>
      <c r="M294" s="62"/>
      <c r="N294" s="523"/>
      <c r="O294" s="523"/>
      <c r="P294" s="62"/>
      <c r="Q294" s="212"/>
    </row>
    <row r="295" spans="1:17" ht="15" x14ac:dyDescent="0.25">
      <c r="A295" s="67"/>
      <c r="B295" s="68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62"/>
      <c r="N295" s="523"/>
      <c r="O295" s="523"/>
      <c r="P295" s="62"/>
      <c r="Q295" s="212"/>
    </row>
    <row r="296" spans="1:17" ht="15" x14ac:dyDescent="0.25">
      <c r="A296" s="67"/>
      <c r="B296" s="68"/>
      <c r="C296" s="68"/>
      <c r="D296" s="68"/>
      <c r="E296" s="68"/>
      <c r="F296" s="68"/>
      <c r="G296" s="68"/>
      <c r="H296" s="68"/>
      <c r="I296" s="68"/>
      <c r="J296" s="68"/>
      <c r="K296" s="68"/>
      <c r="L296" s="68"/>
      <c r="M296" s="62"/>
      <c r="N296" s="523"/>
      <c r="O296" s="523"/>
      <c r="P296" s="62"/>
      <c r="Q296" s="212"/>
    </row>
    <row r="297" spans="1:17" ht="15" x14ac:dyDescent="0.25">
      <c r="A297" s="67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2"/>
      <c r="N297" s="523"/>
      <c r="O297" s="523"/>
      <c r="P297" s="62"/>
      <c r="Q297" s="212"/>
    </row>
    <row r="298" spans="1:17" ht="15" x14ac:dyDescent="0.25">
      <c r="A298" s="67"/>
      <c r="B298" s="68"/>
      <c r="C298" s="68"/>
      <c r="D298" s="68"/>
      <c r="E298" s="68"/>
      <c r="F298" s="68"/>
      <c r="G298" s="68"/>
      <c r="H298" s="68"/>
      <c r="I298" s="68"/>
      <c r="J298" s="68"/>
      <c r="K298" s="68"/>
      <c r="L298" s="68"/>
      <c r="M298" s="62"/>
      <c r="N298" s="523"/>
      <c r="O298" s="523"/>
      <c r="P298" s="62"/>
      <c r="Q298" s="212"/>
    </row>
    <row r="299" spans="1:17" ht="15" x14ac:dyDescent="0.25">
      <c r="A299" s="67"/>
      <c r="B299" s="68"/>
      <c r="C299" s="68"/>
      <c r="D299" s="68"/>
      <c r="E299" s="68"/>
      <c r="F299" s="68"/>
      <c r="G299" s="68"/>
      <c r="H299" s="68"/>
      <c r="I299" s="68"/>
      <c r="J299" s="68"/>
      <c r="K299" s="68"/>
      <c r="L299" s="68"/>
      <c r="M299" s="62"/>
      <c r="N299" s="523"/>
      <c r="O299" s="523"/>
      <c r="P299" s="62"/>
      <c r="Q299" s="212"/>
    </row>
    <row r="300" spans="1:17" ht="15" x14ac:dyDescent="0.25">
      <c r="A300" s="67"/>
      <c r="B300" s="68"/>
      <c r="C300" s="68"/>
      <c r="D300" s="68"/>
      <c r="E300" s="68"/>
      <c r="F300" s="68"/>
      <c r="G300" s="68"/>
      <c r="H300" s="68"/>
      <c r="I300" s="68"/>
      <c r="J300" s="68"/>
      <c r="K300" s="68"/>
      <c r="L300" s="68"/>
      <c r="M300" s="62"/>
      <c r="N300" s="523"/>
      <c r="O300" s="523"/>
      <c r="P300" s="62"/>
      <c r="Q300" s="212"/>
    </row>
    <row r="301" spans="1:17" ht="15" x14ac:dyDescent="0.25">
      <c r="A301" s="67"/>
      <c r="B301" s="68"/>
      <c r="C301" s="68"/>
      <c r="D301" s="68"/>
      <c r="E301" s="68"/>
      <c r="F301" s="68"/>
      <c r="G301" s="68"/>
      <c r="H301" s="68"/>
      <c r="I301" s="68"/>
      <c r="J301" s="68"/>
      <c r="K301" s="68"/>
      <c r="L301" s="68"/>
      <c r="M301" s="62"/>
      <c r="N301" s="523"/>
      <c r="O301" s="523"/>
      <c r="P301" s="62"/>
      <c r="Q301" s="212"/>
    </row>
    <row r="302" spans="1:17" ht="15" x14ac:dyDescent="0.25">
      <c r="A302" s="67"/>
      <c r="B302" s="68"/>
      <c r="C302" s="68"/>
      <c r="D302" s="68"/>
      <c r="E302" s="68"/>
      <c r="F302" s="68"/>
      <c r="G302" s="68"/>
      <c r="H302" s="68"/>
      <c r="I302" s="68"/>
      <c r="J302" s="68"/>
      <c r="K302" s="68"/>
      <c r="L302" s="68"/>
      <c r="M302" s="62"/>
      <c r="N302" s="523"/>
      <c r="O302" s="523"/>
      <c r="P302" s="62"/>
      <c r="Q302" s="212"/>
    </row>
    <row r="303" spans="1:17" ht="15" x14ac:dyDescent="0.25">
      <c r="A303" s="67"/>
      <c r="B303" s="68"/>
      <c r="C303" s="68"/>
      <c r="D303" s="68"/>
      <c r="E303" s="68"/>
      <c r="F303" s="68"/>
      <c r="G303" s="68"/>
      <c r="H303" s="68"/>
      <c r="I303" s="68"/>
      <c r="J303" s="68"/>
      <c r="K303" s="68"/>
      <c r="L303" s="68"/>
      <c r="M303" s="62"/>
      <c r="N303" s="523"/>
      <c r="O303" s="523"/>
      <c r="P303" s="62"/>
      <c r="Q303" s="212"/>
    </row>
    <row r="304" spans="1:17" ht="15" x14ac:dyDescent="0.25">
      <c r="A304" s="67"/>
      <c r="B304" s="68"/>
      <c r="C304" s="68"/>
      <c r="D304" s="68"/>
      <c r="E304" s="68"/>
      <c r="F304" s="68"/>
      <c r="G304" s="68"/>
      <c r="H304" s="68"/>
      <c r="I304" s="68"/>
      <c r="J304" s="68"/>
      <c r="K304" s="68"/>
      <c r="L304" s="68"/>
      <c r="M304" s="62"/>
      <c r="N304" s="523"/>
      <c r="O304" s="523"/>
      <c r="P304" s="62"/>
      <c r="Q304" s="212"/>
    </row>
    <row r="305" spans="1:17" ht="15" x14ac:dyDescent="0.25">
      <c r="A305" s="67"/>
      <c r="B305" s="68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2"/>
      <c r="N305" s="523"/>
      <c r="O305" s="523"/>
      <c r="P305" s="62"/>
      <c r="Q305" s="212"/>
    </row>
    <row r="306" spans="1:17" ht="15" x14ac:dyDescent="0.25">
      <c r="A306" s="67"/>
      <c r="B306" s="68"/>
      <c r="C306" s="68"/>
      <c r="D306" s="68"/>
      <c r="E306" s="68"/>
      <c r="F306" s="68"/>
      <c r="G306" s="68"/>
      <c r="H306" s="68"/>
      <c r="I306" s="68"/>
      <c r="J306" s="68"/>
      <c r="K306" s="68"/>
      <c r="L306" s="68"/>
      <c r="M306" s="62"/>
      <c r="N306" s="523"/>
      <c r="O306" s="523"/>
      <c r="P306" s="62"/>
      <c r="Q306" s="212"/>
    </row>
    <row r="307" spans="1:17" ht="15" x14ac:dyDescent="0.25">
      <c r="A307" s="67"/>
      <c r="B307" s="68"/>
      <c r="C307" s="68"/>
      <c r="D307" s="68"/>
      <c r="E307" s="68"/>
      <c r="F307" s="68"/>
      <c r="G307" s="68"/>
      <c r="H307" s="68"/>
      <c r="I307" s="68"/>
      <c r="J307" s="68"/>
      <c r="K307" s="68"/>
      <c r="L307" s="68"/>
      <c r="M307" s="62"/>
      <c r="N307" s="523"/>
      <c r="O307" s="523"/>
      <c r="P307" s="62"/>
      <c r="Q307" s="212"/>
    </row>
    <row r="308" spans="1:17" ht="15" x14ac:dyDescent="0.25">
      <c r="A308" s="67"/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2"/>
      <c r="N308" s="523"/>
      <c r="O308" s="523"/>
      <c r="P308" s="62"/>
      <c r="Q308" s="212"/>
    </row>
    <row r="309" spans="1:17" ht="15" x14ac:dyDescent="0.25">
      <c r="A309" s="67"/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2"/>
      <c r="N309" s="523"/>
      <c r="O309" s="523"/>
      <c r="P309" s="62"/>
      <c r="Q309" s="212"/>
    </row>
    <row r="310" spans="1:17" ht="15" x14ac:dyDescent="0.25">
      <c r="A310" s="67"/>
      <c r="B310" s="68"/>
      <c r="C310" s="68"/>
      <c r="D310" s="68"/>
      <c r="E310" s="68"/>
      <c r="F310" s="68"/>
      <c r="G310" s="68"/>
      <c r="H310" s="68"/>
      <c r="I310" s="68"/>
      <c r="J310" s="68"/>
      <c r="K310" s="68"/>
      <c r="L310" s="68"/>
      <c r="M310" s="62"/>
      <c r="N310" s="523"/>
      <c r="O310" s="523"/>
      <c r="P310" s="62"/>
      <c r="Q310" s="212"/>
    </row>
    <row r="311" spans="1:17" ht="15" x14ac:dyDescent="0.25">
      <c r="A311" s="67"/>
      <c r="B311" s="68"/>
      <c r="C311" s="68"/>
      <c r="D311" s="68"/>
      <c r="E311" s="68"/>
      <c r="F311" s="68"/>
      <c r="G311" s="68"/>
      <c r="H311" s="68"/>
      <c r="I311" s="68"/>
      <c r="J311" s="68"/>
      <c r="K311" s="68"/>
      <c r="L311" s="68"/>
      <c r="M311" s="62"/>
      <c r="N311" s="523"/>
      <c r="O311" s="523"/>
      <c r="P311" s="62"/>
      <c r="Q311" s="212"/>
    </row>
    <row r="312" spans="1:17" ht="15" x14ac:dyDescent="0.25">
      <c r="A312" s="67"/>
      <c r="B312" s="68"/>
      <c r="C312" s="68"/>
      <c r="D312" s="68"/>
      <c r="E312" s="68"/>
      <c r="F312" s="68"/>
      <c r="G312" s="68"/>
      <c r="H312" s="68"/>
      <c r="I312" s="68"/>
      <c r="J312" s="68"/>
      <c r="K312" s="68"/>
      <c r="L312" s="68"/>
      <c r="M312" s="62"/>
      <c r="N312" s="523"/>
      <c r="O312" s="523"/>
      <c r="P312" s="62"/>
      <c r="Q312" s="212"/>
    </row>
    <row r="313" spans="1:17" ht="15" x14ac:dyDescent="0.25">
      <c r="A313" s="67"/>
      <c r="B313" s="68"/>
      <c r="C313" s="68"/>
      <c r="D313" s="68"/>
      <c r="E313" s="68"/>
      <c r="F313" s="68"/>
      <c r="G313" s="68"/>
      <c r="H313" s="68"/>
      <c r="I313" s="68"/>
      <c r="J313" s="68"/>
      <c r="K313" s="68"/>
      <c r="L313" s="68"/>
      <c r="M313" s="62"/>
      <c r="N313" s="523"/>
      <c r="O313" s="523"/>
      <c r="P313" s="62"/>
      <c r="Q313" s="212"/>
    </row>
    <row r="314" spans="1:17" ht="15" x14ac:dyDescent="0.25">
      <c r="A314" s="67"/>
      <c r="B314" s="68"/>
      <c r="C314" s="68"/>
      <c r="D314" s="68"/>
      <c r="E314" s="68"/>
      <c r="F314" s="68"/>
      <c r="G314" s="68"/>
      <c r="H314" s="68"/>
      <c r="I314" s="68"/>
      <c r="J314" s="68"/>
      <c r="K314" s="68"/>
      <c r="L314" s="68"/>
      <c r="M314" s="62"/>
      <c r="N314" s="523"/>
      <c r="O314" s="523"/>
      <c r="P314" s="62"/>
      <c r="Q314" s="212"/>
    </row>
    <row r="315" spans="1:17" ht="15" x14ac:dyDescent="0.25">
      <c r="A315" s="67"/>
      <c r="B315" s="68"/>
      <c r="C315" s="68"/>
      <c r="D315" s="68"/>
      <c r="E315" s="68"/>
      <c r="F315" s="68"/>
      <c r="G315" s="68"/>
      <c r="H315" s="68"/>
      <c r="I315" s="68"/>
      <c r="J315" s="68"/>
      <c r="K315" s="68"/>
      <c r="L315" s="68"/>
      <c r="M315" s="62"/>
      <c r="N315" s="523"/>
      <c r="O315" s="523"/>
      <c r="P315" s="62"/>
      <c r="Q315" s="212"/>
    </row>
    <row r="316" spans="1:17" ht="15" x14ac:dyDescent="0.25">
      <c r="A316" s="67"/>
      <c r="B316" s="68"/>
      <c r="C316" s="68"/>
      <c r="D316" s="68"/>
      <c r="E316" s="68"/>
      <c r="F316" s="68"/>
      <c r="G316" s="68"/>
      <c r="H316" s="68"/>
      <c r="I316" s="68"/>
      <c r="J316" s="68"/>
      <c r="K316" s="68"/>
      <c r="L316" s="68"/>
      <c r="M316" s="62"/>
      <c r="N316" s="523"/>
      <c r="O316" s="523"/>
      <c r="P316" s="62"/>
      <c r="Q316" s="212"/>
    </row>
    <row r="317" spans="1:17" ht="15" x14ac:dyDescent="0.25">
      <c r="A317" s="67"/>
      <c r="B317" s="68"/>
      <c r="C317" s="68"/>
      <c r="D317" s="68"/>
      <c r="E317" s="68"/>
      <c r="F317" s="68"/>
      <c r="G317" s="68"/>
      <c r="H317" s="68"/>
      <c r="I317" s="68"/>
      <c r="J317" s="68"/>
      <c r="K317" s="68"/>
      <c r="L317" s="68"/>
      <c r="M317" s="62"/>
      <c r="N317" s="523"/>
      <c r="O317" s="523"/>
      <c r="P317" s="62"/>
      <c r="Q317" s="212"/>
    </row>
    <row r="318" spans="1:17" ht="15" x14ac:dyDescent="0.25">
      <c r="A318" s="67"/>
      <c r="B318" s="68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2"/>
      <c r="N318" s="523"/>
      <c r="O318" s="523"/>
      <c r="P318" s="62"/>
      <c r="Q318" s="212"/>
    </row>
    <row r="319" spans="1:17" ht="15" x14ac:dyDescent="0.25">
      <c r="A319" s="67"/>
      <c r="B319" s="68"/>
      <c r="C319" s="68"/>
      <c r="D319" s="68"/>
      <c r="E319" s="68"/>
      <c r="F319" s="68"/>
      <c r="G319" s="68"/>
      <c r="H319" s="68"/>
      <c r="I319" s="68"/>
      <c r="J319" s="68"/>
      <c r="K319" s="68"/>
      <c r="L319" s="68"/>
      <c r="M319" s="62"/>
      <c r="N319" s="523"/>
      <c r="O319" s="523"/>
      <c r="P319" s="62"/>
      <c r="Q319" s="212"/>
    </row>
    <row r="320" spans="1:17" ht="15" x14ac:dyDescent="0.25">
      <c r="A320" s="67"/>
      <c r="B320" s="68"/>
      <c r="C320" s="68"/>
      <c r="D320" s="68"/>
      <c r="E320" s="68"/>
      <c r="F320" s="68"/>
      <c r="G320" s="68"/>
      <c r="H320" s="68"/>
      <c r="I320" s="68"/>
      <c r="J320" s="68"/>
      <c r="K320" s="68"/>
      <c r="L320" s="68"/>
      <c r="M320" s="62"/>
      <c r="N320" s="523"/>
      <c r="O320" s="523"/>
      <c r="P320" s="62"/>
      <c r="Q320" s="212"/>
    </row>
    <row r="321" spans="1:17" ht="15" x14ac:dyDescent="0.25">
      <c r="A321" s="67"/>
      <c r="B321" s="68"/>
      <c r="C321" s="68"/>
      <c r="D321" s="68"/>
      <c r="E321" s="68"/>
      <c r="F321" s="68"/>
      <c r="G321" s="68"/>
      <c r="H321" s="68"/>
      <c r="I321" s="68"/>
      <c r="J321" s="68"/>
      <c r="K321" s="68"/>
      <c r="L321" s="68"/>
      <c r="M321" s="62"/>
      <c r="N321" s="523"/>
      <c r="O321" s="523"/>
      <c r="P321" s="62"/>
      <c r="Q321" s="212"/>
    </row>
    <row r="322" spans="1:17" ht="15.75" thickBot="1" x14ac:dyDescent="0.3">
      <c r="A322" s="67"/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  <c r="M322" s="62"/>
      <c r="N322" s="523"/>
      <c r="O322" s="523"/>
      <c r="P322" s="62"/>
      <c r="Q322" s="212"/>
    </row>
    <row r="323" spans="1:17" x14ac:dyDescent="0.2">
      <c r="A323" s="14"/>
      <c r="B323" s="15"/>
      <c r="C323" s="15"/>
      <c r="D323" s="15"/>
      <c r="E323" s="15"/>
      <c r="F323" s="15"/>
      <c r="G323" s="15"/>
      <c r="H323" s="16"/>
      <c r="I323" s="14"/>
      <c r="J323" s="15"/>
      <c r="K323" s="15"/>
      <c r="L323" s="15"/>
      <c r="M323" s="15"/>
      <c r="N323" s="17"/>
      <c r="O323" s="17"/>
      <c r="P323" s="226"/>
      <c r="Q323" s="18"/>
    </row>
    <row r="324" spans="1:17" x14ac:dyDescent="0.2">
      <c r="A324" s="20"/>
      <c r="B324" s="21"/>
      <c r="C324" s="21"/>
      <c r="D324" s="21"/>
      <c r="E324" s="21"/>
      <c r="F324" s="21"/>
      <c r="G324" s="21"/>
      <c r="H324" s="22"/>
      <c r="I324" s="947" t="s">
        <v>2270</v>
      </c>
      <c r="J324" s="948"/>
      <c r="K324" s="948"/>
      <c r="L324" s="948"/>
      <c r="M324" s="948"/>
      <c r="N324" s="948"/>
      <c r="O324" s="949"/>
      <c r="P324" s="227"/>
      <c r="Q324" s="23"/>
    </row>
    <row r="325" spans="1:17" x14ac:dyDescent="0.2">
      <c r="A325" s="20"/>
      <c r="B325" s="21"/>
      <c r="C325" s="21"/>
      <c r="D325" s="21"/>
      <c r="E325" s="21"/>
      <c r="F325" s="21"/>
      <c r="G325" s="21"/>
      <c r="H325" s="22"/>
      <c r="I325" s="947" t="s">
        <v>2271</v>
      </c>
      <c r="J325" s="948"/>
      <c r="K325" s="948"/>
      <c r="L325" s="948"/>
      <c r="M325" s="948"/>
      <c r="N325" s="948"/>
      <c r="O325" s="949"/>
      <c r="P325" s="227"/>
      <c r="Q325" s="23"/>
    </row>
    <row r="326" spans="1:17" ht="13.5" thickBot="1" x14ac:dyDescent="0.25">
      <c r="A326" s="20"/>
      <c r="B326" s="21"/>
      <c r="C326" s="21"/>
      <c r="D326" s="21"/>
      <c r="E326" s="21"/>
      <c r="F326" s="21"/>
      <c r="G326" s="21"/>
      <c r="H326" s="22"/>
      <c r="I326" s="24"/>
      <c r="J326" s="25"/>
      <c r="K326" s="25"/>
      <c r="L326" s="25"/>
      <c r="M326" s="25"/>
      <c r="N326" s="26"/>
      <c r="O326" s="26"/>
      <c r="P326" s="227"/>
      <c r="Q326" s="23"/>
    </row>
    <row r="327" spans="1:17" x14ac:dyDescent="0.2">
      <c r="A327" s="27"/>
      <c r="B327" s="28"/>
      <c r="C327" s="28"/>
      <c r="D327" s="28"/>
      <c r="E327" s="28"/>
      <c r="F327" s="28"/>
      <c r="G327" s="28"/>
      <c r="H327" s="29"/>
      <c r="I327" s="950" t="s">
        <v>217</v>
      </c>
      <c r="J327" s="951"/>
      <c r="K327" s="951"/>
      <c r="L327" s="951"/>
      <c r="M327" s="951"/>
      <c r="N327" s="951"/>
      <c r="O327" s="952"/>
      <c r="P327" s="27"/>
      <c r="Q327" s="29"/>
    </row>
    <row r="328" spans="1:17" ht="13.5" thickBot="1" x14ac:dyDescent="0.25">
      <c r="A328" s="30"/>
      <c r="B328" s="31"/>
      <c r="C328" s="31"/>
      <c r="D328" s="31"/>
      <c r="E328" s="31"/>
      <c r="F328" s="31"/>
      <c r="G328" s="31"/>
      <c r="H328" s="32"/>
      <c r="I328" s="953" t="s">
        <v>218</v>
      </c>
      <c r="J328" s="954"/>
      <c r="K328" s="954"/>
      <c r="L328" s="954"/>
      <c r="M328" s="954"/>
      <c r="N328" s="954"/>
      <c r="O328" s="955"/>
      <c r="P328" s="30"/>
      <c r="Q328" s="32"/>
    </row>
    <row r="329" spans="1:17" x14ac:dyDescent="0.2">
      <c r="A329" s="956"/>
      <c r="B329" s="957"/>
      <c r="C329" s="957"/>
      <c r="D329" s="957"/>
      <c r="E329" s="957"/>
      <c r="F329" s="957"/>
      <c r="G329" s="957"/>
      <c r="H329" s="957"/>
      <c r="I329" s="240"/>
      <c r="J329" s="241"/>
      <c r="K329" s="242"/>
      <c r="L329" s="241"/>
      <c r="M329" s="241"/>
      <c r="N329" s="243"/>
      <c r="O329" s="244"/>
      <c r="P329" s="245"/>
      <c r="Q329" s="246"/>
    </row>
    <row r="330" spans="1:17" x14ac:dyDescent="0.2">
      <c r="A330" s="945"/>
      <c r="B330" s="946"/>
      <c r="C330" s="946"/>
      <c r="D330" s="946"/>
      <c r="E330" s="946"/>
      <c r="F330" s="946"/>
      <c r="G330" s="946"/>
      <c r="H330" s="946"/>
      <c r="I330" s="53"/>
      <c r="J330" s="247"/>
      <c r="K330" s="248"/>
      <c r="L330" s="247"/>
      <c r="M330" s="247"/>
      <c r="N330" s="249"/>
      <c r="O330" s="250"/>
      <c r="P330" s="224"/>
      <c r="Q330" s="251"/>
    </row>
    <row r="331" spans="1:17" x14ac:dyDescent="0.2">
      <c r="A331" s="945" t="s">
        <v>219</v>
      </c>
      <c r="B331" s="946"/>
      <c r="C331" s="946"/>
      <c r="D331" s="946"/>
      <c r="E331" s="946"/>
      <c r="F331" s="946"/>
      <c r="G331" s="946"/>
      <c r="H331" s="946"/>
      <c r="I331" s="287" t="s">
        <v>220</v>
      </c>
      <c r="J331" s="247">
        <v>3</v>
      </c>
      <c r="K331" s="959" t="s">
        <v>2324</v>
      </c>
      <c r="L331" s="959"/>
      <c r="M331" s="959"/>
      <c r="N331" s="252"/>
      <c r="O331" s="250"/>
      <c r="P331" s="224"/>
      <c r="Q331" s="251"/>
    </row>
    <row r="332" spans="1:17" x14ac:dyDescent="0.2">
      <c r="A332" s="960" t="s">
        <v>222</v>
      </c>
      <c r="B332" s="961"/>
      <c r="C332" s="961"/>
      <c r="D332" s="961"/>
      <c r="E332" s="961"/>
      <c r="F332" s="961"/>
      <c r="G332" s="961"/>
      <c r="H332" s="961"/>
      <c r="I332" s="250" t="s">
        <v>220</v>
      </c>
      <c r="J332" s="253" t="s">
        <v>2333</v>
      </c>
      <c r="K332" s="959" t="s">
        <v>2334</v>
      </c>
      <c r="L332" s="959"/>
      <c r="M332" s="959"/>
      <c r="N332" s="959"/>
      <c r="O332" s="959"/>
      <c r="P332" s="959"/>
      <c r="Q332" s="254"/>
    </row>
    <row r="333" spans="1:17" ht="23.25" customHeight="1" x14ac:dyDescent="0.2">
      <c r="A333" s="1213" t="s">
        <v>224</v>
      </c>
      <c r="B333" s="1214"/>
      <c r="C333" s="1214"/>
      <c r="D333" s="1214"/>
      <c r="E333" s="1214"/>
      <c r="F333" s="1214"/>
      <c r="G333" s="1214"/>
      <c r="H333" s="1214"/>
      <c r="I333" s="336" t="s">
        <v>220</v>
      </c>
      <c r="J333" s="337" t="s">
        <v>2346</v>
      </c>
      <c r="K333" s="1211" t="s">
        <v>2347</v>
      </c>
      <c r="L333" s="1211"/>
      <c r="M333" s="1211"/>
      <c r="N333" s="1211"/>
      <c r="O333" s="1211"/>
      <c r="P333" s="1211"/>
      <c r="Q333" s="1212"/>
    </row>
    <row r="334" spans="1:17" x14ac:dyDescent="0.2">
      <c r="A334" s="945" t="s">
        <v>226</v>
      </c>
      <c r="B334" s="946"/>
      <c r="C334" s="946"/>
      <c r="D334" s="946"/>
      <c r="E334" s="946"/>
      <c r="F334" s="946"/>
      <c r="G334" s="946"/>
      <c r="H334" s="946"/>
      <c r="I334" s="250" t="s">
        <v>220</v>
      </c>
      <c r="J334" s="247" t="s">
        <v>227</v>
      </c>
      <c r="K334" s="256"/>
      <c r="L334" s="307"/>
      <c r="M334" s="307"/>
      <c r="N334" s="252"/>
      <c r="O334" s="250"/>
      <c r="P334" s="224"/>
      <c r="Q334" s="251"/>
    </row>
    <row r="335" spans="1:17" x14ac:dyDescent="0.2">
      <c r="A335" s="945" t="s">
        <v>228</v>
      </c>
      <c r="B335" s="946"/>
      <c r="C335" s="946"/>
      <c r="D335" s="946"/>
      <c r="E335" s="946"/>
      <c r="F335" s="946"/>
      <c r="G335" s="946"/>
      <c r="H335" s="946"/>
      <c r="I335" s="250" t="s">
        <v>220</v>
      </c>
      <c r="J335" s="247" t="s">
        <v>229</v>
      </c>
      <c r="K335" s="256"/>
      <c r="L335" s="307"/>
      <c r="M335" s="307"/>
      <c r="N335" s="252"/>
      <c r="O335" s="250"/>
      <c r="P335" s="224"/>
      <c r="Q335" s="251"/>
    </row>
    <row r="336" spans="1:17" ht="15" customHeight="1" x14ac:dyDescent="0.2">
      <c r="A336" s="945" t="s">
        <v>230</v>
      </c>
      <c r="B336" s="946"/>
      <c r="C336" s="946"/>
      <c r="D336" s="946"/>
      <c r="E336" s="946"/>
      <c r="F336" s="946"/>
      <c r="G336" s="946"/>
      <c r="H336" s="946"/>
      <c r="I336" s="250" t="s">
        <v>220</v>
      </c>
      <c r="J336" s="1238">
        <f xml:space="preserve"> Q354</f>
        <v>15248900</v>
      </c>
      <c r="K336" s="1238"/>
      <c r="L336" s="1238"/>
      <c r="M336" s="307"/>
      <c r="N336" s="252"/>
      <c r="O336" s="250"/>
      <c r="P336" s="224"/>
      <c r="Q336" s="251"/>
    </row>
    <row r="337" spans="1:17" x14ac:dyDescent="0.2">
      <c r="A337" s="945" t="s">
        <v>231</v>
      </c>
      <c r="B337" s="946"/>
      <c r="C337" s="946"/>
      <c r="D337" s="946"/>
      <c r="E337" s="946"/>
      <c r="F337" s="946"/>
      <c r="G337" s="946"/>
      <c r="H337" s="946"/>
      <c r="I337" s="250" t="s">
        <v>220</v>
      </c>
      <c r="J337" s="247" t="s">
        <v>229</v>
      </c>
      <c r="K337" s="256"/>
      <c r="L337" s="307"/>
      <c r="M337" s="307"/>
      <c r="N337" s="252"/>
      <c r="O337" s="250"/>
      <c r="P337" s="224"/>
      <c r="Q337" s="251"/>
    </row>
    <row r="338" spans="1:17" x14ac:dyDescent="0.2">
      <c r="A338" s="306" t="s">
        <v>232</v>
      </c>
      <c r="B338" s="307"/>
      <c r="C338" s="307"/>
      <c r="D338" s="307"/>
      <c r="E338" s="307"/>
      <c r="F338" s="307"/>
      <c r="G338" s="307"/>
      <c r="H338" s="307"/>
      <c r="I338" s="250" t="s">
        <v>220</v>
      </c>
      <c r="J338" s="247" t="s">
        <v>233</v>
      </c>
      <c r="K338" s="256"/>
      <c r="L338" s="307"/>
      <c r="M338" s="307"/>
      <c r="N338" s="252"/>
      <c r="O338" s="250"/>
      <c r="P338" s="224"/>
      <c r="Q338" s="251"/>
    </row>
    <row r="339" spans="1:17" ht="13.5" thickBot="1" x14ac:dyDescent="0.25">
      <c r="A339" s="962" t="s">
        <v>234</v>
      </c>
      <c r="B339" s="963"/>
      <c r="C339" s="963"/>
      <c r="D339" s="963"/>
      <c r="E339" s="963"/>
      <c r="F339" s="963"/>
      <c r="G339" s="963"/>
      <c r="H339" s="963"/>
      <c r="I339" s="963"/>
      <c r="J339" s="963"/>
      <c r="K339" s="963"/>
      <c r="L339" s="963"/>
      <c r="M339" s="963"/>
      <c r="N339" s="963"/>
      <c r="O339" s="963"/>
      <c r="P339" s="963"/>
      <c r="Q339" s="964"/>
    </row>
    <row r="340" spans="1:17" ht="13.5" thickBot="1" x14ac:dyDescent="0.25">
      <c r="A340" s="958" t="s">
        <v>235</v>
      </c>
      <c r="B340" s="958"/>
      <c r="C340" s="958"/>
      <c r="D340" s="958"/>
      <c r="E340" s="958"/>
      <c r="F340" s="958"/>
      <c r="G340" s="300"/>
      <c r="H340" s="958" t="s">
        <v>236</v>
      </c>
      <c r="I340" s="958"/>
      <c r="J340" s="958"/>
      <c r="K340" s="958"/>
      <c r="L340" s="958"/>
      <c r="M340" s="958"/>
      <c r="N340" s="958" t="s">
        <v>237</v>
      </c>
      <c r="O340" s="958"/>
      <c r="P340" s="958"/>
      <c r="Q340" s="958"/>
    </row>
    <row r="341" spans="1:17" ht="23.25" customHeight="1" x14ac:dyDescent="0.2">
      <c r="A341" s="223" t="s">
        <v>238</v>
      </c>
      <c r="B341" s="33"/>
      <c r="C341" s="33"/>
      <c r="D341" s="33"/>
      <c r="E341" s="33"/>
      <c r="F341" s="34"/>
      <c r="G341" s="34"/>
      <c r="H341" s="965" t="s">
        <v>2329</v>
      </c>
      <c r="I341" s="965"/>
      <c r="J341" s="965"/>
      <c r="K341" s="965"/>
      <c r="L341" s="965"/>
      <c r="M341" s="965"/>
      <c r="N341" s="966" t="s">
        <v>240</v>
      </c>
      <c r="O341" s="967"/>
      <c r="P341" s="967"/>
      <c r="Q341" s="968"/>
    </row>
    <row r="342" spans="1:17" x14ac:dyDescent="0.2">
      <c r="A342" s="969" t="s">
        <v>241</v>
      </c>
      <c r="B342" s="970"/>
      <c r="C342" s="970"/>
      <c r="D342" s="970"/>
      <c r="E342" s="970"/>
      <c r="F342" s="971"/>
      <c r="G342" s="299"/>
      <c r="H342" s="972" t="s">
        <v>242</v>
      </c>
      <c r="I342" s="970"/>
      <c r="J342" s="970"/>
      <c r="K342" s="970"/>
      <c r="L342" s="970"/>
      <c r="M342" s="971"/>
      <c r="N342" s="973">
        <f>Q354</f>
        <v>15248900</v>
      </c>
      <c r="O342" s="974"/>
      <c r="P342" s="974"/>
      <c r="Q342" s="975"/>
    </row>
    <row r="343" spans="1:17" ht="51" customHeight="1" x14ac:dyDescent="0.2">
      <c r="A343" s="976" t="s">
        <v>243</v>
      </c>
      <c r="B343" s="977"/>
      <c r="C343" s="977"/>
      <c r="D343" s="977"/>
      <c r="E343" s="977"/>
      <c r="F343" s="978"/>
      <c r="G343" s="298"/>
      <c r="H343" s="238" t="s">
        <v>2272</v>
      </c>
      <c r="I343" s="1236" t="s">
        <v>2600</v>
      </c>
      <c r="J343" s="1236"/>
      <c r="K343" s="1236"/>
      <c r="L343" s="1236"/>
      <c r="M343" s="1237"/>
      <c r="N343" s="981"/>
      <c r="O343" s="982"/>
      <c r="P343" s="982"/>
      <c r="Q343" s="983"/>
    </row>
    <row r="344" spans="1:17" ht="33.75" customHeight="1" thickBot="1" x14ac:dyDescent="0.25">
      <c r="A344" s="976" t="s">
        <v>245</v>
      </c>
      <c r="B344" s="977"/>
      <c r="C344" s="977"/>
      <c r="D344" s="977"/>
      <c r="E344" s="977"/>
      <c r="F344" s="978"/>
      <c r="G344" s="298"/>
      <c r="H344" s="239" t="s">
        <v>2272</v>
      </c>
      <c r="I344" s="984" t="s">
        <v>2347</v>
      </c>
      <c r="J344" s="984"/>
      <c r="K344" s="984"/>
      <c r="L344" s="984"/>
      <c r="M344" s="985"/>
      <c r="N344" s="981"/>
      <c r="O344" s="982"/>
      <c r="P344" s="982"/>
      <c r="Q344" s="983"/>
    </row>
    <row r="345" spans="1:17" x14ac:dyDescent="0.2">
      <c r="A345" s="986" t="s">
        <v>2635</v>
      </c>
      <c r="B345" s="987"/>
      <c r="C345" s="987"/>
      <c r="D345" s="987"/>
      <c r="E345" s="987"/>
      <c r="F345" s="987"/>
      <c r="G345" s="987"/>
      <c r="H345" s="987"/>
      <c r="I345" s="987"/>
      <c r="J345" s="987"/>
      <c r="K345" s="987"/>
      <c r="L345" s="987"/>
      <c r="M345" s="987"/>
      <c r="N345" s="987"/>
      <c r="O345" s="987"/>
      <c r="P345" s="987"/>
      <c r="Q345" s="988"/>
    </row>
    <row r="346" spans="1:17" ht="13.5" thickBot="1" x14ac:dyDescent="0.25">
      <c r="A346" s="989"/>
      <c r="B346" s="990"/>
      <c r="C346" s="990"/>
      <c r="D346" s="990"/>
      <c r="E346" s="990"/>
      <c r="F346" s="990"/>
      <c r="G346" s="990"/>
      <c r="H346" s="990"/>
      <c r="I346" s="990"/>
      <c r="J346" s="990"/>
      <c r="K346" s="990"/>
      <c r="L346" s="990"/>
      <c r="M346" s="990"/>
      <c r="N346" s="990"/>
      <c r="O346" s="990"/>
      <c r="P346" s="990"/>
      <c r="Q346" s="991"/>
    </row>
    <row r="347" spans="1:17" x14ac:dyDescent="0.2">
      <c r="A347" s="950" t="s">
        <v>246</v>
      </c>
      <c r="B347" s="951"/>
      <c r="C347" s="951"/>
      <c r="D347" s="951"/>
      <c r="E347" s="951"/>
      <c r="F347" s="951"/>
      <c r="G347" s="951"/>
      <c r="H347" s="951"/>
      <c r="I347" s="951"/>
      <c r="J347" s="951"/>
      <c r="K347" s="951"/>
      <c r="L347" s="951"/>
      <c r="M347" s="951"/>
      <c r="N347" s="951"/>
      <c r="O347" s="951"/>
      <c r="P347" s="951"/>
      <c r="Q347" s="952"/>
    </row>
    <row r="348" spans="1:17" ht="13.5" thickBot="1" x14ac:dyDescent="0.25">
      <c r="A348" s="953" t="s">
        <v>247</v>
      </c>
      <c r="B348" s="954"/>
      <c r="C348" s="954"/>
      <c r="D348" s="954"/>
      <c r="E348" s="954"/>
      <c r="F348" s="954"/>
      <c r="G348" s="954"/>
      <c r="H348" s="954"/>
      <c r="I348" s="954"/>
      <c r="J348" s="954"/>
      <c r="K348" s="954"/>
      <c r="L348" s="954"/>
      <c r="M348" s="954"/>
      <c r="N348" s="954"/>
      <c r="O348" s="954"/>
      <c r="P348" s="954"/>
      <c r="Q348" s="955"/>
    </row>
    <row r="349" spans="1:17" x14ac:dyDescent="0.2">
      <c r="A349" s="35"/>
      <c r="B349" s="36"/>
      <c r="C349" s="36"/>
      <c r="D349" s="36"/>
      <c r="E349" s="36"/>
      <c r="F349" s="992" t="s">
        <v>248</v>
      </c>
      <c r="G349" s="993"/>
      <c r="H349" s="993"/>
      <c r="I349" s="993"/>
      <c r="J349" s="993"/>
      <c r="K349" s="993"/>
      <c r="L349" s="994"/>
      <c r="M349" s="1001" t="s">
        <v>249</v>
      </c>
      <c r="N349" s="1004" t="s">
        <v>250</v>
      </c>
      <c r="O349" s="1005"/>
      <c r="P349" s="1005"/>
      <c r="Q349" s="1006"/>
    </row>
    <row r="350" spans="1:17" ht="13.5" thickBot="1" x14ac:dyDescent="0.25">
      <c r="A350" s="1010" t="s">
        <v>251</v>
      </c>
      <c r="B350" s="1011"/>
      <c r="C350" s="1011"/>
      <c r="D350" s="1011"/>
      <c r="E350" s="1012"/>
      <c r="F350" s="995"/>
      <c r="G350" s="996"/>
      <c r="H350" s="996"/>
      <c r="I350" s="996"/>
      <c r="J350" s="996"/>
      <c r="K350" s="996"/>
      <c r="L350" s="997"/>
      <c r="M350" s="1002"/>
      <c r="N350" s="1007"/>
      <c r="O350" s="1008"/>
      <c r="P350" s="1008"/>
      <c r="Q350" s="1009"/>
    </row>
    <row r="351" spans="1:17" x14ac:dyDescent="0.2">
      <c r="A351" s="1010" t="s">
        <v>252</v>
      </c>
      <c r="B351" s="1011"/>
      <c r="C351" s="1011"/>
      <c r="D351" s="1011"/>
      <c r="E351" s="1012"/>
      <c r="F351" s="995"/>
      <c r="G351" s="996"/>
      <c r="H351" s="996"/>
      <c r="I351" s="996"/>
      <c r="J351" s="996"/>
      <c r="K351" s="996"/>
      <c r="L351" s="997"/>
      <c r="M351" s="1002"/>
      <c r="N351" s="1248" t="s">
        <v>253</v>
      </c>
      <c r="O351" s="1015" t="s">
        <v>254</v>
      </c>
      <c r="P351" s="37" t="s">
        <v>255</v>
      </c>
      <c r="Q351" s="1017" t="s">
        <v>256</v>
      </c>
    </row>
    <row r="352" spans="1:17" ht="13.5" thickBot="1" x14ac:dyDescent="0.25">
      <c r="A352" s="38"/>
      <c r="B352" s="39"/>
      <c r="C352" s="39"/>
      <c r="D352" s="39"/>
      <c r="E352" s="40"/>
      <c r="F352" s="998"/>
      <c r="G352" s="999"/>
      <c r="H352" s="999"/>
      <c r="I352" s="999"/>
      <c r="J352" s="999"/>
      <c r="K352" s="999"/>
      <c r="L352" s="1000"/>
      <c r="M352" s="1003"/>
      <c r="N352" s="1249"/>
      <c r="O352" s="1016"/>
      <c r="P352" s="41" t="s">
        <v>257</v>
      </c>
      <c r="Q352" s="1018"/>
    </row>
    <row r="353" spans="1:17" ht="13.5" thickBot="1" x14ac:dyDescent="0.25">
      <c r="A353" s="1019">
        <v>1</v>
      </c>
      <c r="B353" s="1020"/>
      <c r="C353" s="1020"/>
      <c r="D353" s="1020"/>
      <c r="E353" s="1021"/>
      <c r="F353" s="1022">
        <v>2</v>
      </c>
      <c r="G353" s="1020"/>
      <c r="H353" s="1020"/>
      <c r="I353" s="1020"/>
      <c r="J353" s="1020"/>
      <c r="K353" s="1020"/>
      <c r="L353" s="1023"/>
      <c r="M353" s="297">
        <v>3</v>
      </c>
      <c r="N353" s="42">
        <v>4</v>
      </c>
      <c r="O353" s="42">
        <v>5</v>
      </c>
      <c r="P353" s="228">
        <v>6</v>
      </c>
      <c r="Q353" s="43" t="s">
        <v>258</v>
      </c>
    </row>
    <row r="354" spans="1:17" x14ac:dyDescent="0.2">
      <c r="A354" s="259">
        <v>5</v>
      </c>
      <c r="B354" s="44"/>
      <c r="C354" s="44"/>
      <c r="D354" s="44"/>
      <c r="E354" s="44"/>
      <c r="F354" s="1024" t="s">
        <v>259</v>
      </c>
      <c r="G354" s="1025"/>
      <c r="H354" s="1025"/>
      <c r="I354" s="1025"/>
      <c r="J354" s="1025"/>
      <c r="K354" s="1025"/>
      <c r="L354" s="1026"/>
      <c r="M354" s="44"/>
      <c r="N354" s="44"/>
      <c r="O354" s="44"/>
      <c r="P354" s="260"/>
      <c r="Q354" s="261">
        <f>Q372</f>
        <v>15248900</v>
      </c>
    </row>
    <row r="355" spans="1:17" x14ac:dyDescent="0.2">
      <c r="A355" s="262">
        <v>5</v>
      </c>
      <c r="B355" s="263">
        <v>2</v>
      </c>
      <c r="C355" s="263"/>
      <c r="D355" s="263"/>
      <c r="E355" s="263"/>
      <c r="F355" s="1027" t="s">
        <v>302</v>
      </c>
      <c r="G355" s="1028"/>
      <c r="H355" s="1028"/>
      <c r="I355" s="1028"/>
      <c r="J355" s="1028"/>
      <c r="K355" s="1028"/>
      <c r="L355" s="1029"/>
      <c r="M355" s="263"/>
      <c r="N355" s="263"/>
      <c r="O355" s="263"/>
      <c r="P355" s="264"/>
      <c r="Q355" s="265">
        <f>Q354</f>
        <v>15248900</v>
      </c>
    </row>
    <row r="356" spans="1:17" ht="15" x14ac:dyDescent="0.25">
      <c r="A356" s="266">
        <v>5</v>
      </c>
      <c r="B356" s="305">
        <v>2</v>
      </c>
      <c r="C356" s="305">
        <v>1</v>
      </c>
      <c r="D356" s="1030"/>
      <c r="E356" s="1031"/>
      <c r="F356" s="1027" t="s">
        <v>303</v>
      </c>
      <c r="G356" s="1028"/>
      <c r="H356" s="1028"/>
      <c r="I356" s="1028"/>
      <c r="J356" s="1028"/>
      <c r="K356" s="1028"/>
      <c r="L356" s="1029"/>
      <c r="M356" s="55"/>
      <c r="N356" s="305"/>
      <c r="O356" s="305"/>
      <c r="P356" s="229"/>
      <c r="Q356" s="56">
        <f>Q372</f>
        <v>15248900</v>
      </c>
    </row>
    <row r="357" spans="1:17" ht="24.75" customHeight="1" x14ac:dyDescent="0.2">
      <c r="A357" s="268">
        <v>5</v>
      </c>
      <c r="B357" s="269">
        <v>2</v>
      </c>
      <c r="C357" s="269">
        <v>1</v>
      </c>
      <c r="D357" s="270">
        <v>1</v>
      </c>
      <c r="E357" s="270" t="s">
        <v>2331</v>
      </c>
      <c r="F357" s="1033" t="s">
        <v>2332</v>
      </c>
      <c r="G357" s="1034"/>
      <c r="H357" s="1034"/>
      <c r="I357" s="1034"/>
      <c r="J357" s="1034"/>
      <c r="K357" s="1034"/>
      <c r="L357" s="1035"/>
      <c r="M357" s="271"/>
      <c r="N357" s="46"/>
      <c r="O357" s="46"/>
      <c r="P357" s="230"/>
      <c r="Q357" s="56">
        <f>SUM(Q358:Q360)</f>
        <v>560000</v>
      </c>
    </row>
    <row r="358" spans="1:17" ht="12.75" customHeight="1" x14ac:dyDescent="0.2">
      <c r="A358" s="288"/>
      <c r="B358" s="289"/>
      <c r="C358" s="289"/>
      <c r="D358" s="290"/>
      <c r="E358" s="290"/>
      <c r="F358" s="82" t="s">
        <v>262</v>
      </c>
      <c r="G358" s="308">
        <v>1</v>
      </c>
      <c r="H358" s="54"/>
      <c r="I358" s="1194" t="s">
        <v>2234</v>
      </c>
      <c r="J358" s="1194"/>
      <c r="K358" s="1194"/>
      <c r="L358" s="1195"/>
      <c r="M358" s="271"/>
      <c r="N358" s="46">
        <v>2</v>
      </c>
      <c r="O358" s="272" t="s">
        <v>1015</v>
      </c>
      <c r="P358" s="291">
        <v>25000</v>
      </c>
      <c r="Q358" s="275">
        <f>N358*P358</f>
        <v>50000</v>
      </c>
    </row>
    <row r="359" spans="1:17" ht="12.75" customHeight="1" x14ac:dyDescent="0.2">
      <c r="A359" s="288"/>
      <c r="B359" s="289"/>
      <c r="C359" s="289"/>
      <c r="D359" s="290"/>
      <c r="E359" s="290"/>
      <c r="F359" s="82" t="s">
        <v>266</v>
      </c>
      <c r="G359" s="308">
        <v>3</v>
      </c>
      <c r="H359" s="54"/>
      <c r="I359" s="1194" t="s">
        <v>2238</v>
      </c>
      <c r="J359" s="1194"/>
      <c r="K359" s="1194"/>
      <c r="L359" s="1195"/>
      <c r="M359" s="271"/>
      <c r="N359" s="46">
        <v>30</v>
      </c>
      <c r="O359" s="272" t="s">
        <v>697</v>
      </c>
      <c r="P359" s="291">
        <v>2000</v>
      </c>
      <c r="Q359" s="275">
        <f t="shared" ref="Q359:Q360" si="1">N359*P359</f>
        <v>60000</v>
      </c>
    </row>
    <row r="360" spans="1:17" ht="12.75" customHeight="1" x14ac:dyDescent="0.2">
      <c r="A360" s="288"/>
      <c r="B360" s="289"/>
      <c r="C360" s="289"/>
      <c r="D360" s="290"/>
      <c r="E360" s="290"/>
      <c r="F360" s="82" t="s">
        <v>271</v>
      </c>
      <c r="G360" s="308">
        <v>5</v>
      </c>
      <c r="H360" s="54"/>
      <c r="I360" s="1194" t="s">
        <v>2240</v>
      </c>
      <c r="J360" s="1194"/>
      <c r="K360" s="1194"/>
      <c r="L360" s="1195"/>
      <c r="M360" s="271"/>
      <c r="N360" s="46">
        <v>30</v>
      </c>
      <c r="O360" s="272" t="s">
        <v>697</v>
      </c>
      <c r="P360" s="291">
        <v>15000</v>
      </c>
      <c r="Q360" s="275">
        <f t="shared" si="1"/>
        <v>450000</v>
      </c>
    </row>
    <row r="361" spans="1:17" ht="24" customHeight="1" x14ac:dyDescent="0.2">
      <c r="A361" s="268">
        <v>5</v>
      </c>
      <c r="B361" s="269">
        <v>2</v>
      </c>
      <c r="C361" s="269">
        <v>1</v>
      </c>
      <c r="D361" s="270"/>
      <c r="E361" s="270" t="s">
        <v>2348</v>
      </c>
      <c r="F361" s="1239" t="s">
        <v>2349</v>
      </c>
      <c r="G361" s="1240"/>
      <c r="H361" s="1240"/>
      <c r="I361" s="1240"/>
      <c r="J361" s="1240"/>
      <c r="K361" s="1240"/>
      <c r="L361" s="1241"/>
      <c r="M361" s="271"/>
      <c r="N361" s="46"/>
      <c r="O361" s="272"/>
      <c r="P361" s="291"/>
      <c r="Q361" s="56">
        <f>SUM(Q362:Q367)</f>
        <v>648900</v>
      </c>
    </row>
    <row r="362" spans="1:17" ht="16.5" customHeight="1" x14ac:dyDescent="0.2">
      <c r="A362" s="268"/>
      <c r="B362" s="269"/>
      <c r="C362" s="269"/>
      <c r="D362" s="270"/>
      <c r="E362" s="270"/>
      <c r="F362" s="922" t="s">
        <v>262</v>
      </c>
      <c r="G362" s="919"/>
      <c r="H362" s="919"/>
      <c r="I362" s="1242" t="s">
        <v>2470</v>
      </c>
      <c r="J362" s="1242"/>
      <c r="K362" s="1242"/>
      <c r="L362" s="1243"/>
      <c r="M362" s="271"/>
      <c r="N362" s="46">
        <v>1</v>
      </c>
      <c r="O362" s="272" t="s">
        <v>1292</v>
      </c>
      <c r="P362" s="291">
        <v>120000</v>
      </c>
      <c r="Q362" s="386">
        <f>N362*P362</f>
        <v>120000</v>
      </c>
    </row>
    <row r="363" spans="1:17" ht="16.5" customHeight="1" x14ac:dyDescent="0.2">
      <c r="A363" s="268"/>
      <c r="B363" s="269"/>
      <c r="C363" s="269"/>
      <c r="D363" s="270"/>
      <c r="E363" s="270"/>
      <c r="F363" s="342" t="s">
        <v>266</v>
      </c>
      <c r="G363" s="903"/>
      <c r="H363" s="907"/>
      <c r="I363" s="1194" t="s">
        <v>2471</v>
      </c>
      <c r="J363" s="1194"/>
      <c r="K363" s="1194"/>
      <c r="L363" s="1195"/>
      <c r="M363" s="271"/>
      <c r="N363" s="46">
        <v>1</v>
      </c>
      <c r="O363" s="272" t="s">
        <v>1292</v>
      </c>
      <c r="P363" s="291">
        <v>120000</v>
      </c>
      <c r="Q363" s="386">
        <f t="shared" ref="Q363:Q367" si="2">N363*P363</f>
        <v>120000</v>
      </c>
    </row>
    <row r="364" spans="1:17" ht="16.5" customHeight="1" x14ac:dyDescent="0.2">
      <c r="A364" s="268"/>
      <c r="B364" s="269"/>
      <c r="C364" s="269"/>
      <c r="D364" s="270"/>
      <c r="E364" s="270"/>
      <c r="F364" s="342" t="s">
        <v>271</v>
      </c>
      <c r="G364" s="903"/>
      <c r="H364" s="907"/>
      <c r="I364" s="1194" t="s">
        <v>2472</v>
      </c>
      <c r="J364" s="1194"/>
      <c r="K364" s="1194"/>
      <c r="L364" s="1195"/>
      <c r="M364" s="271"/>
      <c r="N364" s="46">
        <v>1</v>
      </c>
      <c r="O364" s="272" t="s">
        <v>1292</v>
      </c>
      <c r="P364" s="291">
        <v>120000</v>
      </c>
      <c r="Q364" s="386">
        <f t="shared" si="2"/>
        <v>120000</v>
      </c>
    </row>
    <row r="365" spans="1:17" ht="16.5" customHeight="1" x14ac:dyDescent="0.2">
      <c r="A365" s="268"/>
      <c r="B365" s="269"/>
      <c r="C365" s="269"/>
      <c r="D365" s="270"/>
      <c r="E365" s="270"/>
      <c r="F365" s="51" t="s">
        <v>268</v>
      </c>
      <c r="G365" s="225"/>
      <c r="H365" s="225"/>
      <c r="I365" s="225" t="s">
        <v>2473</v>
      </c>
      <c r="J365" s="225"/>
      <c r="K365" s="225"/>
      <c r="L365" s="343"/>
      <c r="M365" s="271"/>
      <c r="N365" s="46">
        <v>1</v>
      </c>
      <c r="O365" s="272" t="s">
        <v>272</v>
      </c>
      <c r="P365" s="291">
        <v>48900</v>
      </c>
      <c r="Q365" s="386">
        <f t="shared" si="2"/>
        <v>48900</v>
      </c>
    </row>
    <row r="366" spans="1:17" ht="16.5" customHeight="1" x14ac:dyDescent="0.2">
      <c r="A366" s="509"/>
      <c r="B366" s="509"/>
      <c r="C366" s="269"/>
      <c r="D366" s="270"/>
      <c r="E366" s="270"/>
      <c r="F366" s="51" t="s">
        <v>431</v>
      </c>
      <c r="G366" s="225"/>
      <c r="H366" s="225"/>
      <c r="I366" s="1244" t="s">
        <v>2474</v>
      </c>
      <c r="J366" s="1244"/>
      <c r="K366" s="1244"/>
      <c r="L366" s="1245"/>
      <c r="M366" s="271"/>
      <c r="N366" s="46">
        <v>1</v>
      </c>
      <c r="O366" s="272" t="s">
        <v>1292</v>
      </c>
      <c r="P366" s="291">
        <v>120000</v>
      </c>
      <c r="Q366" s="386">
        <f t="shared" si="2"/>
        <v>120000</v>
      </c>
    </row>
    <row r="367" spans="1:17" ht="28.5" customHeight="1" x14ac:dyDescent="0.2">
      <c r="A367" s="509"/>
      <c r="B367" s="509"/>
      <c r="C367" s="269"/>
      <c r="D367" s="270"/>
      <c r="E367" s="270"/>
      <c r="F367" s="51" t="s">
        <v>2331</v>
      </c>
      <c r="G367" s="225"/>
      <c r="H367" s="225"/>
      <c r="I367" s="1246" t="s">
        <v>2475</v>
      </c>
      <c r="J367" s="1246"/>
      <c r="K367" s="1246"/>
      <c r="L367" s="1247"/>
      <c r="M367" s="282"/>
      <c r="N367" s="46">
        <v>1</v>
      </c>
      <c r="O367" s="272" t="s">
        <v>1292</v>
      </c>
      <c r="P367" s="291">
        <v>120000</v>
      </c>
      <c r="Q367" s="386">
        <f t="shared" si="2"/>
        <v>120000</v>
      </c>
    </row>
    <row r="368" spans="1:17" ht="16.5" customHeight="1" x14ac:dyDescent="0.2">
      <c r="A368" s="268">
        <v>5</v>
      </c>
      <c r="B368" s="269">
        <v>2</v>
      </c>
      <c r="C368" s="269">
        <v>1</v>
      </c>
      <c r="D368" s="270"/>
      <c r="E368" s="270" t="s">
        <v>2690</v>
      </c>
      <c r="F368" s="1239" t="s">
        <v>2631</v>
      </c>
      <c r="G368" s="1240"/>
      <c r="H368" s="1240"/>
      <c r="I368" s="1240"/>
      <c r="J368" s="1240"/>
      <c r="K368" s="1240"/>
      <c r="L368" s="1241"/>
      <c r="M368" s="271"/>
      <c r="N368" s="46"/>
      <c r="O368" s="272"/>
      <c r="P368" s="291"/>
      <c r="Q368" s="56">
        <f>SUM(Q369:Q371)</f>
        <v>14040000</v>
      </c>
    </row>
    <row r="369" spans="1:17" ht="16.5" customHeight="1" x14ac:dyDescent="0.2">
      <c r="A369" s="268"/>
      <c r="B369" s="269"/>
      <c r="C369" s="269"/>
      <c r="D369" s="270"/>
      <c r="E369" s="270"/>
      <c r="F369" s="922" t="s">
        <v>262</v>
      </c>
      <c r="G369" s="919"/>
      <c r="H369" s="919"/>
      <c r="I369" s="1242" t="s">
        <v>2691</v>
      </c>
      <c r="J369" s="1242"/>
      <c r="K369" s="1242"/>
      <c r="L369" s="1243"/>
      <c r="M369" s="271"/>
      <c r="N369" s="46">
        <v>1</v>
      </c>
      <c r="O369" s="272" t="s">
        <v>2469</v>
      </c>
      <c r="P369" s="291">
        <v>9000000</v>
      </c>
      <c r="Q369" s="275">
        <f>N369*P369</f>
        <v>9000000</v>
      </c>
    </row>
    <row r="370" spans="1:17" ht="16.5" customHeight="1" x14ac:dyDescent="0.2">
      <c r="A370" s="268"/>
      <c r="B370" s="269"/>
      <c r="C370" s="269"/>
      <c r="D370" s="270"/>
      <c r="E370" s="270"/>
      <c r="F370" s="922" t="s">
        <v>266</v>
      </c>
      <c r="G370" s="919"/>
      <c r="H370" s="919"/>
      <c r="I370" s="1242" t="s">
        <v>2692</v>
      </c>
      <c r="J370" s="1242"/>
      <c r="K370" s="1242"/>
      <c r="L370" s="1243"/>
      <c r="M370" s="271"/>
      <c r="N370" s="46">
        <v>288</v>
      </c>
      <c r="O370" s="272" t="s">
        <v>2438</v>
      </c>
      <c r="P370" s="291">
        <v>5000</v>
      </c>
      <c r="Q370" s="275">
        <f>N370*P370</f>
        <v>1440000</v>
      </c>
    </row>
    <row r="371" spans="1:17" ht="16.5" customHeight="1" x14ac:dyDescent="0.2">
      <c r="A371" s="268"/>
      <c r="B371" s="269"/>
      <c r="C371" s="269"/>
      <c r="D371" s="270"/>
      <c r="E371" s="270"/>
      <c r="F371" s="922" t="s">
        <v>271</v>
      </c>
      <c r="G371" s="919"/>
      <c r="H371" s="919"/>
      <c r="I371" s="1269" t="s">
        <v>2693</v>
      </c>
      <c r="J371" s="961"/>
      <c r="K371" s="961"/>
      <c r="L371" s="1270"/>
      <c r="M371" s="271"/>
      <c r="N371" s="46">
        <v>24</v>
      </c>
      <c r="O371" s="272" t="s">
        <v>2438</v>
      </c>
      <c r="P371" s="291">
        <v>150000</v>
      </c>
      <c r="Q371" s="275">
        <f>N371*P371</f>
        <v>3600000</v>
      </c>
    </row>
    <row r="372" spans="1:17" ht="13.5" thickBot="1" x14ac:dyDescent="0.25">
      <c r="A372" s="1038" t="s">
        <v>215</v>
      </c>
      <c r="B372" s="1039"/>
      <c r="C372" s="1039"/>
      <c r="D372" s="1039"/>
      <c r="E372" s="1039"/>
      <c r="F372" s="1039"/>
      <c r="G372" s="1039"/>
      <c r="H372" s="1039"/>
      <c r="I372" s="1039"/>
      <c r="J372" s="1039"/>
      <c r="K372" s="1039"/>
      <c r="L372" s="1039"/>
      <c r="M372" s="1039"/>
      <c r="N372" s="1039"/>
      <c r="O372" s="1039"/>
      <c r="P372" s="1039"/>
      <c r="Q372" s="58">
        <f>Q368+Q361+Q357</f>
        <v>15248900</v>
      </c>
    </row>
    <row r="373" spans="1:17" x14ac:dyDescent="0.2">
      <c r="A373" s="286"/>
      <c r="B373" s="286"/>
      <c r="C373" s="286"/>
      <c r="D373" s="286"/>
      <c r="E373" s="286"/>
      <c r="F373" s="286"/>
      <c r="G373" s="286"/>
      <c r="H373" s="286"/>
      <c r="I373" s="286"/>
      <c r="J373" s="286"/>
      <c r="K373" s="286"/>
      <c r="L373" s="286"/>
      <c r="M373" s="221"/>
      <c r="N373" s="221"/>
      <c r="O373" s="221"/>
      <c r="P373" s="232"/>
      <c r="Q373" s="197"/>
    </row>
    <row r="374" spans="1:17" x14ac:dyDescent="0.2">
      <c r="A374" s="221"/>
      <c r="B374" s="221"/>
      <c r="C374" s="221"/>
      <c r="D374" s="221"/>
      <c r="E374" s="221"/>
      <c r="F374" s="221"/>
      <c r="G374" s="221"/>
      <c r="H374" s="221"/>
      <c r="I374" s="221"/>
      <c r="J374" s="221"/>
      <c r="K374" s="221"/>
      <c r="L374" s="221"/>
      <c r="M374" s="221"/>
      <c r="N374" s="221"/>
      <c r="O374" s="221"/>
      <c r="P374" s="232"/>
      <c r="Q374" s="197"/>
    </row>
    <row r="375" spans="1:17" x14ac:dyDescent="0.2">
      <c r="A375" s="221"/>
      <c r="B375" s="221"/>
      <c r="C375" s="221"/>
      <c r="D375" s="221"/>
      <c r="E375" s="221"/>
      <c r="F375" s="221"/>
      <c r="G375" s="221"/>
      <c r="H375" s="221"/>
      <c r="I375" s="221"/>
      <c r="J375" s="221"/>
      <c r="K375" s="221"/>
      <c r="L375" s="221"/>
      <c r="M375" s="221"/>
      <c r="N375" s="221"/>
      <c r="O375" s="221"/>
      <c r="P375" s="232"/>
      <c r="Q375" s="197"/>
    </row>
    <row r="376" spans="1:17" x14ac:dyDescent="0.2">
      <c r="A376" s="221"/>
      <c r="B376" s="221"/>
      <c r="C376" s="221"/>
      <c r="D376" s="221"/>
      <c r="E376" s="221"/>
      <c r="F376" s="221"/>
      <c r="G376" s="221"/>
      <c r="H376" s="221"/>
      <c r="I376" s="221"/>
      <c r="J376" s="221"/>
      <c r="K376" s="221"/>
      <c r="L376" s="221"/>
      <c r="M376" s="221"/>
      <c r="N376" s="221"/>
      <c r="O376" s="221"/>
      <c r="P376" s="232"/>
      <c r="Q376" s="197"/>
    </row>
    <row r="377" spans="1:17" x14ac:dyDescent="0.2">
      <c r="A377" s="221"/>
      <c r="B377" s="221"/>
      <c r="C377" s="221"/>
      <c r="D377" s="221"/>
      <c r="E377" s="221"/>
      <c r="F377" s="221"/>
      <c r="G377" s="221"/>
      <c r="H377" s="221"/>
      <c r="I377" s="221"/>
      <c r="J377" s="221"/>
      <c r="K377" s="221"/>
      <c r="L377" s="221"/>
      <c r="M377" s="221"/>
      <c r="N377" s="221"/>
      <c r="O377" s="221"/>
      <c r="P377" s="232"/>
      <c r="Q377" s="197"/>
    </row>
    <row r="378" spans="1:17" ht="15" x14ac:dyDescent="0.25">
      <c r="A378" s="1040" t="s">
        <v>2277</v>
      </c>
      <c r="B378" s="1040"/>
      <c r="C378" s="1040"/>
      <c r="D378" s="1040"/>
      <c r="E378" s="1040"/>
      <c r="F378" s="1040"/>
      <c r="G378" s="1040"/>
      <c r="H378" s="1040"/>
      <c r="I378" s="1040"/>
      <c r="J378" s="1040"/>
      <c r="K378" s="1040"/>
      <c r="L378" s="1040"/>
      <c r="M378" s="1041" t="s">
        <v>2274</v>
      </c>
      <c r="N378" s="1041"/>
      <c r="O378" s="1041"/>
      <c r="P378" s="1041"/>
      <c r="Q378" s="1041"/>
    </row>
    <row r="379" spans="1:17" ht="15" x14ac:dyDescent="0.25">
      <c r="A379" s="1040" t="s">
        <v>2278</v>
      </c>
      <c r="B379" s="1040"/>
      <c r="C379" s="1040"/>
      <c r="D379" s="1040"/>
      <c r="E379" s="1040"/>
      <c r="F379" s="1040"/>
      <c r="G379" s="1040"/>
      <c r="H379" s="1040"/>
      <c r="I379" s="1040"/>
      <c r="J379" s="1040"/>
      <c r="K379" s="1040"/>
      <c r="L379" s="1040"/>
      <c r="M379" s="1041" t="s">
        <v>2275</v>
      </c>
      <c r="N379" s="1041"/>
      <c r="O379" s="1041"/>
      <c r="P379" s="1041"/>
      <c r="Q379" s="1041"/>
    </row>
    <row r="380" spans="1:17" ht="15" x14ac:dyDescent="0.25">
      <c r="A380" s="21"/>
      <c r="B380" s="21"/>
      <c r="C380" s="292"/>
      <c r="D380" s="292"/>
      <c r="E380" s="292"/>
      <c r="F380" s="292"/>
      <c r="G380" s="292"/>
      <c r="H380" s="292"/>
      <c r="I380" s="292"/>
      <c r="J380" s="292"/>
      <c r="K380" s="292"/>
      <c r="L380" s="292"/>
      <c r="M380" s="60"/>
      <c r="N380" s="61"/>
      <c r="O380" s="61"/>
      <c r="P380" s="62"/>
      <c r="Q380" s="63"/>
    </row>
    <row r="381" spans="1:17" ht="15" x14ac:dyDescent="0.25">
      <c r="A381" s="21"/>
      <c r="B381" s="21"/>
      <c r="C381" s="292"/>
      <c r="D381" s="292"/>
      <c r="E381" s="292"/>
      <c r="F381" s="292"/>
      <c r="G381" s="292"/>
      <c r="H381" s="292"/>
      <c r="I381" s="292"/>
      <c r="J381" s="292"/>
      <c r="K381" s="292"/>
      <c r="L381" s="292"/>
      <c r="M381" s="60"/>
      <c r="N381" s="61"/>
      <c r="O381" s="61"/>
      <c r="P381" s="62"/>
      <c r="Q381" s="63"/>
    </row>
    <row r="382" spans="1:17" ht="15" x14ac:dyDescent="0.25">
      <c r="A382" s="21"/>
      <c r="B382" s="21"/>
      <c r="C382" s="292"/>
      <c r="D382" s="292"/>
      <c r="E382" s="292"/>
      <c r="F382" s="292"/>
      <c r="G382" s="292"/>
      <c r="H382" s="292"/>
      <c r="I382" s="292"/>
      <c r="J382" s="292"/>
      <c r="K382" s="292"/>
      <c r="L382" s="292"/>
      <c r="M382" s="60"/>
      <c r="N382" s="61"/>
      <c r="O382" s="61"/>
      <c r="P382" s="62"/>
      <c r="Q382" s="63"/>
    </row>
    <row r="383" spans="1:17" ht="15" x14ac:dyDescent="0.25">
      <c r="A383" s="1040" t="s">
        <v>2279</v>
      </c>
      <c r="B383" s="1040"/>
      <c r="C383" s="1040"/>
      <c r="D383" s="1040"/>
      <c r="E383" s="1040"/>
      <c r="F383" s="1040"/>
      <c r="G383" s="1040"/>
      <c r="H383" s="1040"/>
      <c r="I383" s="1040"/>
      <c r="J383" s="1040"/>
      <c r="K383" s="1040"/>
      <c r="L383" s="1040"/>
      <c r="M383" s="1042" t="s">
        <v>2338</v>
      </c>
      <c r="N383" s="1042"/>
      <c r="O383" s="1042"/>
      <c r="P383" s="1042"/>
      <c r="Q383" s="1042"/>
    </row>
    <row r="384" spans="1:17" ht="15" x14ac:dyDescent="0.25">
      <c r="A384" s="1043"/>
      <c r="B384" s="1043"/>
      <c r="C384" s="1043"/>
      <c r="D384" s="1043"/>
      <c r="E384" s="1043"/>
      <c r="F384" s="1043"/>
      <c r="G384" s="1043"/>
      <c r="H384" s="1043"/>
      <c r="I384" s="1043"/>
      <c r="J384" s="292"/>
      <c r="K384" s="292"/>
      <c r="L384" s="292"/>
      <c r="M384" s="60"/>
      <c r="N384" s="61"/>
      <c r="O384" s="1044"/>
      <c r="P384" s="1044"/>
      <c r="Q384" s="63"/>
    </row>
    <row r="385" spans="1:17" ht="15" x14ac:dyDescent="0.25">
      <c r="A385" s="296"/>
      <c r="B385" s="296"/>
      <c r="C385" s="296"/>
      <c r="D385" s="296"/>
      <c r="E385" s="296"/>
      <c r="F385" s="296"/>
      <c r="G385" s="296"/>
      <c r="H385" s="296"/>
      <c r="I385" s="296"/>
      <c r="J385" s="60"/>
      <c r="K385" s="60"/>
      <c r="L385" s="60"/>
      <c r="M385" s="60"/>
      <c r="N385" s="61"/>
      <c r="O385" s="61"/>
      <c r="P385" s="212"/>
      <c r="Q385" s="63"/>
    </row>
    <row r="386" spans="1:17" ht="15" x14ac:dyDescent="0.25">
      <c r="A386" s="1032" t="s">
        <v>2280</v>
      </c>
      <c r="B386" s="1032"/>
      <c r="C386" s="1032"/>
      <c r="D386" s="1032"/>
      <c r="E386" s="1032"/>
      <c r="F386" s="1032"/>
      <c r="G386" s="1032"/>
      <c r="H386" s="1032"/>
      <c r="I386" s="1032"/>
      <c r="J386" s="1032"/>
      <c r="K386" s="1032"/>
      <c r="L386" s="62" t="s">
        <v>220</v>
      </c>
      <c r="M386" s="62"/>
      <c r="N386" s="304"/>
      <c r="O386" s="304"/>
      <c r="P386" s="62"/>
      <c r="Q386" s="212"/>
    </row>
    <row r="387" spans="1:17" ht="15" x14ac:dyDescent="0.25">
      <c r="A387" s="1032" t="s">
        <v>2281</v>
      </c>
      <c r="B387" s="1032"/>
      <c r="C387" s="1032"/>
      <c r="D387" s="1032"/>
      <c r="E387" s="1032"/>
      <c r="F387" s="1032"/>
      <c r="G387" s="1032"/>
      <c r="H387" s="1032"/>
      <c r="I387" s="1032"/>
      <c r="J387" s="1032"/>
      <c r="K387" s="1032"/>
      <c r="L387" s="62" t="s">
        <v>220</v>
      </c>
      <c r="M387" s="62"/>
      <c r="N387" s="304"/>
      <c r="O387" s="304"/>
      <c r="P387" s="62"/>
      <c r="Q387" s="212"/>
    </row>
    <row r="388" spans="1:17" ht="15" x14ac:dyDescent="0.25">
      <c r="A388" s="1032" t="s">
        <v>2282</v>
      </c>
      <c r="B388" s="1032"/>
      <c r="C388" s="1032"/>
      <c r="D388" s="1032"/>
      <c r="E388" s="1032"/>
      <c r="F388" s="1032"/>
      <c r="G388" s="1032"/>
      <c r="H388" s="1032"/>
      <c r="I388" s="1032"/>
      <c r="J388" s="1032"/>
      <c r="K388" s="1032"/>
      <c r="L388" s="62" t="s">
        <v>220</v>
      </c>
      <c r="M388" s="62"/>
      <c r="N388" s="304"/>
      <c r="O388" s="304"/>
      <c r="P388" s="62"/>
      <c r="Q388" s="212"/>
    </row>
    <row r="389" spans="1:17" ht="15" x14ac:dyDescent="0.25">
      <c r="A389" s="62"/>
      <c r="B389" s="62"/>
      <c r="C389" s="62"/>
      <c r="D389" s="64"/>
      <c r="E389" s="62"/>
      <c r="F389" s="62"/>
      <c r="G389" s="62"/>
      <c r="H389" s="65"/>
      <c r="I389" s="66"/>
      <c r="J389" s="62"/>
      <c r="K389" s="62"/>
      <c r="L389" s="62"/>
      <c r="M389" s="62"/>
      <c r="N389" s="304"/>
      <c r="O389" s="304"/>
      <c r="P389" s="62"/>
      <c r="Q389" s="212"/>
    </row>
    <row r="390" spans="1:17" ht="15" x14ac:dyDescent="0.25">
      <c r="A390" s="303" t="s">
        <v>279</v>
      </c>
      <c r="B390" s="1047" t="s">
        <v>280</v>
      </c>
      <c r="C390" s="1047"/>
      <c r="D390" s="1047"/>
      <c r="E390" s="1047"/>
      <c r="F390" s="1047"/>
      <c r="G390" s="1047"/>
      <c r="H390" s="1047"/>
      <c r="I390" s="1047"/>
      <c r="J390" s="1047"/>
      <c r="K390" s="1047" t="s">
        <v>2283</v>
      </c>
      <c r="L390" s="1047"/>
      <c r="M390" s="62"/>
      <c r="N390" s="304"/>
      <c r="O390" s="304"/>
      <c r="P390" s="62"/>
      <c r="Q390" s="212"/>
    </row>
    <row r="391" spans="1:17" ht="15" x14ac:dyDescent="0.25">
      <c r="A391" s="293">
        <f>1</f>
        <v>1</v>
      </c>
      <c r="B391" s="1048" t="s">
        <v>281</v>
      </c>
      <c r="C391" s="1048"/>
      <c r="D391" s="1048"/>
      <c r="E391" s="1048"/>
      <c r="F391" s="1048"/>
      <c r="G391" s="1048"/>
      <c r="H391" s="1048"/>
      <c r="I391" s="1048"/>
      <c r="J391" s="1048"/>
      <c r="K391" s="1048"/>
      <c r="L391" s="1048"/>
      <c r="M391" s="62"/>
      <c r="N391" s="304"/>
      <c r="O391" s="304"/>
      <c r="P391" s="62"/>
      <c r="Q391" s="212"/>
    </row>
    <row r="392" spans="1:17" ht="15" x14ac:dyDescent="0.25">
      <c r="A392" s="293">
        <f>A391+1</f>
        <v>2</v>
      </c>
      <c r="B392" s="1048" t="s">
        <v>282</v>
      </c>
      <c r="C392" s="1048"/>
      <c r="D392" s="1048"/>
      <c r="E392" s="1048"/>
      <c r="F392" s="1048"/>
      <c r="G392" s="1048"/>
      <c r="H392" s="1048"/>
      <c r="I392" s="1048"/>
      <c r="J392" s="1048"/>
      <c r="K392" s="1049"/>
      <c r="L392" s="1049"/>
      <c r="M392" s="62"/>
      <c r="N392" s="304"/>
      <c r="O392" s="304"/>
      <c r="P392" s="62"/>
      <c r="Q392" s="212"/>
    </row>
    <row r="393" spans="1:17" ht="15" x14ac:dyDescent="0.25">
      <c r="A393" s="302">
        <f>A392+1</f>
        <v>3</v>
      </c>
      <c r="B393" s="1048" t="s">
        <v>2257</v>
      </c>
      <c r="C393" s="1048"/>
      <c r="D393" s="1048"/>
      <c r="E393" s="1048"/>
      <c r="F393" s="1048"/>
      <c r="G393" s="1048"/>
      <c r="H393" s="1048"/>
      <c r="I393" s="1048"/>
      <c r="J393" s="1048"/>
      <c r="K393" s="1048"/>
      <c r="L393" s="1048"/>
      <c r="M393" s="62"/>
      <c r="N393" s="304"/>
      <c r="O393" s="304"/>
      <c r="P393" s="62"/>
      <c r="Q393" s="212"/>
    </row>
    <row r="394" spans="1:17" ht="15" x14ac:dyDescent="0.25">
      <c r="A394" s="293">
        <f>A393+1</f>
        <v>4</v>
      </c>
      <c r="B394" s="1048" t="s">
        <v>283</v>
      </c>
      <c r="C394" s="1048"/>
      <c r="D394" s="1048"/>
      <c r="E394" s="1048"/>
      <c r="F394" s="1048"/>
      <c r="G394" s="1048"/>
      <c r="H394" s="1048"/>
      <c r="I394" s="1048"/>
      <c r="J394" s="1048"/>
      <c r="K394" s="1048"/>
      <c r="L394" s="1048"/>
      <c r="M394" s="62"/>
      <c r="N394" s="304"/>
      <c r="O394" s="304"/>
      <c r="P394" s="62"/>
      <c r="Q394" s="212"/>
    </row>
    <row r="438" spans="1:17" ht="13.5" thickBot="1" x14ac:dyDescent="0.25"/>
    <row r="439" spans="1:17" x14ac:dyDescent="0.2">
      <c r="A439" s="14"/>
      <c r="B439" s="15"/>
      <c r="C439" s="15"/>
      <c r="D439" s="15"/>
      <c r="E439" s="15"/>
      <c r="F439" s="15"/>
      <c r="G439" s="15"/>
      <c r="H439" s="16"/>
      <c r="I439" s="14"/>
      <c r="J439" s="15"/>
      <c r="K439" s="15"/>
      <c r="L439" s="15"/>
      <c r="M439" s="15"/>
      <c r="N439" s="17"/>
      <c r="O439" s="17"/>
      <c r="P439" s="226"/>
      <c r="Q439" s="18"/>
    </row>
    <row r="440" spans="1:17" x14ac:dyDescent="0.2">
      <c r="A440" s="20"/>
      <c r="B440" s="21"/>
      <c r="C440" s="21"/>
      <c r="D440" s="21"/>
      <c r="E440" s="21"/>
      <c r="F440" s="21"/>
      <c r="G440" s="21"/>
      <c r="H440" s="22"/>
      <c r="I440" s="947" t="s">
        <v>2270</v>
      </c>
      <c r="J440" s="948"/>
      <c r="K440" s="948"/>
      <c r="L440" s="948"/>
      <c r="M440" s="948"/>
      <c r="N440" s="948"/>
      <c r="O440" s="949"/>
      <c r="P440" s="227"/>
      <c r="Q440" s="23"/>
    </row>
    <row r="441" spans="1:17" x14ac:dyDescent="0.2">
      <c r="A441" s="20"/>
      <c r="B441" s="21"/>
      <c r="C441" s="21"/>
      <c r="D441" s="21"/>
      <c r="E441" s="21"/>
      <c r="F441" s="21"/>
      <c r="G441" s="21"/>
      <c r="H441" s="22"/>
      <c r="I441" s="947" t="s">
        <v>2271</v>
      </c>
      <c r="J441" s="948"/>
      <c r="K441" s="948"/>
      <c r="L441" s="948"/>
      <c r="M441" s="948"/>
      <c r="N441" s="948"/>
      <c r="O441" s="949"/>
      <c r="P441" s="227"/>
      <c r="Q441" s="23"/>
    </row>
    <row r="442" spans="1:17" ht="13.5" thickBot="1" x14ac:dyDescent="0.25">
      <c r="A442" s="20"/>
      <c r="B442" s="21"/>
      <c r="C442" s="21"/>
      <c r="D442" s="21"/>
      <c r="E442" s="21"/>
      <c r="F442" s="21"/>
      <c r="G442" s="21"/>
      <c r="H442" s="22"/>
      <c r="I442" s="24"/>
      <c r="J442" s="25"/>
      <c r="K442" s="25"/>
      <c r="L442" s="25"/>
      <c r="M442" s="25"/>
      <c r="N442" s="26"/>
      <c r="O442" s="26"/>
      <c r="P442" s="227"/>
      <c r="Q442" s="23"/>
    </row>
    <row r="443" spans="1:17" x14ac:dyDescent="0.2">
      <c r="A443" s="27"/>
      <c r="B443" s="28"/>
      <c r="C443" s="28"/>
      <c r="D443" s="28"/>
      <c r="E443" s="28"/>
      <c r="F443" s="28"/>
      <c r="G443" s="28"/>
      <c r="H443" s="29"/>
      <c r="I443" s="950" t="s">
        <v>217</v>
      </c>
      <c r="J443" s="951"/>
      <c r="K443" s="951"/>
      <c r="L443" s="951"/>
      <c r="M443" s="951"/>
      <c r="N443" s="951"/>
      <c r="O443" s="952"/>
      <c r="P443" s="27"/>
      <c r="Q443" s="29"/>
    </row>
    <row r="444" spans="1:17" ht="13.5" thickBot="1" x14ac:dyDescent="0.25">
      <c r="A444" s="30"/>
      <c r="B444" s="31"/>
      <c r="C444" s="31"/>
      <c r="D444" s="31"/>
      <c r="E444" s="31"/>
      <c r="F444" s="31"/>
      <c r="G444" s="31"/>
      <c r="H444" s="32"/>
      <c r="I444" s="953" t="s">
        <v>218</v>
      </c>
      <c r="J444" s="954"/>
      <c r="K444" s="954"/>
      <c r="L444" s="954"/>
      <c r="M444" s="954"/>
      <c r="N444" s="954"/>
      <c r="O444" s="955"/>
      <c r="P444" s="30"/>
      <c r="Q444" s="32"/>
    </row>
    <row r="445" spans="1:17" x14ac:dyDescent="0.2">
      <c r="A445" s="956"/>
      <c r="B445" s="957"/>
      <c r="C445" s="957"/>
      <c r="D445" s="957"/>
      <c r="E445" s="957"/>
      <c r="F445" s="957"/>
      <c r="G445" s="957"/>
      <c r="H445" s="957"/>
      <c r="I445" s="240"/>
      <c r="J445" s="241"/>
      <c r="K445" s="242"/>
      <c r="L445" s="241"/>
      <c r="M445" s="241"/>
      <c r="N445" s="243"/>
      <c r="O445" s="244"/>
      <c r="P445" s="245"/>
      <c r="Q445" s="246"/>
    </row>
    <row r="446" spans="1:17" x14ac:dyDescent="0.2">
      <c r="A446" s="945"/>
      <c r="B446" s="946"/>
      <c r="C446" s="946"/>
      <c r="D446" s="946"/>
      <c r="E446" s="946"/>
      <c r="F446" s="946"/>
      <c r="G446" s="946"/>
      <c r="H446" s="946"/>
      <c r="I446" s="53"/>
      <c r="J446" s="247"/>
      <c r="K446" s="248"/>
      <c r="L446" s="247"/>
      <c r="M446" s="247"/>
      <c r="N446" s="249"/>
      <c r="O446" s="250"/>
      <c r="P446" s="738"/>
      <c r="Q446" s="251"/>
    </row>
    <row r="447" spans="1:17" x14ac:dyDescent="0.2">
      <c r="A447" s="945" t="s">
        <v>219</v>
      </c>
      <c r="B447" s="946"/>
      <c r="C447" s="946"/>
      <c r="D447" s="946"/>
      <c r="E447" s="946"/>
      <c r="F447" s="946"/>
      <c r="G447" s="946"/>
      <c r="H447" s="946"/>
      <c r="I447" s="287" t="s">
        <v>220</v>
      </c>
      <c r="J447" s="247">
        <v>3</v>
      </c>
      <c r="K447" s="959" t="s">
        <v>2324</v>
      </c>
      <c r="L447" s="959"/>
      <c r="M447" s="959"/>
      <c r="N447" s="252"/>
      <c r="O447" s="250"/>
      <c r="P447" s="738"/>
      <c r="Q447" s="251"/>
    </row>
    <row r="448" spans="1:17" x14ac:dyDescent="0.2">
      <c r="A448" s="960" t="s">
        <v>222</v>
      </c>
      <c r="B448" s="961"/>
      <c r="C448" s="961"/>
      <c r="D448" s="961"/>
      <c r="E448" s="961"/>
      <c r="F448" s="961"/>
      <c r="G448" s="961"/>
      <c r="H448" s="961"/>
      <c r="I448" s="250" t="s">
        <v>220</v>
      </c>
      <c r="J448" s="253" t="s">
        <v>2558</v>
      </c>
      <c r="K448" s="959" t="s">
        <v>2559</v>
      </c>
      <c r="L448" s="959"/>
      <c r="M448" s="959"/>
      <c r="N448" s="959"/>
      <c r="O448" s="959"/>
      <c r="P448" s="959"/>
      <c r="Q448" s="254"/>
    </row>
    <row r="449" spans="1:17" ht="15.75" customHeight="1" x14ac:dyDescent="0.2">
      <c r="A449" s="1213" t="s">
        <v>224</v>
      </c>
      <c r="B449" s="1214"/>
      <c r="C449" s="1214"/>
      <c r="D449" s="1214"/>
      <c r="E449" s="1214"/>
      <c r="F449" s="1214"/>
      <c r="G449" s="1214"/>
      <c r="H449" s="1214"/>
      <c r="I449" s="336" t="s">
        <v>220</v>
      </c>
      <c r="J449" s="337" t="s">
        <v>2560</v>
      </c>
      <c r="K449" s="1211" t="s">
        <v>103</v>
      </c>
      <c r="L449" s="1211"/>
      <c r="M449" s="1211"/>
      <c r="N449" s="1211"/>
      <c r="O449" s="1211"/>
      <c r="P449" s="1211"/>
      <c r="Q449" s="1212"/>
    </row>
    <row r="450" spans="1:17" x14ac:dyDescent="0.2">
      <c r="A450" s="945" t="s">
        <v>226</v>
      </c>
      <c r="B450" s="946"/>
      <c r="C450" s="946"/>
      <c r="D450" s="946"/>
      <c r="E450" s="946"/>
      <c r="F450" s="946"/>
      <c r="G450" s="946"/>
      <c r="H450" s="946"/>
      <c r="I450" s="250" t="s">
        <v>220</v>
      </c>
      <c r="J450" s="247" t="s">
        <v>227</v>
      </c>
      <c r="K450" s="256"/>
      <c r="L450" s="725"/>
      <c r="M450" s="725"/>
      <c r="N450" s="252"/>
      <c r="O450" s="250"/>
      <c r="P450" s="738"/>
      <c r="Q450" s="251"/>
    </row>
    <row r="451" spans="1:17" x14ac:dyDescent="0.2">
      <c r="A451" s="945" t="s">
        <v>228</v>
      </c>
      <c r="B451" s="946"/>
      <c r="C451" s="946"/>
      <c r="D451" s="946"/>
      <c r="E451" s="946"/>
      <c r="F451" s="946"/>
      <c r="G451" s="946"/>
      <c r="H451" s="946"/>
      <c r="I451" s="250" t="s">
        <v>220</v>
      </c>
      <c r="J451" s="247" t="s">
        <v>229</v>
      </c>
      <c r="K451" s="256"/>
      <c r="L451" s="725"/>
      <c r="M451" s="725"/>
      <c r="N451" s="252"/>
      <c r="O451" s="250"/>
      <c r="P451" s="738"/>
      <c r="Q451" s="251"/>
    </row>
    <row r="452" spans="1:17" x14ac:dyDescent="0.2">
      <c r="A452" s="945" t="s">
        <v>230</v>
      </c>
      <c r="B452" s="946"/>
      <c r="C452" s="946"/>
      <c r="D452" s="946"/>
      <c r="E452" s="946"/>
      <c r="F452" s="946"/>
      <c r="G452" s="946"/>
      <c r="H452" s="946"/>
      <c r="I452" s="250" t="s">
        <v>220</v>
      </c>
      <c r="J452" s="1238">
        <f>Q470</f>
        <v>565000000</v>
      </c>
      <c r="K452" s="1238"/>
      <c r="L452" s="1238"/>
      <c r="M452" s="725"/>
      <c r="N452" s="252"/>
      <c r="O452" s="250"/>
      <c r="P452" s="738"/>
      <c r="Q452" s="251"/>
    </row>
    <row r="453" spans="1:17" x14ac:dyDescent="0.2">
      <c r="A453" s="945" t="s">
        <v>231</v>
      </c>
      <c r="B453" s="946"/>
      <c r="C453" s="946"/>
      <c r="D453" s="946"/>
      <c r="E453" s="946"/>
      <c r="F453" s="946"/>
      <c r="G453" s="946"/>
      <c r="H453" s="946"/>
      <c r="I453" s="250" t="s">
        <v>220</v>
      </c>
      <c r="J453" s="247" t="s">
        <v>229</v>
      </c>
      <c r="K453" s="256"/>
      <c r="L453" s="725"/>
      <c r="M453" s="725"/>
      <c r="N453" s="252"/>
      <c r="O453" s="250"/>
      <c r="P453" s="738"/>
      <c r="Q453" s="251"/>
    </row>
    <row r="454" spans="1:17" x14ac:dyDescent="0.2">
      <c r="A454" s="724" t="s">
        <v>232</v>
      </c>
      <c r="B454" s="725"/>
      <c r="C454" s="725"/>
      <c r="D454" s="725"/>
      <c r="E454" s="725"/>
      <c r="F454" s="725"/>
      <c r="G454" s="725"/>
      <c r="H454" s="725"/>
      <c r="I454" s="250" t="s">
        <v>220</v>
      </c>
      <c r="J454" s="247" t="s">
        <v>233</v>
      </c>
      <c r="K454" s="256"/>
      <c r="L454" s="725"/>
      <c r="M454" s="725"/>
      <c r="N454" s="252"/>
      <c r="O454" s="250"/>
      <c r="P454" s="738"/>
      <c r="Q454" s="251"/>
    </row>
    <row r="455" spans="1:17" ht="13.5" thickBot="1" x14ac:dyDescent="0.25">
      <c r="A455" s="962" t="s">
        <v>234</v>
      </c>
      <c r="B455" s="963"/>
      <c r="C455" s="963"/>
      <c r="D455" s="963"/>
      <c r="E455" s="963"/>
      <c r="F455" s="963"/>
      <c r="G455" s="963"/>
      <c r="H455" s="963"/>
      <c r="I455" s="963"/>
      <c r="J455" s="963"/>
      <c r="K455" s="963"/>
      <c r="L455" s="963"/>
      <c r="M455" s="963"/>
      <c r="N455" s="963"/>
      <c r="O455" s="963"/>
      <c r="P455" s="963"/>
      <c r="Q455" s="964"/>
    </row>
    <row r="456" spans="1:17" ht="13.5" thickBot="1" x14ac:dyDescent="0.25">
      <c r="A456" s="958" t="s">
        <v>235</v>
      </c>
      <c r="B456" s="958"/>
      <c r="C456" s="958"/>
      <c r="D456" s="958"/>
      <c r="E456" s="958"/>
      <c r="F456" s="958"/>
      <c r="G456" s="726"/>
      <c r="H456" s="958" t="s">
        <v>236</v>
      </c>
      <c r="I456" s="958"/>
      <c r="J456" s="958"/>
      <c r="K456" s="958"/>
      <c r="L456" s="958"/>
      <c r="M456" s="958"/>
      <c r="N456" s="958" t="s">
        <v>237</v>
      </c>
      <c r="O456" s="958"/>
      <c r="P456" s="958"/>
      <c r="Q456" s="958"/>
    </row>
    <row r="457" spans="1:17" ht="26.25" customHeight="1" x14ac:dyDescent="0.2">
      <c r="A457" s="223" t="s">
        <v>238</v>
      </c>
      <c r="B457" s="33"/>
      <c r="C457" s="33"/>
      <c r="D457" s="33"/>
      <c r="E457" s="33"/>
      <c r="F457" s="34"/>
      <c r="G457" s="34"/>
      <c r="H457" s="965" t="s">
        <v>2329</v>
      </c>
      <c r="I457" s="965"/>
      <c r="J457" s="965"/>
      <c r="K457" s="965"/>
      <c r="L457" s="965"/>
      <c r="M457" s="965"/>
      <c r="N457" s="966" t="s">
        <v>240</v>
      </c>
      <c r="O457" s="967"/>
      <c r="P457" s="967"/>
      <c r="Q457" s="968"/>
    </row>
    <row r="458" spans="1:17" x14ac:dyDescent="0.2">
      <c r="A458" s="969" t="s">
        <v>241</v>
      </c>
      <c r="B458" s="970"/>
      <c r="C458" s="970"/>
      <c r="D458" s="970"/>
      <c r="E458" s="970"/>
      <c r="F458" s="971"/>
      <c r="G458" s="727"/>
      <c r="H458" s="972" t="s">
        <v>242</v>
      </c>
      <c r="I458" s="970"/>
      <c r="J458" s="970"/>
      <c r="K458" s="970"/>
      <c r="L458" s="970"/>
      <c r="M458" s="971"/>
      <c r="N458" s="973">
        <f>Q470</f>
        <v>565000000</v>
      </c>
      <c r="O458" s="974"/>
      <c r="P458" s="974"/>
      <c r="Q458" s="975"/>
    </row>
    <row r="459" spans="1:17" x14ac:dyDescent="0.2">
      <c r="A459" s="976" t="s">
        <v>243</v>
      </c>
      <c r="B459" s="977"/>
      <c r="C459" s="977"/>
      <c r="D459" s="977"/>
      <c r="E459" s="977"/>
      <c r="F459" s="978"/>
      <c r="G459" s="728"/>
      <c r="H459" s="238" t="s">
        <v>2272</v>
      </c>
      <c r="I459" s="1236" t="s">
        <v>2598</v>
      </c>
      <c r="J459" s="1236"/>
      <c r="K459" s="1236"/>
      <c r="L459" s="1236"/>
      <c r="M459" s="1237"/>
      <c r="N459" s="981"/>
      <c r="O459" s="982"/>
      <c r="P459" s="982"/>
      <c r="Q459" s="983"/>
    </row>
    <row r="460" spans="1:17" ht="13.5" thickBot="1" x14ac:dyDescent="0.25">
      <c r="A460" s="976" t="s">
        <v>245</v>
      </c>
      <c r="B460" s="977"/>
      <c r="C460" s="977"/>
      <c r="D460" s="977"/>
      <c r="E460" s="977"/>
      <c r="F460" s="978"/>
      <c r="G460" s="728"/>
      <c r="H460" s="239" t="s">
        <v>2272</v>
      </c>
      <c r="I460" s="984" t="s">
        <v>2599</v>
      </c>
      <c r="J460" s="984"/>
      <c r="K460" s="984"/>
      <c r="L460" s="984"/>
      <c r="M460" s="985"/>
      <c r="N460" s="981"/>
      <c r="O460" s="982"/>
      <c r="P460" s="982"/>
      <c r="Q460" s="983"/>
    </row>
    <row r="461" spans="1:17" x14ac:dyDescent="0.2">
      <c r="A461" s="986" t="s">
        <v>2371</v>
      </c>
      <c r="B461" s="987"/>
      <c r="C461" s="987"/>
      <c r="D461" s="987"/>
      <c r="E461" s="987"/>
      <c r="F461" s="987"/>
      <c r="G461" s="987"/>
      <c r="H461" s="987"/>
      <c r="I461" s="987"/>
      <c r="J461" s="987"/>
      <c r="K461" s="987"/>
      <c r="L461" s="987"/>
      <c r="M461" s="987"/>
      <c r="N461" s="987"/>
      <c r="O461" s="987"/>
      <c r="P461" s="987"/>
      <c r="Q461" s="988"/>
    </row>
    <row r="462" spans="1:17" ht="13.5" thickBot="1" x14ac:dyDescent="0.25">
      <c r="A462" s="989"/>
      <c r="B462" s="990"/>
      <c r="C462" s="990"/>
      <c r="D462" s="990"/>
      <c r="E462" s="990"/>
      <c r="F462" s="990"/>
      <c r="G462" s="990"/>
      <c r="H462" s="990"/>
      <c r="I462" s="990"/>
      <c r="J462" s="990"/>
      <c r="K462" s="990"/>
      <c r="L462" s="990"/>
      <c r="M462" s="990"/>
      <c r="N462" s="990"/>
      <c r="O462" s="990"/>
      <c r="P462" s="990"/>
      <c r="Q462" s="991"/>
    </row>
    <row r="463" spans="1:17" x14ac:dyDescent="0.2">
      <c r="A463" s="950" t="s">
        <v>246</v>
      </c>
      <c r="B463" s="951"/>
      <c r="C463" s="951"/>
      <c r="D463" s="951"/>
      <c r="E463" s="951"/>
      <c r="F463" s="951"/>
      <c r="G463" s="951"/>
      <c r="H463" s="951"/>
      <c r="I463" s="951"/>
      <c r="J463" s="951"/>
      <c r="K463" s="951"/>
      <c r="L463" s="951"/>
      <c r="M463" s="951"/>
      <c r="N463" s="951"/>
      <c r="O463" s="951"/>
      <c r="P463" s="951"/>
      <c r="Q463" s="952"/>
    </row>
    <row r="464" spans="1:17" ht="13.5" thickBot="1" x14ac:dyDescent="0.25">
      <c r="A464" s="953" t="s">
        <v>247</v>
      </c>
      <c r="B464" s="954"/>
      <c r="C464" s="954"/>
      <c r="D464" s="954"/>
      <c r="E464" s="954"/>
      <c r="F464" s="954"/>
      <c r="G464" s="954"/>
      <c r="H464" s="954"/>
      <c r="I464" s="954"/>
      <c r="J464" s="954"/>
      <c r="K464" s="954"/>
      <c r="L464" s="954"/>
      <c r="M464" s="954"/>
      <c r="N464" s="954"/>
      <c r="O464" s="954"/>
      <c r="P464" s="954"/>
      <c r="Q464" s="955"/>
    </row>
    <row r="465" spans="1:19" x14ac:dyDescent="0.2">
      <c r="A465" s="35"/>
      <c r="B465" s="36"/>
      <c r="C465" s="36"/>
      <c r="D465" s="36"/>
      <c r="E465" s="36"/>
      <c r="F465" s="992" t="s">
        <v>248</v>
      </c>
      <c r="G465" s="993"/>
      <c r="H465" s="993"/>
      <c r="I465" s="993"/>
      <c r="J465" s="993"/>
      <c r="K465" s="993"/>
      <c r="L465" s="994"/>
      <c r="M465" s="1001" t="s">
        <v>249</v>
      </c>
      <c r="N465" s="1004" t="s">
        <v>250</v>
      </c>
      <c r="O465" s="1005"/>
      <c r="P465" s="1005"/>
      <c r="Q465" s="1006"/>
    </row>
    <row r="466" spans="1:19" ht="13.5" thickBot="1" x14ac:dyDescent="0.25">
      <c r="A466" s="1010" t="s">
        <v>251</v>
      </c>
      <c r="B466" s="1011"/>
      <c r="C466" s="1011"/>
      <c r="D466" s="1011"/>
      <c r="E466" s="1012"/>
      <c r="F466" s="995"/>
      <c r="G466" s="996"/>
      <c r="H466" s="996"/>
      <c r="I466" s="996"/>
      <c r="J466" s="996"/>
      <c r="K466" s="996"/>
      <c r="L466" s="997"/>
      <c r="M466" s="1002"/>
      <c r="N466" s="1007"/>
      <c r="O466" s="1008"/>
      <c r="P466" s="1008"/>
      <c r="Q466" s="1009"/>
    </row>
    <row r="467" spans="1:19" x14ac:dyDescent="0.2">
      <c r="A467" s="1010" t="s">
        <v>252</v>
      </c>
      <c r="B467" s="1011"/>
      <c r="C467" s="1011"/>
      <c r="D467" s="1011"/>
      <c r="E467" s="1012"/>
      <c r="F467" s="995"/>
      <c r="G467" s="996"/>
      <c r="H467" s="996"/>
      <c r="I467" s="996"/>
      <c r="J467" s="996"/>
      <c r="K467" s="996"/>
      <c r="L467" s="997"/>
      <c r="M467" s="1002"/>
      <c r="N467" s="1013" t="s">
        <v>253</v>
      </c>
      <c r="O467" s="1015" t="s">
        <v>254</v>
      </c>
      <c r="P467" s="37" t="s">
        <v>255</v>
      </c>
      <c r="Q467" s="1017" t="s">
        <v>256</v>
      </c>
    </row>
    <row r="468" spans="1:19" ht="13.5" thickBot="1" x14ac:dyDescent="0.25">
      <c r="A468" s="38"/>
      <c r="B468" s="39"/>
      <c r="C468" s="39"/>
      <c r="D468" s="39"/>
      <c r="E468" s="40"/>
      <c r="F468" s="998"/>
      <c r="G468" s="999"/>
      <c r="H468" s="999"/>
      <c r="I468" s="999"/>
      <c r="J468" s="999"/>
      <c r="K468" s="999"/>
      <c r="L468" s="1000"/>
      <c r="M468" s="1003"/>
      <c r="N468" s="1014"/>
      <c r="O468" s="1016"/>
      <c r="P468" s="41" t="s">
        <v>257</v>
      </c>
      <c r="Q468" s="1018"/>
    </row>
    <row r="469" spans="1:19" ht="13.5" thickBot="1" x14ac:dyDescent="0.25">
      <c r="A469" s="1019">
        <v>1</v>
      </c>
      <c r="B469" s="1020"/>
      <c r="C469" s="1020"/>
      <c r="D469" s="1020"/>
      <c r="E469" s="1021"/>
      <c r="F469" s="1022">
        <v>2</v>
      </c>
      <c r="G469" s="1020"/>
      <c r="H469" s="1020"/>
      <c r="I469" s="1020"/>
      <c r="J469" s="1020"/>
      <c r="K469" s="1020"/>
      <c r="L469" s="1023"/>
      <c r="M469" s="729">
        <v>3</v>
      </c>
      <c r="N469" s="42">
        <v>4</v>
      </c>
      <c r="O469" s="42">
        <v>5</v>
      </c>
      <c r="P469" s="228">
        <v>6</v>
      </c>
      <c r="Q469" s="43" t="s">
        <v>258</v>
      </c>
    </row>
    <row r="470" spans="1:19" x14ac:dyDescent="0.2">
      <c r="A470" s="508">
        <v>5</v>
      </c>
      <c r="B470" s="737"/>
      <c r="C470" s="730"/>
      <c r="D470" s="730"/>
      <c r="E470" s="730"/>
      <c r="F470" s="1227" t="s">
        <v>2350</v>
      </c>
      <c r="G470" s="1228"/>
      <c r="H470" s="1228"/>
      <c r="I470" s="1228"/>
      <c r="J470" s="1228"/>
      <c r="K470" s="1228"/>
      <c r="L470" s="1229"/>
      <c r="M470" s="271"/>
      <c r="N470" s="46"/>
      <c r="O470" s="46"/>
      <c r="P470" s="231"/>
      <c r="Q470" s="56">
        <f>Q471</f>
        <v>565000000</v>
      </c>
    </row>
    <row r="471" spans="1:19" x14ac:dyDescent="0.2">
      <c r="A471" s="268">
        <v>5</v>
      </c>
      <c r="B471" s="269">
        <v>2</v>
      </c>
      <c r="C471" s="269"/>
      <c r="D471" s="270"/>
      <c r="E471" s="276"/>
      <c r="F471" s="1233" t="s">
        <v>302</v>
      </c>
      <c r="G471" s="1234"/>
      <c r="H471" s="1234"/>
      <c r="I471" s="1234"/>
      <c r="J471" s="1234"/>
      <c r="K471" s="1234"/>
      <c r="L471" s="1235"/>
      <c r="M471" s="271"/>
      <c r="N471" s="46"/>
      <c r="O471" s="46"/>
      <c r="P471" s="231"/>
      <c r="Q471" s="56">
        <f>Q534</f>
        <v>565000000</v>
      </c>
    </row>
    <row r="472" spans="1:19" x14ac:dyDescent="0.2">
      <c r="A472" s="266">
        <v>5</v>
      </c>
      <c r="B472" s="730">
        <v>2</v>
      </c>
      <c r="C472" s="730">
        <v>1</v>
      </c>
      <c r="D472" s="344"/>
      <c r="E472" s="344"/>
      <c r="F472" s="1227" t="s">
        <v>303</v>
      </c>
      <c r="G472" s="1228"/>
      <c r="H472" s="1228"/>
      <c r="I472" s="1228"/>
      <c r="J472" s="1228"/>
      <c r="K472" s="1228"/>
      <c r="L472" s="1229"/>
      <c r="M472" s="271"/>
      <c r="N472" s="46"/>
      <c r="O472" s="46"/>
      <c r="P472" s="231"/>
      <c r="Q472" s="56"/>
    </row>
    <row r="473" spans="1:19" ht="26.25" customHeight="1" x14ac:dyDescent="0.2">
      <c r="A473" s="268">
        <v>5</v>
      </c>
      <c r="B473" s="269">
        <v>2</v>
      </c>
      <c r="C473" s="269">
        <v>1</v>
      </c>
      <c r="D473" s="270"/>
      <c r="E473" s="276" t="s">
        <v>262</v>
      </c>
      <c r="F473" s="1230" t="s">
        <v>322</v>
      </c>
      <c r="G473" s="1231"/>
      <c r="H473" s="1231"/>
      <c r="I473" s="1231"/>
      <c r="J473" s="1231"/>
      <c r="K473" s="1231"/>
      <c r="L473" s="1232"/>
      <c r="M473" s="271"/>
      <c r="N473" s="46"/>
      <c r="O473" s="46"/>
      <c r="P473" s="231"/>
      <c r="Q473" s="56">
        <f>Q474+Q483</f>
        <v>2590000</v>
      </c>
    </row>
    <row r="474" spans="1:19" x14ac:dyDescent="0.2">
      <c r="A474" s="268"/>
      <c r="B474" s="269"/>
      <c r="C474" s="269"/>
      <c r="D474" s="270"/>
      <c r="E474" s="276"/>
      <c r="F474" s="1230" t="s">
        <v>2351</v>
      </c>
      <c r="G474" s="1231"/>
      <c r="H474" s="1231"/>
      <c r="I474" s="1231"/>
      <c r="J474" s="1231"/>
      <c r="K474" s="1231"/>
      <c r="L474" s="1232"/>
      <c r="M474" s="271"/>
      <c r="N474" s="46"/>
      <c r="O474" s="46"/>
      <c r="P474" s="231"/>
      <c r="Q474" s="56">
        <f>SUM(Q475:Q482)</f>
        <v>1903000</v>
      </c>
      <c r="S474" s="71"/>
    </row>
    <row r="475" spans="1:19" ht="24" x14ac:dyDescent="0.2">
      <c r="A475" s="268"/>
      <c r="B475" s="269"/>
      <c r="C475" s="269"/>
      <c r="D475" s="270"/>
      <c r="E475" s="276"/>
      <c r="F475" s="452" t="s">
        <v>262</v>
      </c>
      <c r="G475" s="453"/>
      <c r="H475" s="453"/>
      <c r="I475" s="1222" t="s">
        <v>2352</v>
      </c>
      <c r="J475" s="1222"/>
      <c r="K475" s="1222"/>
      <c r="L475" s="1223"/>
      <c r="M475" s="459" t="s">
        <v>2436</v>
      </c>
      <c r="N475" s="460">
        <v>1</v>
      </c>
      <c r="O475" s="460" t="s">
        <v>2437</v>
      </c>
      <c r="P475" s="461">
        <v>328000</v>
      </c>
      <c r="Q475" s="462">
        <f>N475*P475</f>
        <v>328000</v>
      </c>
    </row>
    <row r="476" spans="1:19" ht="24" x14ac:dyDescent="0.2">
      <c r="A476" s="268"/>
      <c r="B476" s="269"/>
      <c r="C476" s="269"/>
      <c r="D476" s="270"/>
      <c r="E476" s="276"/>
      <c r="F476" s="452" t="s">
        <v>266</v>
      </c>
      <c r="G476" s="453"/>
      <c r="H476" s="453"/>
      <c r="I476" s="1220" t="s">
        <v>2354</v>
      </c>
      <c r="J476" s="1220"/>
      <c r="K476" s="1220"/>
      <c r="L476" s="1221"/>
      <c r="M476" s="459" t="s">
        <v>2436</v>
      </c>
      <c r="N476" s="459">
        <v>1</v>
      </c>
      <c r="O476" s="459" t="s">
        <v>2437</v>
      </c>
      <c r="P476" s="463">
        <v>225000</v>
      </c>
      <c r="Q476" s="464">
        <f>N476*P476</f>
        <v>225000</v>
      </c>
      <c r="S476" s="71"/>
    </row>
    <row r="477" spans="1:19" ht="24" x14ac:dyDescent="0.2">
      <c r="A477" s="268"/>
      <c r="B477" s="269"/>
      <c r="C477" s="269"/>
      <c r="D477" s="270"/>
      <c r="E477" s="276"/>
      <c r="F477" s="452" t="s">
        <v>271</v>
      </c>
      <c r="G477" s="453"/>
      <c r="H477" s="453"/>
      <c r="I477" s="1220" t="s">
        <v>2355</v>
      </c>
      <c r="J477" s="1220"/>
      <c r="K477" s="1220"/>
      <c r="L477" s="1221"/>
      <c r="M477" s="459" t="s">
        <v>2436</v>
      </c>
      <c r="N477" s="459">
        <v>1</v>
      </c>
      <c r="O477" s="459" t="s">
        <v>2437</v>
      </c>
      <c r="P477" s="463">
        <v>225000</v>
      </c>
      <c r="Q477" s="464">
        <f t="shared" ref="Q477:Q482" si="3">N477*P477</f>
        <v>225000</v>
      </c>
    </row>
    <row r="478" spans="1:19" ht="24" x14ac:dyDescent="0.2">
      <c r="A478" s="268"/>
      <c r="B478" s="269"/>
      <c r="C478" s="269"/>
      <c r="D478" s="270"/>
      <c r="E478" s="276"/>
      <c r="F478" s="452" t="s">
        <v>268</v>
      </c>
      <c r="G478" s="453"/>
      <c r="H478" s="453"/>
      <c r="I478" s="1222" t="s">
        <v>2356</v>
      </c>
      <c r="J478" s="1222"/>
      <c r="K478" s="1222"/>
      <c r="L478" s="1223"/>
      <c r="M478" s="459" t="s">
        <v>2436</v>
      </c>
      <c r="N478" s="459">
        <v>1</v>
      </c>
      <c r="O478" s="459" t="s">
        <v>2437</v>
      </c>
      <c r="P478" s="463">
        <v>225000</v>
      </c>
      <c r="Q478" s="464">
        <f t="shared" si="3"/>
        <v>225000</v>
      </c>
    </row>
    <row r="479" spans="1:19" ht="24" x14ac:dyDescent="0.2">
      <c r="A479" s="268"/>
      <c r="B479" s="269"/>
      <c r="C479" s="269"/>
      <c r="D479" s="270"/>
      <c r="E479" s="276"/>
      <c r="F479" s="452" t="s">
        <v>431</v>
      </c>
      <c r="G479" s="453"/>
      <c r="H479" s="453"/>
      <c r="I479" s="1222" t="s">
        <v>2357</v>
      </c>
      <c r="J479" s="1222"/>
      <c r="K479" s="1222"/>
      <c r="L479" s="1223"/>
      <c r="M479" s="459" t="s">
        <v>2436</v>
      </c>
      <c r="N479" s="459">
        <v>1</v>
      </c>
      <c r="O479" s="459" t="s">
        <v>2437</v>
      </c>
      <c r="P479" s="463">
        <v>225000</v>
      </c>
      <c r="Q479" s="464">
        <f t="shared" si="3"/>
        <v>225000</v>
      </c>
    </row>
    <row r="480" spans="1:19" ht="24" x14ac:dyDescent="0.2">
      <c r="A480" s="268"/>
      <c r="B480" s="269"/>
      <c r="C480" s="269"/>
      <c r="D480" s="270"/>
      <c r="E480" s="276"/>
      <c r="F480" s="452" t="s">
        <v>2331</v>
      </c>
      <c r="G480" s="453"/>
      <c r="H480" s="453"/>
      <c r="I480" s="1222" t="s">
        <v>2358</v>
      </c>
      <c r="J480" s="1222"/>
      <c r="K480" s="1222"/>
      <c r="L480" s="1223"/>
      <c r="M480" s="459" t="s">
        <v>2436</v>
      </c>
      <c r="N480" s="459">
        <v>1</v>
      </c>
      <c r="O480" s="459" t="s">
        <v>2437</v>
      </c>
      <c r="P480" s="463">
        <v>225000</v>
      </c>
      <c r="Q480" s="464">
        <f t="shared" si="3"/>
        <v>225000</v>
      </c>
    </row>
    <row r="481" spans="1:17" ht="24" x14ac:dyDescent="0.2">
      <c r="A481" s="268"/>
      <c r="B481" s="269"/>
      <c r="C481" s="269"/>
      <c r="D481" s="270"/>
      <c r="E481" s="276"/>
      <c r="F481" s="452" t="s">
        <v>2353</v>
      </c>
      <c r="G481" s="453"/>
      <c r="H481" s="453"/>
      <c r="I481" s="454" t="s">
        <v>2359</v>
      </c>
      <c r="J481" s="454"/>
      <c r="K481" s="454"/>
      <c r="L481" s="454"/>
      <c r="M481" s="459" t="s">
        <v>2436</v>
      </c>
      <c r="N481" s="459">
        <v>1</v>
      </c>
      <c r="O481" s="459" t="s">
        <v>2437</v>
      </c>
      <c r="P481" s="463">
        <v>225000</v>
      </c>
      <c r="Q481" s="464">
        <f t="shared" si="3"/>
        <v>225000</v>
      </c>
    </row>
    <row r="482" spans="1:17" ht="24" x14ac:dyDescent="0.2">
      <c r="A482" s="268"/>
      <c r="B482" s="269"/>
      <c r="C482" s="269"/>
      <c r="D482" s="270"/>
      <c r="E482" s="276"/>
      <c r="F482" s="452" t="s">
        <v>2348</v>
      </c>
      <c r="G482" s="453"/>
      <c r="H482" s="453"/>
      <c r="I482" s="1222" t="s">
        <v>2360</v>
      </c>
      <c r="J482" s="1222"/>
      <c r="K482" s="1222"/>
      <c r="L482" s="1223"/>
      <c r="M482" s="459" t="s">
        <v>2436</v>
      </c>
      <c r="N482" s="459">
        <v>1</v>
      </c>
      <c r="O482" s="459" t="s">
        <v>2437</v>
      </c>
      <c r="P482" s="463">
        <v>225000</v>
      </c>
      <c r="Q482" s="464">
        <f t="shared" si="3"/>
        <v>225000</v>
      </c>
    </row>
    <row r="483" spans="1:17" ht="15" customHeight="1" x14ac:dyDescent="0.2">
      <c r="A483" s="268"/>
      <c r="B483" s="269"/>
      <c r="C483" s="269"/>
      <c r="D483" s="270"/>
      <c r="E483" s="276"/>
      <c r="F483" s="1224" t="s">
        <v>2361</v>
      </c>
      <c r="G483" s="1225"/>
      <c r="H483" s="1225"/>
      <c r="I483" s="1225"/>
      <c r="J483" s="1225"/>
      <c r="K483" s="1225"/>
      <c r="L483" s="1226"/>
      <c r="M483" s="455"/>
      <c r="N483" s="456"/>
      <c r="O483" s="456"/>
      <c r="P483" s="457"/>
      <c r="Q483" s="458">
        <f>SUM(Q484:Q491)</f>
        <v>687000</v>
      </c>
    </row>
    <row r="484" spans="1:17" ht="24" x14ac:dyDescent="0.2">
      <c r="A484" s="268"/>
      <c r="B484" s="269"/>
      <c r="C484" s="269"/>
      <c r="D484" s="270"/>
      <c r="E484" s="276"/>
      <c r="F484" s="452" t="s">
        <v>262</v>
      </c>
      <c r="G484" s="453"/>
      <c r="H484" s="453"/>
      <c r="I484" s="1222" t="s">
        <v>2352</v>
      </c>
      <c r="J484" s="1222"/>
      <c r="K484" s="1222"/>
      <c r="L484" s="1223"/>
      <c r="M484" s="459" t="s">
        <v>2436</v>
      </c>
      <c r="N484" s="460">
        <v>1</v>
      </c>
      <c r="O484" s="460" t="s">
        <v>2437</v>
      </c>
      <c r="P484" s="461">
        <v>225000</v>
      </c>
      <c r="Q484" s="462">
        <f>N484*P484</f>
        <v>225000</v>
      </c>
    </row>
    <row r="485" spans="1:17" ht="24" x14ac:dyDescent="0.2">
      <c r="A485" s="268"/>
      <c r="B485" s="269"/>
      <c r="C485" s="269"/>
      <c r="D485" s="270"/>
      <c r="E485" s="276"/>
      <c r="F485" s="452" t="s">
        <v>266</v>
      </c>
      <c r="G485" s="453"/>
      <c r="H485" s="453"/>
      <c r="I485" s="1220" t="s">
        <v>2354</v>
      </c>
      <c r="J485" s="1220"/>
      <c r="K485" s="1220"/>
      <c r="L485" s="1221"/>
      <c r="M485" s="459" t="s">
        <v>2436</v>
      </c>
      <c r="N485" s="459">
        <v>1</v>
      </c>
      <c r="O485" s="459" t="s">
        <v>2437</v>
      </c>
      <c r="P485" s="464">
        <v>90000</v>
      </c>
      <c r="Q485" s="464">
        <f>N485*P485</f>
        <v>90000</v>
      </c>
    </row>
    <row r="486" spans="1:17" ht="24" x14ac:dyDescent="0.2">
      <c r="A486" s="268"/>
      <c r="B486" s="269"/>
      <c r="C486" s="269"/>
      <c r="D486" s="270"/>
      <c r="E486" s="276"/>
      <c r="F486" s="452" t="s">
        <v>271</v>
      </c>
      <c r="G486" s="453"/>
      <c r="H486" s="453"/>
      <c r="I486" s="1220" t="s">
        <v>2355</v>
      </c>
      <c r="J486" s="1220"/>
      <c r="K486" s="1220"/>
      <c r="L486" s="1221"/>
      <c r="M486" s="459" t="s">
        <v>2436</v>
      </c>
      <c r="N486" s="459">
        <v>1</v>
      </c>
      <c r="O486" s="459" t="s">
        <v>2437</v>
      </c>
      <c r="P486" s="464">
        <v>57000</v>
      </c>
      <c r="Q486" s="464">
        <f t="shared" ref="Q486:Q491" si="4">N486*P486</f>
        <v>57000</v>
      </c>
    </row>
    <row r="487" spans="1:17" ht="24" x14ac:dyDescent="0.2">
      <c r="A487" s="268"/>
      <c r="B487" s="269"/>
      <c r="C487" s="269"/>
      <c r="D487" s="270"/>
      <c r="E487" s="276"/>
      <c r="F487" s="452" t="s">
        <v>268</v>
      </c>
      <c r="G487" s="453"/>
      <c r="H487" s="453"/>
      <c r="I487" s="1222" t="s">
        <v>2356</v>
      </c>
      <c r="J487" s="1222"/>
      <c r="K487" s="1222"/>
      <c r="L487" s="1223"/>
      <c r="M487" s="459" t="s">
        <v>2436</v>
      </c>
      <c r="N487" s="459">
        <v>1</v>
      </c>
      <c r="O487" s="459" t="s">
        <v>2437</v>
      </c>
      <c r="P487" s="464">
        <v>51000</v>
      </c>
      <c r="Q487" s="464">
        <f t="shared" si="4"/>
        <v>51000</v>
      </c>
    </row>
    <row r="488" spans="1:17" ht="24" x14ac:dyDescent="0.2">
      <c r="A488" s="268"/>
      <c r="B488" s="269"/>
      <c r="C488" s="269"/>
      <c r="D488" s="270"/>
      <c r="E488" s="276"/>
      <c r="F488" s="452" t="s">
        <v>431</v>
      </c>
      <c r="G488" s="453"/>
      <c r="H488" s="453"/>
      <c r="I488" s="1222" t="s">
        <v>2357</v>
      </c>
      <c r="J488" s="1222"/>
      <c r="K488" s="1222"/>
      <c r="L488" s="1223"/>
      <c r="M488" s="459" t="s">
        <v>2436</v>
      </c>
      <c r="N488" s="459">
        <v>1</v>
      </c>
      <c r="O488" s="459" t="s">
        <v>2437</v>
      </c>
      <c r="P488" s="464">
        <v>63000</v>
      </c>
      <c r="Q488" s="464">
        <f t="shared" si="4"/>
        <v>63000</v>
      </c>
    </row>
    <row r="489" spans="1:17" ht="24" x14ac:dyDescent="0.2">
      <c r="A489" s="268"/>
      <c r="B489" s="269"/>
      <c r="C489" s="269"/>
      <c r="D489" s="270"/>
      <c r="E489" s="276"/>
      <c r="F489" s="452" t="s">
        <v>2331</v>
      </c>
      <c r="G489" s="453"/>
      <c r="H489" s="453"/>
      <c r="I489" s="1222" t="s">
        <v>2358</v>
      </c>
      <c r="J489" s="1222"/>
      <c r="K489" s="1222"/>
      <c r="L489" s="1223"/>
      <c r="M489" s="459" t="s">
        <v>2436</v>
      </c>
      <c r="N489" s="459">
        <v>1</v>
      </c>
      <c r="O489" s="459" t="s">
        <v>2437</v>
      </c>
      <c r="P489" s="464">
        <v>81000</v>
      </c>
      <c r="Q489" s="464">
        <f t="shared" si="4"/>
        <v>81000</v>
      </c>
    </row>
    <row r="490" spans="1:17" ht="24" x14ac:dyDescent="0.2">
      <c r="A490" s="268"/>
      <c r="B490" s="269"/>
      <c r="C490" s="269"/>
      <c r="D490" s="270"/>
      <c r="E490" s="276"/>
      <c r="F490" s="452" t="s">
        <v>2353</v>
      </c>
      <c r="G490" s="453"/>
      <c r="H490" s="453"/>
      <c r="I490" s="454" t="s">
        <v>2359</v>
      </c>
      <c r="J490" s="454"/>
      <c r="K490" s="454"/>
      <c r="L490" s="454"/>
      <c r="M490" s="459" t="s">
        <v>2436</v>
      </c>
      <c r="N490" s="459">
        <v>1</v>
      </c>
      <c r="O490" s="459" t="s">
        <v>2437</v>
      </c>
      <c r="P490" s="464">
        <v>60000</v>
      </c>
      <c r="Q490" s="464">
        <f t="shared" si="4"/>
        <v>60000</v>
      </c>
    </row>
    <row r="491" spans="1:17" ht="24" x14ac:dyDescent="0.2">
      <c r="A491" s="268"/>
      <c r="B491" s="269"/>
      <c r="C491" s="269"/>
      <c r="D491" s="270"/>
      <c r="E491" s="276"/>
      <c r="F491" s="452" t="s">
        <v>2348</v>
      </c>
      <c r="G491" s="453"/>
      <c r="H491" s="453"/>
      <c r="I491" s="1222" t="s">
        <v>2360</v>
      </c>
      <c r="J491" s="1222"/>
      <c r="K491" s="1222"/>
      <c r="L491" s="1223"/>
      <c r="M491" s="459" t="s">
        <v>2436</v>
      </c>
      <c r="N491" s="459">
        <v>1</v>
      </c>
      <c r="O491" s="459" t="s">
        <v>2437</v>
      </c>
      <c r="P491" s="464">
        <v>60000</v>
      </c>
      <c r="Q491" s="464">
        <f t="shared" si="4"/>
        <v>60000</v>
      </c>
    </row>
    <row r="492" spans="1:17" x14ac:dyDescent="0.2">
      <c r="A492" s="268"/>
      <c r="B492" s="269"/>
      <c r="C492" s="269"/>
      <c r="D492" s="270"/>
      <c r="E492" s="276"/>
      <c r="F492" s="452"/>
      <c r="G492" s="453"/>
      <c r="H492" s="453"/>
      <c r="I492" s="740"/>
      <c r="J492" s="740"/>
      <c r="K492" s="740"/>
      <c r="L492" s="741"/>
      <c r="M492" s="455"/>
      <c r="N492" s="456"/>
      <c r="O492" s="456"/>
      <c r="P492" s="457"/>
      <c r="Q492" s="458"/>
    </row>
    <row r="493" spans="1:17" ht="27" customHeight="1" x14ac:dyDescent="0.2">
      <c r="A493" s="345">
        <v>5</v>
      </c>
      <c r="B493" s="346">
        <v>2</v>
      </c>
      <c r="C493" s="346">
        <v>1</v>
      </c>
      <c r="D493" s="347"/>
      <c r="E493" s="348" t="s">
        <v>431</v>
      </c>
      <c r="F493" s="1215" t="s">
        <v>2434</v>
      </c>
      <c r="G493" s="1216"/>
      <c r="H493" s="1216"/>
      <c r="I493" s="1216"/>
      <c r="J493" s="1216"/>
      <c r="K493" s="1216"/>
      <c r="L493" s="1217"/>
      <c r="M493" s="455"/>
      <c r="N493" s="456"/>
      <c r="O493" s="456"/>
      <c r="P493" s="457"/>
      <c r="Q493" s="458">
        <f>SUM(Q494:Q501)</f>
        <v>475000</v>
      </c>
    </row>
    <row r="494" spans="1:17" ht="24" x14ac:dyDescent="0.2">
      <c r="A494" s="268"/>
      <c r="B494" s="269"/>
      <c r="C494" s="269"/>
      <c r="D494" s="270"/>
      <c r="E494" s="276"/>
      <c r="F494" s="452" t="s">
        <v>262</v>
      </c>
      <c r="G494" s="453"/>
      <c r="H494" s="453"/>
      <c r="I494" s="1222" t="s">
        <v>2352</v>
      </c>
      <c r="J494" s="1222"/>
      <c r="K494" s="1222"/>
      <c r="L494" s="1223"/>
      <c r="M494" s="459" t="s">
        <v>2436</v>
      </c>
      <c r="N494" s="460">
        <v>1</v>
      </c>
      <c r="O494" s="460" t="s">
        <v>2437</v>
      </c>
      <c r="P494" s="461">
        <v>125000</v>
      </c>
      <c r="Q494" s="462">
        <f t="shared" ref="Q494:Q501" si="5">N494*P494</f>
        <v>125000</v>
      </c>
    </row>
    <row r="495" spans="1:17" ht="24" x14ac:dyDescent="0.2">
      <c r="A495" s="268"/>
      <c r="B495" s="269"/>
      <c r="C495" s="269"/>
      <c r="D495" s="270"/>
      <c r="E495" s="276"/>
      <c r="F495" s="452" t="s">
        <v>266</v>
      </c>
      <c r="G495" s="453"/>
      <c r="H495" s="453"/>
      <c r="I495" s="1220" t="s">
        <v>2354</v>
      </c>
      <c r="J495" s="1220"/>
      <c r="K495" s="1220"/>
      <c r="L495" s="1221"/>
      <c r="M495" s="459" t="s">
        <v>2436</v>
      </c>
      <c r="N495" s="459">
        <v>1</v>
      </c>
      <c r="O495" s="459" t="s">
        <v>2437</v>
      </c>
      <c r="P495" s="464">
        <v>50000</v>
      </c>
      <c r="Q495" s="464">
        <f t="shared" si="5"/>
        <v>50000</v>
      </c>
    </row>
    <row r="496" spans="1:17" ht="24" x14ac:dyDescent="0.2">
      <c r="A496" s="268"/>
      <c r="B496" s="269"/>
      <c r="C496" s="269"/>
      <c r="D496" s="270"/>
      <c r="E496" s="276"/>
      <c r="F496" s="452" t="s">
        <v>271</v>
      </c>
      <c r="G496" s="453"/>
      <c r="H496" s="453"/>
      <c r="I496" s="1220" t="s">
        <v>2355</v>
      </c>
      <c r="J496" s="1220"/>
      <c r="K496" s="1220"/>
      <c r="L496" s="1221"/>
      <c r="M496" s="459" t="s">
        <v>2436</v>
      </c>
      <c r="N496" s="459">
        <v>1</v>
      </c>
      <c r="O496" s="459" t="s">
        <v>2437</v>
      </c>
      <c r="P496" s="464">
        <v>50000</v>
      </c>
      <c r="Q496" s="464">
        <f t="shared" si="5"/>
        <v>50000</v>
      </c>
    </row>
    <row r="497" spans="1:17" ht="24" x14ac:dyDescent="0.2">
      <c r="A497" s="268"/>
      <c r="B497" s="269"/>
      <c r="C497" s="269"/>
      <c r="D497" s="270"/>
      <c r="E497" s="276"/>
      <c r="F497" s="452" t="s">
        <v>268</v>
      </c>
      <c r="G497" s="453"/>
      <c r="H497" s="453"/>
      <c r="I497" s="1222" t="s">
        <v>2356</v>
      </c>
      <c r="J497" s="1222"/>
      <c r="K497" s="1222"/>
      <c r="L497" s="1223"/>
      <c r="M497" s="459" t="s">
        <v>2436</v>
      </c>
      <c r="N497" s="459">
        <v>1</v>
      </c>
      <c r="O497" s="459" t="s">
        <v>2437</v>
      </c>
      <c r="P497" s="464">
        <v>50000</v>
      </c>
      <c r="Q497" s="464">
        <f t="shared" si="5"/>
        <v>50000</v>
      </c>
    </row>
    <row r="498" spans="1:17" ht="24" x14ac:dyDescent="0.2">
      <c r="A498" s="268"/>
      <c r="B498" s="269"/>
      <c r="C498" s="269"/>
      <c r="D498" s="270"/>
      <c r="E498" s="276"/>
      <c r="F498" s="452" t="s">
        <v>431</v>
      </c>
      <c r="G498" s="453"/>
      <c r="H498" s="453"/>
      <c r="I498" s="1222" t="s">
        <v>2357</v>
      </c>
      <c r="J498" s="1222"/>
      <c r="K498" s="1222"/>
      <c r="L498" s="1223"/>
      <c r="M498" s="459" t="s">
        <v>2436</v>
      </c>
      <c r="N498" s="459">
        <v>1</v>
      </c>
      <c r="O498" s="459" t="s">
        <v>2437</v>
      </c>
      <c r="P498" s="464">
        <v>50000</v>
      </c>
      <c r="Q498" s="464">
        <f t="shared" si="5"/>
        <v>50000</v>
      </c>
    </row>
    <row r="499" spans="1:17" ht="24" x14ac:dyDescent="0.2">
      <c r="A499" s="268"/>
      <c r="B499" s="269"/>
      <c r="C499" s="269"/>
      <c r="D499" s="270"/>
      <c r="E499" s="276"/>
      <c r="F499" s="452" t="s">
        <v>2331</v>
      </c>
      <c r="G499" s="453"/>
      <c r="H499" s="453"/>
      <c r="I499" s="1222" t="s">
        <v>2358</v>
      </c>
      <c r="J499" s="1222"/>
      <c r="K499" s="1222"/>
      <c r="L499" s="1223"/>
      <c r="M499" s="459" t="s">
        <v>2436</v>
      </c>
      <c r="N499" s="459">
        <v>1</v>
      </c>
      <c r="O499" s="459" t="s">
        <v>2437</v>
      </c>
      <c r="P499" s="464">
        <v>50000</v>
      </c>
      <c r="Q499" s="464">
        <f t="shared" si="5"/>
        <v>50000</v>
      </c>
    </row>
    <row r="500" spans="1:17" ht="24" x14ac:dyDescent="0.2">
      <c r="A500" s="268"/>
      <c r="B500" s="269"/>
      <c r="C500" s="269"/>
      <c r="D500" s="270"/>
      <c r="E500" s="276"/>
      <c r="F500" s="452" t="s">
        <v>2353</v>
      </c>
      <c r="G500" s="453"/>
      <c r="H500" s="453"/>
      <c r="I500" s="454" t="s">
        <v>2359</v>
      </c>
      <c r="J500" s="454"/>
      <c r="K500" s="454"/>
      <c r="L500" s="454"/>
      <c r="M500" s="459" t="s">
        <v>2436</v>
      </c>
      <c r="N500" s="459">
        <v>1</v>
      </c>
      <c r="O500" s="459" t="s">
        <v>2437</v>
      </c>
      <c r="P500" s="464">
        <v>50000</v>
      </c>
      <c r="Q500" s="464">
        <f t="shared" si="5"/>
        <v>50000</v>
      </c>
    </row>
    <row r="501" spans="1:17" ht="24" x14ac:dyDescent="0.2">
      <c r="A501" s="268"/>
      <c r="B501" s="269"/>
      <c r="C501" s="269"/>
      <c r="D501" s="270"/>
      <c r="E501" s="276"/>
      <c r="F501" s="452" t="s">
        <v>2348</v>
      </c>
      <c r="G501" s="453"/>
      <c r="H501" s="453"/>
      <c r="I501" s="1222" t="s">
        <v>2360</v>
      </c>
      <c r="J501" s="1222"/>
      <c r="K501" s="1222"/>
      <c r="L501" s="1223"/>
      <c r="M501" s="459" t="s">
        <v>2436</v>
      </c>
      <c r="N501" s="459">
        <v>1</v>
      </c>
      <c r="O501" s="459" t="s">
        <v>2437</v>
      </c>
      <c r="P501" s="464">
        <v>50000</v>
      </c>
      <c r="Q501" s="464">
        <f t="shared" si="5"/>
        <v>50000</v>
      </c>
    </row>
    <row r="502" spans="1:17" x14ac:dyDescent="0.2">
      <c r="A502" s="268"/>
      <c r="B502" s="269"/>
      <c r="C502" s="269"/>
      <c r="D502" s="270"/>
      <c r="E502" s="276"/>
      <c r="F502" s="452"/>
      <c r="G502" s="453"/>
      <c r="H502" s="453"/>
      <c r="I502" s="740"/>
      <c r="J502" s="740"/>
      <c r="K502" s="740"/>
      <c r="L502" s="741"/>
      <c r="M502" s="455"/>
      <c r="N502" s="456"/>
      <c r="O502" s="456"/>
      <c r="P502" s="457"/>
      <c r="Q502" s="458"/>
    </row>
    <row r="503" spans="1:17" ht="27.75" customHeight="1" x14ac:dyDescent="0.2">
      <c r="A503" s="268">
        <v>5</v>
      </c>
      <c r="B503" s="269">
        <v>2</v>
      </c>
      <c r="C503" s="269">
        <v>1</v>
      </c>
      <c r="D503" s="270"/>
      <c r="E503" s="276" t="s">
        <v>2331</v>
      </c>
      <c r="F503" s="1215" t="s">
        <v>2332</v>
      </c>
      <c r="G503" s="1216"/>
      <c r="H503" s="1216"/>
      <c r="I503" s="1216"/>
      <c r="J503" s="1216"/>
      <c r="K503" s="1216"/>
      <c r="L503" s="1217"/>
      <c r="M503" s="455"/>
      <c r="N503" s="456"/>
      <c r="O503" s="456"/>
      <c r="P503" s="457"/>
      <c r="Q503" s="458">
        <f>SUM(Q504:Q511)</f>
        <v>13846000</v>
      </c>
    </row>
    <row r="504" spans="1:17" ht="24" x14ac:dyDescent="0.2">
      <c r="A504" s="268"/>
      <c r="B504" s="269"/>
      <c r="C504" s="269"/>
      <c r="D504" s="270"/>
      <c r="E504" s="276"/>
      <c r="F504" s="452" t="s">
        <v>262</v>
      </c>
      <c r="G504" s="453"/>
      <c r="H504" s="453"/>
      <c r="I504" s="1222" t="s">
        <v>2352</v>
      </c>
      <c r="J504" s="1222"/>
      <c r="K504" s="1222"/>
      <c r="L504" s="1223"/>
      <c r="M504" s="459" t="s">
        <v>2436</v>
      </c>
      <c r="N504" s="460">
        <v>1</v>
      </c>
      <c r="O504" s="460" t="s">
        <v>2437</v>
      </c>
      <c r="P504" s="461">
        <v>2770000</v>
      </c>
      <c r="Q504" s="462">
        <f t="shared" ref="Q504:Q511" si="6">N504*P504</f>
        <v>2770000</v>
      </c>
    </row>
    <row r="505" spans="1:17" ht="24" x14ac:dyDescent="0.2">
      <c r="A505" s="268"/>
      <c r="B505" s="269"/>
      <c r="C505" s="269"/>
      <c r="D505" s="270"/>
      <c r="E505" s="276"/>
      <c r="F505" s="452" t="s">
        <v>266</v>
      </c>
      <c r="G505" s="453"/>
      <c r="H505" s="453"/>
      <c r="I505" s="1220" t="s">
        <v>2354</v>
      </c>
      <c r="J505" s="1220"/>
      <c r="K505" s="1220"/>
      <c r="L505" s="1221"/>
      <c r="M505" s="459" t="s">
        <v>2436</v>
      </c>
      <c r="N505" s="459">
        <v>1</v>
      </c>
      <c r="O505" s="459" t="s">
        <v>2437</v>
      </c>
      <c r="P505" s="464">
        <v>1580000</v>
      </c>
      <c r="Q505" s="464">
        <f t="shared" si="6"/>
        <v>1580000</v>
      </c>
    </row>
    <row r="506" spans="1:17" ht="24" x14ac:dyDescent="0.2">
      <c r="A506" s="268"/>
      <c r="B506" s="269"/>
      <c r="C506" s="269"/>
      <c r="D506" s="270"/>
      <c r="E506" s="276"/>
      <c r="F506" s="452" t="s">
        <v>271</v>
      </c>
      <c r="G506" s="453"/>
      <c r="H506" s="453"/>
      <c r="I506" s="1220" t="s">
        <v>2355</v>
      </c>
      <c r="J506" s="1220"/>
      <c r="K506" s="1220"/>
      <c r="L506" s="1221"/>
      <c r="M506" s="459" t="s">
        <v>2436</v>
      </c>
      <c r="N506" s="459">
        <v>1</v>
      </c>
      <c r="O506" s="459" t="s">
        <v>2437</v>
      </c>
      <c r="P506" s="464">
        <v>1580000</v>
      </c>
      <c r="Q506" s="464">
        <f t="shared" si="6"/>
        <v>1580000</v>
      </c>
    </row>
    <row r="507" spans="1:17" ht="24" x14ac:dyDescent="0.2">
      <c r="A507" s="268"/>
      <c r="B507" s="269"/>
      <c r="C507" s="269"/>
      <c r="D507" s="270"/>
      <c r="E507" s="276"/>
      <c r="F507" s="452" t="s">
        <v>268</v>
      </c>
      <c r="G507" s="453"/>
      <c r="H507" s="453"/>
      <c r="I507" s="1222" t="s">
        <v>2356</v>
      </c>
      <c r="J507" s="1222"/>
      <c r="K507" s="1222"/>
      <c r="L507" s="1223"/>
      <c r="M507" s="459" t="s">
        <v>2436</v>
      </c>
      <c r="N507" s="459">
        <v>1</v>
      </c>
      <c r="O507" s="459" t="s">
        <v>2437</v>
      </c>
      <c r="P507" s="464">
        <v>1580000</v>
      </c>
      <c r="Q507" s="464">
        <f t="shared" si="6"/>
        <v>1580000</v>
      </c>
    </row>
    <row r="508" spans="1:17" ht="24" x14ac:dyDescent="0.2">
      <c r="A508" s="268"/>
      <c r="B508" s="269"/>
      <c r="C508" s="269"/>
      <c r="D508" s="270"/>
      <c r="E508" s="276"/>
      <c r="F508" s="452" t="s">
        <v>431</v>
      </c>
      <c r="G508" s="453"/>
      <c r="H508" s="453"/>
      <c r="I508" s="1222" t="s">
        <v>2357</v>
      </c>
      <c r="J508" s="1222"/>
      <c r="K508" s="1222"/>
      <c r="L508" s="1223"/>
      <c r="M508" s="459" t="s">
        <v>2436</v>
      </c>
      <c r="N508" s="459">
        <v>1</v>
      </c>
      <c r="O508" s="459" t="s">
        <v>2437</v>
      </c>
      <c r="P508" s="464">
        <v>1606000</v>
      </c>
      <c r="Q508" s="464">
        <f t="shared" si="6"/>
        <v>1606000</v>
      </c>
    </row>
    <row r="509" spans="1:17" ht="24" x14ac:dyDescent="0.2">
      <c r="A509" s="268"/>
      <c r="B509" s="269"/>
      <c r="C509" s="269"/>
      <c r="D509" s="270"/>
      <c r="E509" s="276"/>
      <c r="F509" s="452" t="s">
        <v>2331</v>
      </c>
      <c r="G509" s="453"/>
      <c r="H509" s="453"/>
      <c r="I509" s="1222" t="s">
        <v>2358</v>
      </c>
      <c r="J509" s="1222"/>
      <c r="K509" s="1222"/>
      <c r="L509" s="1223"/>
      <c r="M509" s="459" t="s">
        <v>2436</v>
      </c>
      <c r="N509" s="459">
        <v>1</v>
      </c>
      <c r="O509" s="459" t="s">
        <v>2437</v>
      </c>
      <c r="P509" s="464">
        <v>1580000</v>
      </c>
      <c r="Q509" s="464">
        <f t="shared" si="6"/>
        <v>1580000</v>
      </c>
    </row>
    <row r="510" spans="1:17" ht="24" x14ac:dyDescent="0.2">
      <c r="A510" s="268"/>
      <c r="B510" s="269"/>
      <c r="C510" s="269"/>
      <c r="D510" s="270"/>
      <c r="E510" s="276"/>
      <c r="F510" s="452" t="s">
        <v>2353</v>
      </c>
      <c r="G510" s="453"/>
      <c r="H510" s="453"/>
      <c r="I510" s="454" t="s">
        <v>2359</v>
      </c>
      <c r="J510" s="454"/>
      <c r="K510" s="454"/>
      <c r="L510" s="454"/>
      <c r="M510" s="459" t="s">
        <v>2436</v>
      </c>
      <c r="N510" s="459">
        <v>1</v>
      </c>
      <c r="O510" s="459" t="s">
        <v>2437</v>
      </c>
      <c r="P510" s="464">
        <v>1495000</v>
      </c>
      <c r="Q510" s="464">
        <f t="shared" si="6"/>
        <v>1495000</v>
      </c>
    </row>
    <row r="511" spans="1:17" ht="24" x14ac:dyDescent="0.2">
      <c r="A511" s="268"/>
      <c r="B511" s="269"/>
      <c r="C511" s="269"/>
      <c r="D511" s="270"/>
      <c r="E511" s="276"/>
      <c r="F511" s="452" t="s">
        <v>2348</v>
      </c>
      <c r="G511" s="453"/>
      <c r="H511" s="453"/>
      <c r="I511" s="1222" t="s">
        <v>2360</v>
      </c>
      <c r="J511" s="1222"/>
      <c r="K511" s="1222"/>
      <c r="L511" s="1223"/>
      <c r="M511" s="459" t="s">
        <v>2436</v>
      </c>
      <c r="N511" s="459">
        <v>1</v>
      </c>
      <c r="O511" s="459" t="s">
        <v>2437</v>
      </c>
      <c r="P511" s="464">
        <v>1655000</v>
      </c>
      <c r="Q511" s="464">
        <f t="shared" si="6"/>
        <v>1655000</v>
      </c>
    </row>
    <row r="512" spans="1:17" ht="21" customHeight="1" x14ac:dyDescent="0.2">
      <c r="A512" s="268">
        <v>5</v>
      </c>
      <c r="B512" s="269">
        <v>2</v>
      </c>
      <c r="C512" s="269">
        <v>1</v>
      </c>
      <c r="D512" s="270"/>
      <c r="E512" s="276">
        <v>90</v>
      </c>
      <c r="F512" s="1215" t="s">
        <v>2631</v>
      </c>
      <c r="G512" s="1216"/>
      <c r="H512" s="1216"/>
      <c r="I512" s="1216"/>
      <c r="J512" s="1216"/>
      <c r="K512" s="1216"/>
      <c r="L512" s="1217"/>
      <c r="M512" s="455"/>
      <c r="N512" s="456"/>
      <c r="O512" s="456"/>
      <c r="P512" s="457"/>
      <c r="Q512" s="458">
        <f>SUM(Q513:Q520)</f>
        <v>517414000</v>
      </c>
    </row>
    <row r="513" spans="1:17" ht="24" x14ac:dyDescent="0.2">
      <c r="A513" s="268"/>
      <c r="B513" s="269"/>
      <c r="C513" s="269"/>
      <c r="D513" s="270"/>
      <c r="E513" s="276"/>
      <c r="F513" s="452" t="s">
        <v>262</v>
      </c>
      <c r="G513" s="453"/>
      <c r="H513" s="453"/>
      <c r="I513" s="1222" t="s">
        <v>2362</v>
      </c>
      <c r="J513" s="1222"/>
      <c r="K513" s="1222"/>
      <c r="L513" s="1223"/>
      <c r="M513" s="459" t="s">
        <v>2436</v>
      </c>
      <c r="N513" s="459">
        <v>1</v>
      </c>
      <c r="O513" s="459" t="s">
        <v>2437</v>
      </c>
      <c r="P513" s="464">
        <v>197052000</v>
      </c>
      <c r="Q513" s="464">
        <f t="shared" ref="Q513:Q520" si="7">N513*P513</f>
        <v>197052000</v>
      </c>
    </row>
    <row r="514" spans="1:17" ht="24" x14ac:dyDescent="0.2">
      <c r="A514" s="268"/>
      <c r="B514" s="269"/>
      <c r="C514" s="269"/>
      <c r="D514" s="270"/>
      <c r="E514" s="276"/>
      <c r="F514" s="452" t="s">
        <v>266</v>
      </c>
      <c r="G514" s="453"/>
      <c r="H514" s="453"/>
      <c r="I514" s="1222" t="s">
        <v>2363</v>
      </c>
      <c r="J514" s="1222"/>
      <c r="K514" s="1222"/>
      <c r="L514" s="1223"/>
      <c r="M514" s="459" t="s">
        <v>2436</v>
      </c>
      <c r="N514" s="459">
        <v>1</v>
      </c>
      <c r="O514" s="459" t="s">
        <v>2437</v>
      </c>
      <c r="P514" s="464">
        <v>45870000</v>
      </c>
      <c r="Q514" s="464">
        <f t="shared" si="7"/>
        <v>45870000</v>
      </c>
    </row>
    <row r="515" spans="1:17" ht="24" x14ac:dyDescent="0.2">
      <c r="A515" s="268"/>
      <c r="B515" s="269"/>
      <c r="C515" s="269"/>
      <c r="D515" s="270"/>
      <c r="E515" s="276"/>
      <c r="F515" s="452" t="s">
        <v>271</v>
      </c>
      <c r="G515" s="453"/>
      <c r="H515" s="453"/>
      <c r="I515" s="1222" t="s">
        <v>2364</v>
      </c>
      <c r="J515" s="1222"/>
      <c r="K515" s="1222"/>
      <c r="L515" s="1223"/>
      <c r="M515" s="459" t="s">
        <v>2436</v>
      </c>
      <c r="N515" s="459">
        <v>1</v>
      </c>
      <c r="O515" s="459" t="s">
        <v>2437</v>
      </c>
      <c r="P515" s="464">
        <v>45755000</v>
      </c>
      <c r="Q515" s="464">
        <f t="shared" si="7"/>
        <v>45755000</v>
      </c>
    </row>
    <row r="516" spans="1:17" ht="24" x14ac:dyDescent="0.2">
      <c r="A516" s="268"/>
      <c r="B516" s="269"/>
      <c r="C516" s="269"/>
      <c r="D516" s="270"/>
      <c r="E516" s="276"/>
      <c r="F516" s="452" t="s">
        <v>268</v>
      </c>
      <c r="G516" s="453"/>
      <c r="H516" s="453"/>
      <c r="I516" s="1222" t="s">
        <v>2368</v>
      </c>
      <c r="J516" s="1222"/>
      <c r="K516" s="1222"/>
      <c r="L516" s="1223"/>
      <c r="M516" s="459" t="s">
        <v>2436</v>
      </c>
      <c r="N516" s="459">
        <v>1</v>
      </c>
      <c r="O516" s="459" t="s">
        <v>2437</v>
      </c>
      <c r="P516" s="464">
        <v>45710000</v>
      </c>
      <c r="Q516" s="464">
        <f t="shared" si="7"/>
        <v>45710000</v>
      </c>
    </row>
    <row r="517" spans="1:17" ht="24" x14ac:dyDescent="0.2">
      <c r="A517" s="268"/>
      <c r="B517" s="269"/>
      <c r="C517" s="269"/>
      <c r="D517" s="270"/>
      <c r="E517" s="276"/>
      <c r="F517" s="452" t="s">
        <v>431</v>
      </c>
      <c r="G517" s="453"/>
      <c r="H517" s="453"/>
      <c r="I517" s="1222" t="s">
        <v>2365</v>
      </c>
      <c r="J517" s="1222"/>
      <c r="K517" s="1222"/>
      <c r="L517" s="1223"/>
      <c r="M517" s="459" t="s">
        <v>2436</v>
      </c>
      <c r="N517" s="459">
        <v>1</v>
      </c>
      <c r="O517" s="459" t="s">
        <v>2437</v>
      </c>
      <c r="P517" s="464">
        <v>45756000</v>
      </c>
      <c r="Q517" s="464">
        <f t="shared" si="7"/>
        <v>45756000</v>
      </c>
    </row>
    <row r="518" spans="1:17" ht="24" x14ac:dyDescent="0.2">
      <c r="A518" s="268"/>
      <c r="B518" s="269"/>
      <c r="C518" s="269"/>
      <c r="D518" s="270"/>
      <c r="E518" s="276"/>
      <c r="F518" s="452" t="s">
        <v>2331</v>
      </c>
      <c r="G518" s="453"/>
      <c r="H518" s="453"/>
      <c r="I518" s="1222" t="s">
        <v>2366</v>
      </c>
      <c r="J518" s="1222"/>
      <c r="K518" s="1222"/>
      <c r="L518" s="1223"/>
      <c r="M518" s="459" t="s">
        <v>2436</v>
      </c>
      <c r="N518" s="459">
        <v>1</v>
      </c>
      <c r="O518" s="459" t="s">
        <v>2437</v>
      </c>
      <c r="P518" s="464">
        <v>45788000</v>
      </c>
      <c r="Q518" s="464">
        <f t="shared" si="7"/>
        <v>45788000</v>
      </c>
    </row>
    <row r="519" spans="1:17" ht="24" x14ac:dyDescent="0.2">
      <c r="A519" s="268"/>
      <c r="B519" s="269"/>
      <c r="C519" s="269"/>
      <c r="D519" s="270"/>
      <c r="E519" s="276"/>
      <c r="F519" s="452" t="s">
        <v>2353</v>
      </c>
      <c r="G519" s="453"/>
      <c r="H519" s="453"/>
      <c r="I519" s="1222" t="s">
        <v>2367</v>
      </c>
      <c r="J519" s="1222"/>
      <c r="K519" s="1222"/>
      <c r="L519" s="1223"/>
      <c r="M519" s="459" t="s">
        <v>2436</v>
      </c>
      <c r="N519" s="459">
        <v>1</v>
      </c>
      <c r="O519" s="459" t="s">
        <v>2437</v>
      </c>
      <c r="P519" s="464">
        <v>45794000</v>
      </c>
      <c r="Q519" s="464">
        <f t="shared" si="7"/>
        <v>45794000</v>
      </c>
    </row>
    <row r="520" spans="1:17" ht="24" x14ac:dyDescent="0.2">
      <c r="A520" s="268"/>
      <c r="B520" s="269"/>
      <c r="C520" s="269"/>
      <c r="D520" s="270"/>
      <c r="E520" s="276"/>
      <c r="F520" s="452" t="s">
        <v>2348</v>
      </c>
      <c r="G520" s="453"/>
      <c r="H520" s="453"/>
      <c r="I520" s="1222" t="s">
        <v>2370</v>
      </c>
      <c r="J520" s="1222"/>
      <c r="K520" s="1222"/>
      <c r="L520" s="1223"/>
      <c r="M520" s="459" t="s">
        <v>2436</v>
      </c>
      <c r="N520" s="459">
        <v>1</v>
      </c>
      <c r="O520" s="459" t="s">
        <v>2437</v>
      </c>
      <c r="P520" s="464">
        <v>45689000</v>
      </c>
      <c r="Q520" s="464">
        <f t="shared" si="7"/>
        <v>45689000</v>
      </c>
    </row>
    <row r="521" spans="1:17" ht="15" customHeight="1" x14ac:dyDescent="0.2">
      <c r="A521" s="268">
        <v>5</v>
      </c>
      <c r="B521" s="269">
        <v>2</v>
      </c>
      <c r="C521" s="269">
        <v>2</v>
      </c>
      <c r="D521" s="270"/>
      <c r="E521" s="276"/>
      <c r="F521" s="1215" t="s">
        <v>335</v>
      </c>
      <c r="G521" s="1216"/>
      <c r="H521" s="1216"/>
      <c r="I521" s="1216"/>
      <c r="J521" s="1216"/>
      <c r="K521" s="1216"/>
      <c r="L521" s="1217"/>
      <c r="M521" s="788"/>
      <c r="N521" s="788"/>
      <c r="O521" s="788"/>
      <c r="P521" s="789"/>
      <c r="Q521" s="789"/>
    </row>
    <row r="522" spans="1:17" ht="15" customHeight="1" x14ac:dyDescent="0.2">
      <c r="A522" s="268">
        <v>5</v>
      </c>
      <c r="B522" s="269">
        <v>2</v>
      </c>
      <c r="C522" s="269">
        <v>2</v>
      </c>
      <c r="D522" s="270"/>
      <c r="E522" s="276">
        <v>90</v>
      </c>
      <c r="F522" s="1215" t="s">
        <v>341</v>
      </c>
      <c r="G522" s="1216"/>
      <c r="H522" s="1216"/>
      <c r="I522" s="1216"/>
      <c r="J522" s="1216"/>
      <c r="K522" s="1216"/>
      <c r="L522" s="1217"/>
      <c r="M522" s="788"/>
      <c r="N522" s="788"/>
      <c r="O522" s="788"/>
      <c r="P522" s="789"/>
      <c r="Q522" s="789">
        <f>SUM(Q523:Q530)</f>
        <v>29900000</v>
      </c>
    </row>
    <row r="523" spans="1:17" ht="26.25" customHeight="1" x14ac:dyDescent="0.2">
      <c r="A523" s="268"/>
      <c r="B523" s="269"/>
      <c r="C523" s="269"/>
      <c r="D523" s="270"/>
      <c r="E523" s="276"/>
      <c r="F523" s="452" t="s">
        <v>262</v>
      </c>
      <c r="G523" s="787"/>
      <c r="H523" s="787"/>
      <c r="I523" s="1218" t="s">
        <v>2561</v>
      </c>
      <c r="J523" s="1218"/>
      <c r="K523" s="1218"/>
      <c r="L523" s="1219"/>
      <c r="M523" s="459"/>
      <c r="N523" s="459">
        <v>1</v>
      </c>
      <c r="O523" s="459" t="s">
        <v>2437</v>
      </c>
      <c r="P523" s="464">
        <v>13800000</v>
      </c>
      <c r="Q523" s="464">
        <f>N523*P523</f>
        <v>13800000</v>
      </c>
    </row>
    <row r="524" spans="1:17" ht="15" customHeight="1" x14ac:dyDescent="0.2">
      <c r="A524" s="268"/>
      <c r="B524" s="269"/>
      <c r="C524" s="269"/>
      <c r="D524" s="270"/>
      <c r="E524" s="276"/>
      <c r="F524" s="452" t="s">
        <v>266</v>
      </c>
      <c r="G524" s="787"/>
      <c r="H524" s="787"/>
      <c r="I524" s="1220" t="s">
        <v>2354</v>
      </c>
      <c r="J524" s="1220"/>
      <c r="K524" s="1220"/>
      <c r="L524" s="1221"/>
      <c r="M524" s="459"/>
      <c r="N524" s="459">
        <v>1</v>
      </c>
      <c r="O524" s="459" t="s">
        <v>2437</v>
      </c>
      <c r="P524" s="464">
        <v>2300000</v>
      </c>
      <c r="Q524" s="464">
        <f t="shared" ref="Q524:Q530" si="8">N524*P524</f>
        <v>2300000</v>
      </c>
    </row>
    <row r="525" spans="1:17" ht="15" customHeight="1" x14ac:dyDescent="0.2">
      <c r="A525" s="268"/>
      <c r="B525" s="269"/>
      <c r="C525" s="269"/>
      <c r="D525" s="270"/>
      <c r="E525" s="276"/>
      <c r="F525" s="452" t="s">
        <v>271</v>
      </c>
      <c r="G525" s="787"/>
      <c r="H525" s="787"/>
      <c r="I525" s="1220" t="s">
        <v>2355</v>
      </c>
      <c r="J525" s="1220"/>
      <c r="K525" s="1220"/>
      <c r="L525" s="1221"/>
      <c r="M525" s="459"/>
      <c r="N525" s="459">
        <v>1</v>
      </c>
      <c r="O525" s="459" t="s">
        <v>2437</v>
      </c>
      <c r="P525" s="464">
        <v>2300000</v>
      </c>
      <c r="Q525" s="464">
        <f t="shared" si="8"/>
        <v>2300000</v>
      </c>
    </row>
    <row r="526" spans="1:17" ht="15" customHeight="1" x14ac:dyDescent="0.2">
      <c r="A526" s="268"/>
      <c r="B526" s="269"/>
      <c r="C526" s="269"/>
      <c r="D526" s="270"/>
      <c r="E526" s="276"/>
      <c r="F526" s="452" t="s">
        <v>268</v>
      </c>
      <c r="G526" s="787"/>
      <c r="H526" s="787"/>
      <c r="I526" s="1222" t="s">
        <v>2356</v>
      </c>
      <c r="J526" s="1222"/>
      <c r="K526" s="1222"/>
      <c r="L526" s="1223"/>
      <c r="M526" s="459"/>
      <c r="N526" s="459">
        <v>1</v>
      </c>
      <c r="O526" s="459" t="s">
        <v>2437</v>
      </c>
      <c r="P526" s="464">
        <v>2300000</v>
      </c>
      <c r="Q526" s="464">
        <f t="shared" si="8"/>
        <v>2300000</v>
      </c>
    </row>
    <row r="527" spans="1:17" ht="24" x14ac:dyDescent="0.2">
      <c r="A527" s="268"/>
      <c r="B527" s="269"/>
      <c r="C527" s="269"/>
      <c r="D527" s="270"/>
      <c r="E527" s="276"/>
      <c r="F527" s="452" t="s">
        <v>431</v>
      </c>
      <c r="G527" s="453"/>
      <c r="H527" s="453"/>
      <c r="I527" s="1222" t="s">
        <v>2357</v>
      </c>
      <c r="J527" s="1222"/>
      <c r="K527" s="1222"/>
      <c r="L527" s="1223"/>
      <c r="M527" s="459"/>
      <c r="N527" s="459">
        <v>1</v>
      </c>
      <c r="O527" s="459" t="s">
        <v>2437</v>
      </c>
      <c r="P527" s="464">
        <v>2300000</v>
      </c>
      <c r="Q527" s="464">
        <f t="shared" si="8"/>
        <v>2300000</v>
      </c>
    </row>
    <row r="528" spans="1:17" ht="24" x14ac:dyDescent="0.2">
      <c r="A528" s="268"/>
      <c r="B528" s="269"/>
      <c r="C528" s="269"/>
      <c r="D528" s="270"/>
      <c r="E528" s="276"/>
      <c r="F528" s="452" t="s">
        <v>2331</v>
      </c>
      <c r="G528" s="453"/>
      <c r="H528" s="453"/>
      <c r="I528" s="1222" t="s">
        <v>2358</v>
      </c>
      <c r="J528" s="1222"/>
      <c r="K528" s="1222"/>
      <c r="L528" s="1223"/>
      <c r="M528" s="459"/>
      <c r="N528" s="459">
        <v>1</v>
      </c>
      <c r="O528" s="459" t="s">
        <v>2437</v>
      </c>
      <c r="P528" s="464">
        <v>2300000</v>
      </c>
      <c r="Q528" s="464">
        <f t="shared" si="8"/>
        <v>2300000</v>
      </c>
    </row>
    <row r="529" spans="1:17" ht="24" x14ac:dyDescent="0.2">
      <c r="A529" s="268"/>
      <c r="B529" s="269"/>
      <c r="C529" s="269"/>
      <c r="D529" s="270"/>
      <c r="E529" s="276"/>
      <c r="F529" s="452" t="s">
        <v>2353</v>
      </c>
      <c r="G529" s="453"/>
      <c r="H529" s="453"/>
      <c r="I529" s="454" t="s">
        <v>2359</v>
      </c>
      <c r="J529" s="454"/>
      <c r="K529" s="454"/>
      <c r="L529" s="454"/>
      <c r="M529" s="459"/>
      <c r="N529" s="459">
        <v>1</v>
      </c>
      <c r="O529" s="459" t="s">
        <v>2437</v>
      </c>
      <c r="P529" s="464">
        <v>2300000</v>
      </c>
      <c r="Q529" s="464">
        <f t="shared" si="8"/>
        <v>2300000</v>
      </c>
    </row>
    <row r="530" spans="1:17" ht="24" x14ac:dyDescent="0.2">
      <c r="A530" s="268"/>
      <c r="B530" s="269"/>
      <c r="C530" s="269"/>
      <c r="D530" s="270"/>
      <c r="E530" s="276"/>
      <c r="F530" s="452" t="s">
        <v>2348</v>
      </c>
      <c r="G530" s="453"/>
      <c r="H530" s="453"/>
      <c r="I530" s="1222" t="s">
        <v>2360</v>
      </c>
      <c r="J530" s="1222"/>
      <c r="K530" s="1222"/>
      <c r="L530" s="1223"/>
      <c r="M530" s="455"/>
      <c r="N530" s="459">
        <v>1</v>
      </c>
      <c r="O530" s="459" t="s">
        <v>2437</v>
      </c>
      <c r="P530" s="464">
        <v>2300000</v>
      </c>
      <c r="Q530" s="464">
        <f t="shared" si="8"/>
        <v>2300000</v>
      </c>
    </row>
    <row r="531" spans="1:17" x14ac:dyDescent="0.2">
      <c r="A531" s="268">
        <v>5</v>
      </c>
      <c r="B531" s="269">
        <v>2</v>
      </c>
      <c r="C531" s="269">
        <v>3</v>
      </c>
      <c r="D531" s="270"/>
      <c r="E531" s="276"/>
      <c r="F531" s="1215" t="s">
        <v>342</v>
      </c>
      <c r="G531" s="1216"/>
      <c r="H531" s="1216"/>
      <c r="I531" s="1216"/>
      <c r="J531" s="1216"/>
      <c r="K531" s="1216"/>
      <c r="L531" s="1217"/>
      <c r="M531" s="455"/>
      <c r="N531" s="456"/>
      <c r="O531" s="456"/>
      <c r="P531" s="457"/>
      <c r="Q531" s="829">
        <f>SUM(Q532:Q533)</f>
        <v>775000</v>
      </c>
    </row>
    <row r="532" spans="1:17" ht="24" x14ac:dyDescent="0.2">
      <c r="A532" s="268"/>
      <c r="B532" s="269"/>
      <c r="C532" s="269"/>
      <c r="D532" s="270"/>
      <c r="E532" s="276"/>
      <c r="F532" s="452" t="s">
        <v>262</v>
      </c>
      <c r="G532" s="453"/>
      <c r="H532" s="453"/>
      <c r="I532" s="1222" t="s">
        <v>2716</v>
      </c>
      <c r="J532" s="1222"/>
      <c r="K532" s="1222"/>
      <c r="L532" s="1223"/>
      <c r="M532" s="459" t="s">
        <v>2436</v>
      </c>
      <c r="N532" s="460">
        <v>5</v>
      </c>
      <c r="O532" s="460" t="s">
        <v>2438</v>
      </c>
      <c r="P532" s="461">
        <v>75000</v>
      </c>
      <c r="Q532" s="462">
        <f>N532*P532</f>
        <v>375000</v>
      </c>
    </row>
    <row r="533" spans="1:17" ht="24" x14ac:dyDescent="0.2">
      <c r="A533" s="268"/>
      <c r="B533" s="269"/>
      <c r="C533" s="269"/>
      <c r="D533" s="270"/>
      <c r="E533" s="276"/>
      <c r="F533" s="452" t="s">
        <v>266</v>
      </c>
      <c r="G533" s="453"/>
      <c r="H533" s="453"/>
      <c r="I533" s="1222" t="s">
        <v>2717</v>
      </c>
      <c r="J533" s="1222"/>
      <c r="K533" s="1222"/>
      <c r="L533" s="1223"/>
      <c r="M533" s="459" t="s">
        <v>2436</v>
      </c>
      <c r="N533" s="459">
        <v>2</v>
      </c>
      <c r="O533" s="459" t="s">
        <v>2438</v>
      </c>
      <c r="P533" s="464">
        <v>200000</v>
      </c>
      <c r="Q533" s="464">
        <f>N533*P533</f>
        <v>400000</v>
      </c>
    </row>
    <row r="534" spans="1:17" ht="13.5" thickBot="1" x14ac:dyDescent="0.25">
      <c r="A534" s="1038" t="s">
        <v>215</v>
      </c>
      <c r="B534" s="1039"/>
      <c r="C534" s="1039"/>
      <c r="D534" s="1039"/>
      <c r="E534" s="1039"/>
      <c r="F534" s="1039"/>
      <c r="G534" s="1039"/>
      <c r="H534" s="1039"/>
      <c r="I534" s="1039"/>
      <c r="J534" s="1039"/>
      <c r="K534" s="1039"/>
      <c r="L534" s="1039"/>
      <c r="M534" s="1039"/>
      <c r="N534" s="1039"/>
      <c r="O534" s="1039"/>
      <c r="P534" s="1039"/>
      <c r="Q534" s="58">
        <f>Q531+Q522+Q512+Q503+Q493+Q483+Q474</f>
        <v>565000000</v>
      </c>
    </row>
    <row r="535" spans="1:17" x14ac:dyDescent="0.2">
      <c r="A535" s="286"/>
      <c r="B535" s="286"/>
      <c r="C535" s="286"/>
      <c r="D535" s="286"/>
      <c r="E535" s="286"/>
      <c r="F535" s="286"/>
      <c r="G535" s="286"/>
      <c r="H535" s="286"/>
      <c r="I535" s="286"/>
      <c r="J535" s="286"/>
      <c r="K535" s="286"/>
      <c r="L535" s="286"/>
      <c r="M535" s="221"/>
      <c r="N535" s="221"/>
      <c r="O535" s="221"/>
      <c r="P535" s="232"/>
      <c r="Q535" s="197"/>
    </row>
    <row r="536" spans="1:17" ht="15" x14ac:dyDescent="0.25">
      <c r="A536" s="1040" t="s">
        <v>2277</v>
      </c>
      <c r="B536" s="1040"/>
      <c r="C536" s="1040"/>
      <c r="D536" s="1040"/>
      <c r="E536" s="1040"/>
      <c r="F536" s="1040"/>
      <c r="G536" s="1040"/>
      <c r="H536" s="1040"/>
      <c r="I536" s="1040"/>
      <c r="J536" s="1040"/>
      <c r="K536" s="1040"/>
      <c r="L536" s="1040"/>
      <c r="M536" s="1041" t="s">
        <v>2274</v>
      </c>
      <c r="N536" s="1041"/>
      <c r="O536" s="1041"/>
      <c r="P536" s="1041"/>
      <c r="Q536" s="1041"/>
    </row>
    <row r="537" spans="1:17" ht="15" x14ac:dyDescent="0.25">
      <c r="A537" s="1040" t="s">
        <v>2278</v>
      </c>
      <c r="B537" s="1040"/>
      <c r="C537" s="1040"/>
      <c r="D537" s="1040"/>
      <c r="E537" s="1040"/>
      <c r="F537" s="1040"/>
      <c r="G537" s="1040"/>
      <c r="H537" s="1040"/>
      <c r="I537" s="1040"/>
      <c r="J537" s="1040"/>
      <c r="K537" s="1040"/>
      <c r="L537" s="1040"/>
      <c r="M537" s="1041" t="s">
        <v>2275</v>
      </c>
      <c r="N537" s="1041"/>
      <c r="O537" s="1041"/>
      <c r="P537" s="1041"/>
      <c r="Q537" s="1041"/>
    </row>
    <row r="538" spans="1:17" ht="15" x14ac:dyDescent="0.25">
      <c r="A538" s="21"/>
      <c r="B538" s="21"/>
      <c r="C538" s="292"/>
      <c r="D538" s="292"/>
      <c r="E538" s="292"/>
      <c r="F538" s="292"/>
      <c r="G538" s="292"/>
      <c r="H538" s="292"/>
      <c r="I538" s="292"/>
      <c r="J538" s="292"/>
      <c r="K538" s="292"/>
      <c r="L538" s="292"/>
      <c r="M538" s="60"/>
      <c r="N538" s="61"/>
      <c r="O538" s="61"/>
      <c r="P538" s="62"/>
      <c r="Q538" s="63"/>
    </row>
    <row r="539" spans="1:17" ht="15" x14ac:dyDescent="0.25">
      <c r="A539" s="21"/>
      <c r="B539" s="21"/>
      <c r="C539" s="292"/>
      <c r="D539" s="292"/>
      <c r="E539" s="292"/>
      <c r="F539" s="292"/>
      <c r="G539" s="292"/>
      <c r="H539" s="292"/>
      <c r="I539" s="292"/>
      <c r="J539" s="292"/>
      <c r="K539" s="292"/>
      <c r="L539" s="292"/>
      <c r="M539" s="60"/>
      <c r="N539" s="61"/>
      <c r="O539" s="61"/>
      <c r="P539" s="62"/>
      <c r="Q539" s="63"/>
    </row>
    <row r="540" spans="1:17" ht="15" x14ac:dyDescent="0.25">
      <c r="A540" s="21"/>
      <c r="B540" s="21"/>
      <c r="C540" s="292"/>
      <c r="D540" s="292"/>
      <c r="E540" s="292"/>
      <c r="F540" s="292"/>
      <c r="G540" s="292"/>
      <c r="H540" s="292"/>
      <c r="I540" s="292"/>
      <c r="J540" s="292"/>
      <c r="K540" s="292"/>
      <c r="L540" s="292"/>
      <c r="M540" s="60"/>
      <c r="N540" s="61"/>
      <c r="O540" s="61"/>
      <c r="P540" s="62"/>
      <c r="Q540" s="63"/>
    </row>
    <row r="541" spans="1:17" ht="15" x14ac:dyDescent="0.25">
      <c r="A541" s="1040" t="s">
        <v>2279</v>
      </c>
      <c r="B541" s="1040"/>
      <c r="C541" s="1040"/>
      <c r="D541" s="1040"/>
      <c r="E541" s="1040"/>
      <c r="F541" s="1040"/>
      <c r="G541" s="1040"/>
      <c r="H541" s="1040"/>
      <c r="I541" s="1040"/>
      <c r="J541" s="1040"/>
      <c r="K541" s="1040"/>
      <c r="L541" s="1040"/>
      <c r="M541" s="1042" t="s">
        <v>2338</v>
      </c>
      <c r="N541" s="1042"/>
      <c r="O541" s="1042"/>
      <c r="P541" s="1042"/>
      <c r="Q541" s="1042"/>
    </row>
    <row r="542" spans="1:17" ht="15" x14ac:dyDescent="0.25">
      <c r="A542" s="1043"/>
      <c r="B542" s="1043"/>
      <c r="C542" s="1043"/>
      <c r="D542" s="1043"/>
      <c r="E542" s="1043"/>
      <c r="F542" s="1043"/>
      <c r="G542" s="1043"/>
      <c r="H542" s="1043"/>
      <c r="I542" s="1043"/>
      <c r="J542" s="292"/>
      <c r="K542" s="292"/>
      <c r="L542" s="292"/>
      <c r="M542" s="60"/>
      <c r="N542" s="61"/>
      <c r="O542" s="1044"/>
      <c r="P542" s="1044"/>
      <c r="Q542" s="63"/>
    </row>
    <row r="543" spans="1:17" ht="15" x14ac:dyDescent="0.25">
      <c r="A543" s="733"/>
      <c r="B543" s="733"/>
      <c r="C543" s="733"/>
      <c r="D543" s="733"/>
      <c r="E543" s="733"/>
      <c r="F543" s="733"/>
      <c r="G543" s="733"/>
      <c r="H543" s="733"/>
      <c r="I543" s="733"/>
      <c r="J543" s="60"/>
      <c r="K543" s="60"/>
      <c r="L543" s="60"/>
      <c r="M543" s="60"/>
      <c r="N543" s="61"/>
      <c r="O543" s="61"/>
      <c r="P543" s="212"/>
      <c r="Q543" s="63"/>
    </row>
    <row r="544" spans="1:17" ht="15" x14ac:dyDescent="0.25">
      <c r="A544" s="1032" t="s">
        <v>2280</v>
      </c>
      <c r="B544" s="1032"/>
      <c r="C544" s="1032"/>
      <c r="D544" s="1032"/>
      <c r="E544" s="1032"/>
      <c r="F544" s="1032"/>
      <c r="G544" s="1032"/>
      <c r="H544" s="1032"/>
      <c r="I544" s="1032"/>
      <c r="J544" s="1032"/>
      <c r="K544" s="1032"/>
      <c r="L544" s="62" t="s">
        <v>220</v>
      </c>
      <c r="M544" s="62"/>
      <c r="N544" s="732"/>
      <c r="O544" s="732"/>
      <c r="P544" s="62"/>
      <c r="Q544" s="212"/>
    </row>
    <row r="545" spans="1:17" ht="15" x14ac:dyDescent="0.25">
      <c r="A545" s="1032" t="s">
        <v>2281</v>
      </c>
      <c r="B545" s="1032"/>
      <c r="C545" s="1032"/>
      <c r="D545" s="1032"/>
      <c r="E545" s="1032"/>
      <c r="F545" s="1032"/>
      <c r="G545" s="1032"/>
      <c r="H545" s="1032"/>
      <c r="I545" s="1032"/>
      <c r="J545" s="1032"/>
      <c r="K545" s="1032"/>
      <c r="L545" s="62" t="s">
        <v>220</v>
      </c>
      <c r="M545" s="62"/>
      <c r="N545" s="732"/>
      <c r="O545" s="732"/>
      <c r="P545" s="62"/>
      <c r="Q545" s="212"/>
    </row>
    <row r="546" spans="1:17" ht="15" x14ac:dyDescent="0.25">
      <c r="A546" s="1032" t="s">
        <v>2282</v>
      </c>
      <c r="B546" s="1032"/>
      <c r="C546" s="1032"/>
      <c r="D546" s="1032"/>
      <c r="E546" s="1032"/>
      <c r="F546" s="1032"/>
      <c r="G546" s="1032"/>
      <c r="H546" s="1032"/>
      <c r="I546" s="1032"/>
      <c r="J546" s="1032"/>
      <c r="K546" s="1032"/>
      <c r="L546" s="62" t="s">
        <v>220</v>
      </c>
      <c r="M546" s="62"/>
      <c r="N546" s="732"/>
      <c r="O546" s="732"/>
      <c r="P546" s="62"/>
      <c r="Q546" s="212"/>
    </row>
    <row r="547" spans="1:17" ht="15" x14ac:dyDescent="0.25">
      <c r="A547" s="62"/>
      <c r="B547" s="62"/>
      <c r="C547" s="62"/>
      <c r="D547" s="64"/>
      <c r="E547" s="62"/>
      <c r="F547" s="62"/>
      <c r="G547" s="62"/>
      <c r="H547" s="65"/>
      <c r="I547" s="66"/>
      <c r="J547" s="62"/>
      <c r="K547" s="62"/>
      <c r="L547" s="62"/>
      <c r="M547" s="62"/>
      <c r="N547" s="732"/>
      <c r="O547" s="732"/>
      <c r="P547" s="62"/>
      <c r="Q547" s="212"/>
    </row>
    <row r="548" spans="1:17" ht="15" x14ac:dyDescent="0.25">
      <c r="A548" s="734" t="s">
        <v>279</v>
      </c>
      <c r="B548" s="1047" t="s">
        <v>280</v>
      </c>
      <c r="C548" s="1047"/>
      <c r="D548" s="1047"/>
      <c r="E548" s="1047"/>
      <c r="F548" s="1047"/>
      <c r="G548" s="1047"/>
      <c r="H548" s="1047"/>
      <c r="I548" s="1047"/>
      <c r="J548" s="1047"/>
      <c r="K548" s="1047" t="s">
        <v>2283</v>
      </c>
      <c r="L548" s="1047"/>
      <c r="M548" s="62"/>
      <c r="N548" s="732"/>
      <c r="O548" s="732"/>
      <c r="P548" s="62"/>
      <c r="Q548" s="212"/>
    </row>
    <row r="549" spans="1:17" ht="15" x14ac:dyDescent="0.25">
      <c r="A549" s="293">
        <f>1</f>
        <v>1</v>
      </c>
      <c r="B549" s="1048" t="s">
        <v>281</v>
      </c>
      <c r="C549" s="1048"/>
      <c r="D549" s="1048"/>
      <c r="E549" s="1048"/>
      <c r="F549" s="1048"/>
      <c r="G549" s="1048"/>
      <c r="H549" s="1048"/>
      <c r="I549" s="1048"/>
      <c r="J549" s="1048"/>
      <c r="K549" s="1048"/>
      <c r="L549" s="1048"/>
      <c r="M549" s="62"/>
      <c r="N549" s="732"/>
      <c r="O549" s="732"/>
      <c r="P549" s="62"/>
      <c r="Q549" s="212"/>
    </row>
    <row r="550" spans="1:17" ht="15" x14ac:dyDescent="0.25">
      <c r="A550" s="293">
        <f>A549+1</f>
        <v>2</v>
      </c>
      <c r="B550" s="1048" t="s">
        <v>282</v>
      </c>
      <c r="C550" s="1048"/>
      <c r="D550" s="1048"/>
      <c r="E550" s="1048"/>
      <c r="F550" s="1048"/>
      <c r="G550" s="1048"/>
      <c r="H550" s="1048"/>
      <c r="I550" s="1048"/>
      <c r="J550" s="1048"/>
      <c r="K550" s="1049"/>
      <c r="L550" s="1049"/>
      <c r="M550" s="62"/>
      <c r="N550" s="732"/>
      <c r="O550" s="732"/>
      <c r="P550" s="62"/>
      <c r="Q550" s="212"/>
    </row>
    <row r="551" spans="1:17" ht="15" x14ac:dyDescent="0.25">
      <c r="A551" s="735">
        <f>A550+1</f>
        <v>3</v>
      </c>
      <c r="B551" s="1048" t="s">
        <v>2257</v>
      </c>
      <c r="C551" s="1048"/>
      <c r="D551" s="1048"/>
      <c r="E551" s="1048"/>
      <c r="F551" s="1048"/>
      <c r="G551" s="1048"/>
      <c r="H551" s="1048"/>
      <c r="I551" s="1048"/>
      <c r="J551" s="1048"/>
      <c r="K551" s="1048"/>
      <c r="L551" s="1048"/>
      <c r="M551" s="62"/>
      <c r="N551" s="732"/>
      <c r="O551" s="732"/>
      <c r="P551" s="62"/>
      <c r="Q551" s="212"/>
    </row>
    <row r="552" spans="1:17" ht="15" x14ac:dyDescent="0.25">
      <c r="A552" s="293">
        <f>A551+1</f>
        <v>4</v>
      </c>
      <c r="B552" s="1048" t="s">
        <v>283</v>
      </c>
      <c r="C552" s="1048"/>
      <c r="D552" s="1048"/>
      <c r="E552" s="1048"/>
      <c r="F552" s="1048"/>
      <c r="G552" s="1048"/>
      <c r="H552" s="1048"/>
      <c r="I552" s="1048"/>
      <c r="J552" s="1048"/>
      <c r="K552" s="1048"/>
      <c r="L552" s="1048"/>
      <c r="M552" s="62"/>
      <c r="N552" s="732"/>
      <c r="O552" s="732"/>
      <c r="P552" s="62"/>
      <c r="Q552" s="212"/>
    </row>
    <row r="578" spans="1:17" ht="13.5" thickBot="1" x14ac:dyDescent="0.25"/>
    <row r="579" spans="1:17" x14ac:dyDescent="0.2">
      <c r="A579" s="14"/>
      <c r="B579" s="15"/>
      <c r="C579" s="15"/>
      <c r="D579" s="15"/>
      <c r="E579" s="15"/>
      <c r="F579" s="15"/>
      <c r="G579" s="15"/>
      <c r="H579" s="16"/>
      <c r="I579" s="14"/>
      <c r="J579" s="15"/>
      <c r="K579" s="15"/>
      <c r="L579" s="15"/>
      <c r="M579" s="15"/>
      <c r="N579" s="17"/>
      <c r="O579" s="17"/>
      <c r="P579" s="226"/>
      <c r="Q579" s="18"/>
    </row>
    <row r="580" spans="1:17" x14ac:dyDescent="0.2">
      <c r="A580" s="20"/>
      <c r="B580" s="21"/>
      <c r="C580" s="21"/>
      <c r="D580" s="21"/>
      <c r="E580" s="21"/>
      <c r="F580" s="21"/>
      <c r="G580" s="21"/>
      <c r="H580" s="22"/>
      <c r="I580" s="947" t="s">
        <v>2270</v>
      </c>
      <c r="J580" s="948"/>
      <c r="K580" s="948"/>
      <c r="L580" s="948"/>
      <c r="M580" s="948"/>
      <c r="N580" s="948"/>
      <c r="O580" s="949"/>
      <c r="P580" s="227"/>
      <c r="Q580" s="23"/>
    </row>
    <row r="581" spans="1:17" x14ac:dyDescent="0.2">
      <c r="A581" s="20"/>
      <c r="B581" s="21"/>
      <c r="C581" s="21"/>
      <c r="D581" s="21"/>
      <c r="E581" s="21"/>
      <c r="F581" s="21"/>
      <c r="G581" s="21"/>
      <c r="H581" s="22"/>
      <c r="I581" s="947" t="s">
        <v>2271</v>
      </c>
      <c r="J581" s="948"/>
      <c r="K581" s="948"/>
      <c r="L581" s="948"/>
      <c r="M581" s="948"/>
      <c r="N581" s="948"/>
      <c r="O581" s="949"/>
      <c r="P581" s="227"/>
      <c r="Q581" s="23"/>
    </row>
    <row r="582" spans="1:17" ht="13.5" thickBot="1" x14ac:dyDescent="0.25">
      <c r="A582" s="20"/>
      <c r="B582" s="21"/>
      <c r="C582" s="21"/>
      <c r="D582" s="21"/>
      <c r="E582" s="21"/>
      <c r="F582" s="21"/>
      <c r="G582" s="21"/>
      <c r="H582" s="22"/>
      <c r="I582" s="24"/>
      <c r="J582" s="25"/>
      <c r="K582" s="25"/>
      <c r="L582" s="25"/>
      <c r="M582" s="25"/>
      <c r="N582" s="26"/>
      <c r="O582" s="26"/>
      <c r="P582" s="227"/>
      <c r="Q582" s="23"/>
    </row>
    <row r="583" spans="1:17" x14ac:dyDescent="0.2">
      <c r="A583" s="27"/>
      <c r="B583" s="28"/>
      <c r="C583" s="28"/>
      <c r="D583" s="28"/>
      <c r="E583" s="28"/>
      <c r="F583" s="28"/>
      <c r="G583" s="28"/>
      <c r="H583" s="29"/>
      <c r="I583" s="950" t="s">
        <v>217</v>
      </c>
      <c r="J583" s="951"/>
      <c r="K583" s="951"/>
      <c r="L583" s="951"/>
      <c r="M583" s="951"/>
      <c r="N583" s="951"/>
      <c r="O583" s="952"/>
      <c r="P583" s="27"/>
      <c r="Q583" s="29"/>
    </row>
    <row r="584" spans="1:17" ht="13.5" thickBot="1" x14ac:dyDescent="0.25">
      <c r="A584" s="30"/>
      <c r="B584" s="31"/>
      <c r="C584" s="31"/>
      <c r="D584" s="31"/>
      <c r="E584" s="31"/>
      <c r="F584" s="31"/>
      <c r="G584" s="31"/>
      <c r="H584" s="32"/>
      <c r="I584" s="953" t="s">
        <v>218</v>
      </c>
      <c r="J584" s="954"/>
      <c r="K584" s="954"/>
      <c r="L584" s="954"/>
      <c r="M584" s="954"/>
      <c r="N584" s="954"/>
      <c r="O584" s="955"/>
      <c r="P584" s="30"/>
      <c r="Q584" s="32"/>
    </row>
    <row r="585" spans="1:17" x14ac:dyDescent="0.2">
      <c r="A585" s="956"/>
      <c r="B585" s="957"/>
      <c r="C585" s="957"/>
      <c r="D585" s="957"/>
      <c r="E585" s="957"/>
      <c r="F585" s="957"/>
      <c r="G585" s="957"/>
      <c r="H585" s="957"/>
      <c r="I585" s="240"/>
      <c r="J585" s="241"/>
      <c r="K585" s="242"/>
      <c r="L585" s="241"/>
      <c r="M585" s="241"/>
      <c r="N585" s="243"/>
      <c r="O585" s="244"/>
      <c r="P585" s="245"/>
      <c r="Q585" s="246"/>
    </row>
    <row r="586" spans="1:17" x14ac:dyDescent="0.2">
      <c r="A586" s="945"/>
      <c r="B586" s="946"/>
      <c r="C586" s="946"/>
      <c r="D586" s="946"/>
      <c r="E586" s="946"/>
      <c r="F586" s="946"/>
      <c r="G586" s="946"/>
      <c r="H586" s="946"/>
      <c r="I586" s="53"/>
      <c r="J586" s="247"/>
      <c r="K586" s="248"/>
      <c r="L586" s="247"/>
      <c r="M586" s="247"/>
      <c r="N586" s="249"/>
      <c r="O586" s="250"/>
      <c r="P586" s="814"/>
      <c r="Q586" s="251"/>
    </row>
    <row r="587" spans="1:17" x14ac:dyDescent="0.2">
      <c r="A587" s="945" t="s">
        <v>219</v>
      </c>
      <c r="B587" s="946"/>
      <c r="C587" s="946"/>
      <c r="D587" s="946"/>
      <c r="E587" s="946"/>
      <c r="F587" s="946"/>
      <c r="G587" s="946"/>
      <c r="H587" s="946"/>
      <c r="I587" s="287" t="s">
        <v>220</v>
      </c>
      <c r="J587" s="247">
        <v>3</v>
      </c>
      <c r="K587" s="959" t="s">
        <v>2324</v>
      </c>
      <c r="L587" s="959"/>
      <c r="M587" s="959"/>
      <c r="N587" s="252"/>
      <c r="O587" s="250"/>
      <c r="P587" s="814"/>
      <c r="Q587" s="251"/>
    </row>
    <row r="588" spans="1:17" x14ac:dyDescent="0.2">
      <c r="A588" s="960" t="s">
        <v>222</v>
      </c>
      <c r="B588" s="961"/>
      <c r="C588" s="961"/>
      <c r="D588" s="961"/>
      <c r="E588" s="961"/>
      <c r="F588" s="961"/>
      <c r="G588" s="961"/>
      <c r="H588" s="961"/>
      <c r="I588" s="250" t="s">
        <v>220</v>
      </c>
      <c r="J588" s="253" t="s">
        <v>2558</v>
      </c>
      <c r="K588" s="959" t="s">
        <v>2559</v>
      </c>
      <c r="L588" s="959"/>
      <c r="M588" s="959"/>
      <c r="N588" s="959"/>
      <c r="O588" s="959"/>
      <c r="P588" s="959"/>
      <c r="Q588" s="254"/>
    </row>
    <row r="589" spans="1:17" x14ac:dyDescent="0.2">
      <c r="A589" s="1213" t="s">
        <v>224</v>
      </c>
      <c r="B589" s="1214"/>
      <c r="C589" s="1214"/>
      <c r="D589" s="1214"/>
      <c r="E589" s="1214"/>
      <c r="F589" s="1214"/>
      <c r="G589" s="1214"/>
      <c r="H589" s="1214"/>
      <c r="I589" s="336" t="s">
        <v>220</v>
      </c>
      <c r="J589" s="337" t="s">
        <v>2632</v>
      </c>
      <c r="K589" s="1211" t="s">
        <v>105</v>
      </c>
      <c r="L589" s="1211"/>
      <c r="M589" s="1211"/>
      <c r="N589" s="1211"/>
      <c r="O589" s="1211"/>
      <c r="P589" s="1211"/>
      <c r="Q589" s="1212"/>
    </row>
    <row r="590" spans="1:17" x14ac:dyDescent="0.2">
      <c r="A590" s="945" t="s">
        <v>226</v>
      </c>
      <c r="B590" s="946"/>
      <c r="C590" s="946"/>
      <c r="D590" s="946"/>
      <c r="E590" s="946"/>
      <c r="F590" s="946"/>
      <c r="G590" s="946"/>
      <c r="H590" s="946"/>
      <c r="I590" s="250" t="s">
        <v>220</v>
      </c>
      <c r="J590" s="247" t="s">
        <v>227</v>
      </c>
      <c r="K590" s="256"/>
      <c r="L590" s="811"/>
      <c r="M590" s="811"/>
      <c r="N590" s="252"/>
      <c r="O590" s="250"/>
      <c r="P590" s="814"/>
      <c r="Q590" s="251"/>
    </row>
    <row r="591" spans="1:17" x14ac:dyDescent="0.2">
      <c r="A591" s="945" t="s">
        <v>228</v>
      </c>
      <c r="B591" s="946"/>
      <c r="C591" s="946"/>
      <c r="D591" s="946"/>
      <c r="E591" s="946"/>
      <c r="F591" s="946"/>
      <c r="G591" s="946"/>
      <c r="H591" s="946"/>
      <c r="I591" s="250" t="s">
        <v>220</v>
      </c>
      <c r="J591" s="247" t="s">
        <v>229</v>
      </c>
      <c r="K591" s="256"/>
      <c r="L591" s="811"/>
      <c r="M591" s="811"/>
      <c r="N591" s="252"/>
      <c r="O591" s="250"/>
      <c r="P591" s="814"/>
      <c r="Q591" s="251"/>
    </row>
    <row r="592" spans="1:17" x14ac:dyDescent="0.2">
      <c r="A592" s="945" t="s">
        <v>230</v>
      </c>
      <c r="B592" s="946"/>
      <c r="C592" s="946"/>
      <c r="D592" s="946"/>
      <c r="E592" s="946"/>
      <c r="F592" s="946"/>
      <c r="G592" s="946"/>
      <c r="H592" s="946"/>
      <c r="I592" s="250" t="s">
        <v>220</v>
      </c>
      <c r="J592" s="1238">
        <f>Q610</f>
        <v>1500000</v>
      </c>
      <c r="K592" s="1238"/>
      <c r="L592" s="1238"/>
      <c r="M592" s="811"/>
      <c r="N592" s="252"/>
      <c r="O592" s="250"/>
      <c r="P592" s="814"/>
      <c r="Q592" s="251"/>
    </row>
    <row r="593" spans="1:17" x14ac:dyDescent="0.2">
      <c r="A593" s="945" t="s">
        <v>231</v>
      </c>
      <c r="B593" s="946"/>
      <c r="C593" s="946"/>
      <c r="D593" s="946"/>
      <c r="E593" s="946"/>
      <c r="F593" s="946"/>
      <c r="G593" s="946"/>
      <c r="H593" s="946"/>
      <c r="I593" s="250" t="s">
        <v>220</v>
      </c>
      <c r="J593" s="247" t="s">
        <v>229</v>
      </c>
      <c r="K593" s="256"/>
      <c r="L593" s="811"/>
      <c r="M593" s="811"/>
      <c r="N593" s="252"/>
      <c r="O593" s="250"/>
      <c r="P593" s="814"/>
      <c r="Q593" s="251"/>
    </row>
    <row r="594" spans="1:17" x14ac:dyDescent="0.2">
      <c r="A594" s="810" t="s">
        <v>232</v>
      </c>
      <c r="B594" s="811"/>
      <c r="C594" s="811"/>
      <c r="D594" s="811"/>
      <c r="E594" s="811"/>
      <c r="F594" s="811"/>
      <c r="G594" s="811"/>
      <c r="H594" s="811"/>
      <c r="I594" s="250" t="s">
        <v>220</v>
      </c>
      <c r="J594" s="247" t="s">
        <v>233</v>
      </c>
      <c r="K594" s="256"/>
      <c r="L594" s="811"/>
      <c r="M594" s="811"/>
      <c r="N594" s="252"/>
      <c r="O594" s="250"/>
      <c r="P594" s="814"/>
      <c r="Q594" s="251"/>
    </row>
    <row r="595" spans="1:17" ht="13.5" thickBot="1" x14ac:dyDescent="0.25">
      <c r="A595" s="962" t="s">
        <v>234</v>
      </c>
      <c r="B595" s="963"/>
      <c r="C595" s="963"/>
      <c r="D595" s="963"/>
      <c r="E595" s="963"/>
      <c r="F595" s="963"/>
      <c r="G595" s="963"/>
      <c r="H595" s="963"/>
      <c r="I595" s="963"/>
      <c r="J595" s="963"/>
      <c r="K595" s="963"/>
      <c r="L595" s="963"/>
      <c r="M595" s="963"/>
      <c r="N595" s="963"/>
      <c r="O595" s="963"/>
      <c r="P595" s="963"/>
      <c r="Q595" s="964"/>
    </row>
    <row r="596" spans="1:17" ht="13.5" thickBot="1" x14ac:dyDescent="0.25">
      <c r="A596" s="958" t="s">
        <v>235</v>
      </c>
      <c r="B596" s="958"/>
      <c r="C596" s="958"/>
      <c r="D596" s="958"/>
      <c r="E596" s="958"/>
      <c r="F596" s="958"/>
      <c r="G596" s="809"/>
      <c r="H596" s="958" t="s">
        <v>236</v>
      </c>
      <c r="I596" s="958"/>
      <c r="J596" s="958"/>
      <c r="K596" s="958"/>
      <c r="L596" s="958"/>
      <c r="M596" s="958"/>
      <c r="N596" s="958" t="s">
        <v>237</v>
      </c>
      <c r="O596" s="958"/>
      <c r="P596" s="958"/>
      <c r="Q596" s="958"/>
    </row>
    <row r="597" spans="1:17" ht="26.25" customHeight="1" x14ac:dyDescent="0.2">
      <c r="A597" s="223" t="s">
        <v>238</v>
      </c>
      <c r="B597" s="33"/>
      <c r="C597" s="33"/>
      <c r="D597" s="33"/>
      <c r="E597" s="33"/>
      <c r="F597" s="34"/>
      <c r="G597" s="34"/>
      <c r="H597" s="965" t="s">
        <v>2329</v>
      </c>
      <c r="I597" s="965"/>
      <c r="J597" s="965"/>
      <c r="K597" s="965"/>
      <c r="L597" s="965"/>
      <c r="M597" s="965"/>
      <c r="N597" s="966" t="s">
        <v>240</v>
      </c>
      <c r="O597" s="967"/>
      <c r="P597" s="967"/>
      <c r="Q597" s="968"/>
    </row>
    <row r="598" spans="1:17" x14ac:dyDescent="0.2">
      <c r="A598" s="969" t="s">
        <v>241</v>
      </c>
      <c r="B598" s="970"/>
      <c r="C598" s="970"/>
      <c r="D598" s="970"/>
      <c r="E598" s="970"/>
      <c r="F598" s="971"/>
      <c r="G598" s="807"/>
      <c r="H598" s="972" t="s">
        <v>242</v>
      </c>
      <c r="I598" s="970"/>
      <c r="J598" s="970"/>
      <c r="K598" s="970"/>
      <c r="L598" s="970"/>
      <c r="M598" s="971"/>
      <c r="N598" s="973">
        <f>Q610</f>
        <v>1500000</v>
      </c>
      <c r="O598" s="974"/>
      <c r="P598" s="974"/>
      <c r="Q598" s="975"/>
    </row>
    <row r="599" spans="1:17" x14ac:dyDescent="0.2">
      <c r="A599" s="976" t="s">
        <v>243</v>
      </c>
      <c r="B599" s="977"/>
      <c r="C599" s="977"/>
      <c r="D599" s="977"/>
      <c r="E599" s="977"/>
      <c r="F599" s="978"/>
      <c r="G599" s="808"/>
      <c r="H599" s="238" t="s">
        <v>2272</v>
      </c>
      <c r="I599" s="1236" t="s">
        <v>2633</v>
      </c>
      <c r="J599" s="1236"/>
      <c r="K599" s="1236"/>
      <c r="L599" s="1236"/>
      <c r="M599" s="1237"/>
      <c r="N599" s="981" t="s">
        <v>1368</v>
      </c>
      <c r="O599" s="982"/>
      <c r="P599" s="982"/>
      <c r="Q599" s="983"/>
    </row>
    <row r="600" spans="1:17" ht="13.5" thickBot="1" x14ac:dyDescent="0.25">
      <c r="A600" s="976" t="s">
        <v>245</v>
      </c>
      <c r="B600" s="977"/>
      <c r="C600" s="977"/>
      <c r="D600" s="977"/>
      <c r="E600" s="977"/>
      <c r="F600" s="978"/>
      <c r="G600" s="808"/>
      <c r="H600" s="239" t="s">
        <v>2272</v>
      </c>
      <c r="I600" s="984" t="s">
        <v>2634</v>
      </c>
      <c r="J600" s="984"/>
      <c r="K600" s="984"/>
      <c r="L600" s="984"/>
      <c r="M600" s="985"/>
      <c r="N600" s="981" t="s">
        <v>1368</v>
      </c>
      <c r="O600" s="982"/>
      <c r="P600" s="982"/>
      <c r="Q600" s="983"/>
    </row>
    <row r="601" spans="1:17" x14ac:dyDescent="0.2">
      <c r="A601" s="986" t="s">
        <v>2336</v>
      </c>
      <c r="B601" s="987"/>
      <c r="C601" s="987"/>
      <c r="D601" s="987"/>
      <c r="E601" s="987"/>
      <c r="F601" s="987"/>
      <c r="G601" s="987"/>
      <c r="H601" s="987"/>
      <c r="I601" s="987"/>
      <c r="J601" s="987"/>
      <c r="K601" s="987"/>
      <c r="L601" s="987"/>
      <c r="M601" s="987"/>
      <c r="N601" s="987"/>
      <c r="O601" s="987"/>
      <c r="P601" s="987"/>
      <c r="Q601" s="988"/>
    </row>
    <row r="602" spans="1:17" ht="13.5" thickBot="1" x14ac:dyDescent="0.25">
      <c r="A602" s="989"/>
      <c r="B602" s="990"/>
      <c r="C602" s="990"/>
      <c r="D602" s="990"/>
      <c r="E602" s="990"/>
      <c r="F602" s="990"/>
      <c r="G602" s="990"/>
      <c r="H602" s="990"/>
      <c r="I602" s="990"/>
      <c r="J602" s="990"/>
      <c r="K602" s="990"/>
      <c r="L602" s="990"/>
      <c r="M602" s="990"/>
      <c r="N602" s="990"/>
      <c r="O602" s="990"/>
      <c r="P602" s="990"/>
      <c r="Q602" s="991"/>
    </row>
    <row r="603" spans="1:17" x14ac:dyDescent="0.2">
      <c r="A603" s="950" t="s">
        <v>246</v>
      </c>
      <c r="B603" s="951"/>
      <c r="C603" s="951"/>
      <c r="D603" s="951"/>
      <c r="E603" s="951"/>
      <c r="F603" s="951"/>
      <c r="G603" s="951"/>
      <c r="H603" s="951"/>
      <c r="I603" s="951"/>
      <c r="J603" s="951"/>
      <c r="K603" s="951"/>
      <c r="L603" s="951"/>
      <c r="M603" s="951"/>
      <c r="N603" s="951"/>
      <c r="O603" s="951"/>
      <c r="P603" s="951"/>
      <c r="Q603" s="952"/>
    </row>
    <row r="604" spans="1:17" ht="13.5" thickBot="1" x14ac:dyDescent="0.25">
      <c r="A604" s="953" t="s">
        <v>247</v>
      </c>
      <c r="B604" s="954"/>
      <c r="C604" s="954"/>
      <c r="D604" s="954"/>
      <c r="E604" s="954"/>
      <c r="F604" s="954"/>
      <c r="G604" s="954"/>
      <c r="H604" s="954"/>
      <c r="I604" s="954"/>
      <c r="J604" s="954"/>
      <c r="K604" s="954"/>
      <c r="L604" s="954"/>
      <c r="M604" s="954"/>
      <c r="N604" s="954"/>
      <c r="O604" s="954"/>
      <c r="P604" s="954"/>
      <c r="Q604" s="955"/>
    </row>
    <row r="605" spans="1:17" x14ac:dyDescent="0.2">
      <c r="A605" s="35"/>
      <c r="B605" s="36"/>
      <c r="C605" s="36"/>
      <c r="D605" s="36"/>
      <c r="E605" s="36"/>
      <c r="F605" s="992" t="s">
        <v>248</v>
      </c>
      <c r="G605" s="993"/>
      <c r="H605" s="993"/>
      <c r="I605" s="993"/>
      <c r="J605" s="993"/>
      <c r="K605" s="993"/>
      <c r="L605" s="994"/>
      <c r="M605" s="1001" t="s">
        <v>249</v>
      </c>
      <c r="N605" s="1004" t="s">
        <v>250</v>
      </c>
      <c r="O605" s="1005"/>
      <c r="P605" s="1005"/>
      <c r="Q605" s="1006"/>
    </row>
    <row r="606" spans="1:17" ht="13.5" thickBot="1" x14ac:dyDescent="0.25">
      <c r="A606" s="1010" t="s">
        <v>251</v>
      </c>
      <c r="B606" s="1011"/>
      <c r="C606" s="1011"/>
      <c r="D606" s="1011"/>
      <c r="E606" s="1012"/>
      <c r="F606" s="995"/>
      <c r="G606" s="996"/>
      <c r="H606" s="996"/>
      <c r="I606" s="996"/>
      <c r="J606" s="996"/>
      <c r="K606" s="996"/>
      <c r="L606" s="997"/>
      <c r="M606" s="1002"/>
      <c r="N606" s="1007"/>
      <c r="O606" s="1008"/>
      <c r="P606" s="1008"/>
      <c r="Q606" s="1009"/>
    </row>
    <row r="607" spans="1:17" x14ac:dyDescent="0.2">
      <c r="A607" s="1010" t="s">
        <v>252</v>
      </c>
      <c r="B607" s="1011"/>
      <c r="C607" s="1011"/>
      <c r="D607" s="1011"/>
      <c r="E607" s="1012"/>
      <c r="F607" s="995"/>
      <c r="G607" s="996"/>
      <c r="H607" s="996"/>
      <c r="I607" s="996"/>
      <c r="J607" s="996"/>
      <c r="K607" s="996"/>
      <c r="L607" s="997"/>
      <c r="M607" s="1002"/>
      <c r="N607" s="1013" t="s">
        <v>253</v>
      </c>
      <c r="O607" s="1015" t="s">
        <v>254</v>
      </c>
      <c r="P607" s="37" t="s">
        <v>255</v>
      </c>
      <c r="Q607" s="1017" t="s">
        <v>256</v>
      </c>
    </row>
    <row r="608" spans="1:17" ht="13.5" thickBot="1" x14ac:dyDescent="0.25">
      <c r="A608" s="38"/>
      <c r="B608" s="39"/>
      <c r="C608" s="39"/>
      <c r="D608" s="39"/>
      <c r="E608" s="40"/>
      <c r="F608" s="998"/>
      <c r="G608" s="999"/>
      <c r="H608" s="999"/>
      <c r="I608" s="999"/>
      <c r="J608" s="999"/>
      <c r="K608" s="999"/>
      <c r="L608" s="1000"/>
      <c r="M608" s="1003"/>
      <c r="N608" s="1014"/>
      <c r="O608" s="1016"/>
      <c r="P608" s="41" t="s">
        <v>257</v>
      </c>
      <c r="Q608" s="1018"/>
    </row>
    <row r="609" spans="1:17" ht="13.5" thickBot="1" x14ac:dyDescent="0.25">
      <c r="A609" s="1019">
        <v>1</v>
      </c>
      <c r="B609" s="1020"/>
      <c r="C609" s="1020"/>
      <c r="D609" s="1020"/>
      <c r="E609" s="1021"/>
      <c r="F609" s="1022">
        <v>2</v>
      </c>
      <c r="G609" s="1020"/>
      <c r="H609" s="1020"/>
      <c r="I609" s="1020"/>
      <c r="J609" s="1020"/>
      <c r="K609" s="1020"/>
      <c r="L609" s="1023"/>
      <c r="M609" s="805">
        <v>3</v>
      </c>
      <c r="N609" s="42">
        <v>4</v>
      </c>
      <c r="O609" s="42">
        <v>5</v>
      </c>
      <c r="P609" s="228">
        <v>6</v>
      </c>
      <c r="Q609" s="43" t="s">
        <v>258</v>
      </c>
    </row>
    <row r="610" spans="1:17" x14ac:dyDescent="0.2">
      <c r="A610" s="508">
        <v>5</v>
      </c>
      <c r="B610" s="815"/>
      <c r="C610" s="806"/>
      <c r="D610" s="806"/>
      <c r="E610" s="806"/>
      <c r="F610" s="1227" t="s">
        <v>2350</v>
      </c>
      <c r="G610" s="1228"/>
      <c r="H610" s="1228"/>
      <c r="I610" s="1228"/>
      <c r="J610" s="1228"/>
      <c r="K610" s="1228"/>
      <c r="L610" s="1229"/>
      <c r="M610" s="271"/>
      <c r="N610" s="46"/>
      <c r="O610" s="46"/>
      <c r="P610" s="231"/>
      <c r="Q610" s="56">
        <f>Q611</f>
        <v>1500000</v>
      </c>
    </row>
    <row r="611" spans="1:17" x14ac:dyDescent="0.2">
      <c r="A611" s="268">
        <v>5</v>
      </c>
      <c r="B611" s="269">
        <v>2</v>
      </c>
      <c r="C611" s="269"/>
      <c r="D611" s="270"/>
      <c r="E611" s="276"/>
      <c r="F611" s="1233" t="s">
        <v>302</v>
      </c>
      <c r="G611" s="1234"/>
      <c r="H611" s="1234"/>
      <c r="I611" s="1234"/>
      <c r="J611" s="1234"/>
      <c r="K611" s="1234"/>
      <c r="L611" s="1235"/>
      <c r="M611" s="271"/>
      <c r="N611" s="46"/>
      <c r="O611" s="46"/>
      <c r="P611" s="231"/>
      <c r="Q611" s="56">
        <f>Q617</f>
        <v>1500000</v>
      </c>
    </row>
    <row r="612" spans="1:17" x14ac:dyDescent="0.2">
      <c r="A612" s="266">
        <v>5</v>
      </c>
      <c r="B612" s="806">
        <v>2</v>
      </c>
      <c r="C612" s="806">
        <v>1</v>
      </c>
      <c r="D612" s="344"/>
      <c r="E612" s="344"/>
      <c r="F612" s="1227" t="s">
        <v>303</v>
      </c>
      <c r="G612" s="1228"/>
      <c r="H612" s="1228"/>
      <c r="I612" s="1228"/>
      <c r="J612" s="1228"/>
      <c r="K612" s="1228"/>
      <c r="L612" s="1229"/>
      <c r="M612" s="271"/>
      <c r="N612" s="46"/>
      <c r="O612" s="46"/>
      <c r="P612" s="231"/>
      <c r="Q612" s="56"/>
    </row>
    <row r="613" spans="1:17" ht="40.5" customHeight="1" x14ac:dyDescent="0.2">
      <c r="A613" s="268">
        <v>5</v>
      </c>
      <c r="B613" s="269">
        <v>2</v>
      </c>
      <c r="C613" s="269">
        <v>1</v>
      </c>
      <c r="D613" s="270"/>
      <c r="E613" s="270" t="s">
        <v>2331</v>
      </c>
      <c r="F613" s="1191" t="s">
        <v>2285</v>
      </c>
      <c r="G613" s="1192"/>
      <c r="H613" s="1192"/>
      <c r="I613" s="1192"/>
      <c r="J613" s="1192"/>
      <c r="K613" s="1192"/>
      <c r="L613" s="1193"/>
      <c r="M613" s="271"/>
      <c r="N613" s="46"/>
      <c r="O613" s="272"/>
      <c r="P613" s="411"/>
      <c r="Q613" s="389">
        <f>SUM(Q614:Q616)</f>
        <v>1500000</v>
      </c>
    </row>
    <row r="614" spans="1:17" ht="18.75" customHeight="1" x14ac:dyDescent="0.2">
      <c r="A614" s="268"/>
      <c r="B614" s="269"/>
      <c r="C614" s="269"/>
      <c r="D614" s="270"/>
      <c r="E614" s="270"/>
      <c r="F614" s="816" t="s">
        <v>262</v>
      </c>
      <c r="G614" s="812"/>
      <c r="H614" s="813"/>
      <c r="I614" s="1194" t="s">
        <v>2286</v>
      </c>
      <c r="J614" s="1194"/>
      <c r="K614" s="1194"/>
      <c r="L614" s="1195"/>
      <c r="M614" s="271"/>
      <c r="N614" s="289">
        <v>100</v>
      </c>
      <c r="O614" s="272" t="s">
        <v>697</v>
      </c>
      <c r="P614" s="411">
        <v>2000</v>
      </c>
      <c r="Q614" s="386">
        <f>N614*P614</f>
        <v>200000</v>
      </c>
    </row>
    <row r="615" spans="1:17" ht="18.75" customHeight="1" x14ac:dyDescent="0.2">
      <c r="A615" s="268"/>
      <c r="B615" s="269"/>
      <c r="C615" s="269"/>
      <c r="D615" s="270"/>
      <c r="E615" s="830"/>
      <c r="F615" s="832" t="s">
        <v>266</v>
      </c>
      <c r="G615" s="831"/>
      <c r="H615" s="743"/>
      <c r="I615" s="1263" t="s">
        <v>2234</v>
      </c>
      <c r="J615" s="1263"/>
      <c r="K615" s="1263"/>
      <c r="L615" s="1264"/>
      <c r="M615" s="282"/>
      <c r="N615" s="289">
        <v>22</v>
      </c>
      <c r="O615" s="272" t="s">
        <v>1015</v>
      </c>
      <c r="P615" s="411">
        <v>25000</v>
      </c>
      <c r="Q615" s="386">
        <f>N615*P615</f>
        <v>550000</v>
      </c>
    </row>
    <row r="616" spans="1:17" ht="18.75" customHeight="1" x14ac:dyDescent="0.2">
      <c r="A616" s="268"/>
      <c r="B616" s="269"/>
      <c r="C616" s="269"/>
      <c r="D616" s="270"/>
      <c r="E616" s="830"/>
      <c r="F616" s="832" t="s">
        <v>271</v>
      </c>
      <c r="G616" s="831"/>
      <c r="H616" s="743"/>
      <c r="I616" s="1265" t="s">
        <v>2240</v>
      </c>
      <c r="J616" s="1265"/>
      <c r="K616" s="1265"/>
      <c r="L616" s="1266"/>
      <c r="M616" s="282"/>
      <c r="N616" s="289">
        <v>50</v>
      </c>
      <c r="O616" s="272" t="s">
        <v>697</v>
      </c>
      <c r="P616" s="411">
        <v>15000</v>
      </c>
      <c r="Q616" s="386">
        <f>N616*P616</f>
        <v>750000</v>
      </c>
    </row>
    <row r="617" spans="1:17" ht="13.5" thickBot="1" x14ac:dyDescent="0.25">
      <c r="A617" s="1038" t="s">
        <v>215</v>
      </c>
      <c r="B617" s="1039"/>
      <c r="C617" s="1039"/>
      <c r="D617" s="1039"/>
      <c r="E617" s="1039"/>
      <c r="F617" s="1039"/>
      <c r="G617" s="1039"/>
      <c r="H617" s="1039"/>
      <c r="I617" s="1039"/>
      <c r="J617" s="1039"/>
      <c r="K617" s="1039"/>
      <c r="L617" s="1039"/>
      <c r="M617" s="1039"/>
      <c r="N617" s="1039"/>
      <c r="O617" s="1039"/>
      <c r="P617" s="1039"/>
      <c r="Q617" s="58">
        <f>Q613</f>
        <v>1500000</v>
      </c>
    </row>
    <row r="618" spans="1:17" x14ac:dyDescent="0.2">
      <c r="A618" s="286"/>
      <c r="B618" s="286"/>
      <c r="C618" s="286"/>
      <c r="D618" s="286"/>
      <c r="E618" s="286"/>
      <c r="F618" s="286"/>
      <c r="G618" s="286"/>
      <c r="H618" s="286"/>
      <c r="I618" s="286"/>
      <c r="J618" s="286"/>
      <c r="K618" s="286"/>
      <c r="L618" s="286"/>
      <c r="M618" s="221"/>
      <c r="N618" s="221"/>
      <c r="O618" s="221"/>
      <c r="P618" s="232"/>
      <c r="Q618" s="197"/>
    </row>
    <row r="619" spans="1:17" ht="15" x14ac:dyDescent="0.25">
      <c r="A619" s="1040" t="s">
        <v>2277</v>
      </c>
      <c r="B619" s="1040"/>
      <c r="C619" s="1040"/>
      <c r="D619" s="1040"/>
      <c r="E619" s="1040"/>
      <c r="F619" s="1040"/>
      <c r="G619" s="1040"/>
      <c r="H619" s="1040"/>
      <c r="I619" s="1040"/>
      <c r="J619" s="1040"/>
      <c r="K619" s="1040"/>
      <c r="L619" s="1040"/>
      <c r="M619" s="1041" t="s">
        <v>2274</v>
      </c>
      <c r="N619" s="1041"/>
      <c r="O619" s="1041"/>
      <c r="P619" s="1041"/>
      <c r="Q619" s="1041"/>
    </row>
    <row r="620" spans="1:17" ht="15" x14ac:dyDescent="0.25">
      <c r="A620" s="1040" t="s">
        <v>2278</v>
      </c>
      <c r="B620" s="1040"/>
      <c r="C620" s="1040"/>
      <c r="D620" s="1040"/>
      <c r="E620" s="1040"/>
      <c r="F620" s="1040"/>
      <c r="G620" s="1040"/>
      <c r="H620" s="1040"/>
      <c r="I620" s="1040"/>
      <c r="J620" s="1040"/>
      <c r="K620" s="1040"/>
      <c r="L620" s="1040"/>
      <c r="M620" s="1041" t="s">
        <v>2275</v>
      </c>
      <c r="N620" s="1041"/>
      <c r="O620" s="1041"/>
      <c r="P620" s="1041"/>
      <c r="Q620" s="1041"/>
    </row>
    <row r="621" spans="1:17" ht="15" x14ac:dyDescent="0.25">
      <c r="A621" s="21"/>
      <c r="B621" s="21"/>
      <c r="C621" s="292"/>
      <c r="D621" s="292"/>
      <c r="E621" s="292"/>
      <c r="F621" s="292"/>
      <c r="G621" s="292"/>
      <c r="H621" s="292"/>
      <c r="I621" s="292"/>
      <c r="J621" s="292"/>
      <c r="K621" s="292"/>
      <c r="L621" s="292"/>
      <c r="M621" s="60"/>
      <c r="N621" s="61"/>
      <c r="O621" s="61"/>
      <c r="P621" s="62"/>
      <c r="Q621" s="63"/>
    </row>
    <row r="622" spans="1:17" ht="15" x14ac:dyDescent="0.25">
      <c r="A622" s="21"/>
      <c r="B622" s="21"/>
      <c r="C622" s="292"/>
      <c r="D622" s="292"/>
      <c r="E622" s="292"/>
      <c r="F622" s="292"/>
      <c r="G622" s="292"/>
      <c r="H622" s="292"/>
      <c r="I622" s="292"/>
      <c r="J622" s="292"/>
      <c r="K622" s="292"/>
      <c r="L622" s="292"/>
      <c r="M622" s="60"/>
      <c r="N622" s="61"/>
      <c r="O622" s="61"/>
      <c r="P622" s="62"/>
      <c r="Q622" s="63"/>
    </row>
    <row r="623" spans="1:17" ht="15" x14ac:dyDescent="0.25">
      <c r="A623" s="21"/>
      <c r="B623" s="21"/>
      <c r="C623" s="292"/>
      <c r="D623" s="292"/>
      <c r="E623" s="292"/>
      <c r="F623" s="292"/>
      <c r="G623" s="292"/>
      <c r="H623" s="292"/>
      <c r="I623" s="292"/>
      <c r="J623" s="292"/>
      <c r="K623" s="292"/>
      <c r="L623" s="292"/>
      <c r="M623" s="60"/>
      <c r="N623" s="61"/>
      <c r="O623" s="61"/>
      <c r="P623" s="62"/>
      <c r="Q623" s="63"/>
    </row>
    <row r="624" spans="1:17" ht="15" x14ac:dyDescent="0.25">
      <c r="A624" s="1040" t="s">
        <v>2279</v>
      </c>
      <c r="B624" s="1040"/>
      <c r="C624" s="1040"/>
      <c r="D624" s="1040"/>
      <c r="E624" s="1040"/>
      <c r="F624" s="1040"/>
      <c r="G624" s="1040"/>
      <c r="H624" s="1040"/>
      <c r="I624" s="1040"/>
      <c r="J624" s="1040"/>
      <c r="K624" s="1040"/>
      <c r="L624" s="1040"/>
      <c r="M624" s="1042" t="s">
        <v>2338</v>
      </c>
      <c r="N624" s="1042"/>
      <c r="O624" s="1042"/>
      <c r="P624" s="1042"/>
      <c r="Q624" s="1042"/>
    </row>
    <row r="625" spans="1:17" ht="15" x14ac:dyDescent="0.25">
      <c r="A625" s="1043"/>
      <c r="B625" s="1043"/>
      <c r="C625" s="1043"/>
      <c r="D625" s="1043"/>
      <c r="E625" s="1043"/>
      <c r="F625" s="1043"/>
      <c r="G625" s="1043"/>
      <c r="H625" s="1043"/>
      <c r="I625" s="1043"/>
      <c r="J625" s="292"/>
      <c r="K625" s="292"/>
      <c r="L625" s="292"/>
      <c r="M625" s="60"/>
      <c r="N625" s="61"/>
      <c r="O625" s="1044"/>
      <c r="P625" s="1044"/>
      <c r="Q625" s="63"/>
    </row>
    <row r="626" spans="1:17" ht="15" x14ac:dyDescent="0.25">
      <c r="A626" s="804"/>
      <c r="B626" s="804"/>
      <c r="C626" s="804"/>
      <c r="D626" s="804"/>
      <c r="E626" s="804"/>
      <c r="F626" s="804"/>
      <c r="G626" s="804"/>
      <c r="H626" s="804"/>
      <c r="I626" s="804"/>
      <c r="J626" s="60"/>
      <c r="K626" s="60"/>
      <c r="L626" s="60"/>
      <c r="M626" s="60"/>
      <c r="N626" s="61"/>
      <c r="O626" s="61"/>
      <c r="P626" s="212"/>
      <c r="Q626" s="63"/>
    </row>
    <row r="627" spans="1:17" ht="15" x14ac:dyDescent="0.25">
      <c r="A627" s="825"/>
      <c r="B627" s="825"/>
      <c r="C627" s="825"/>
      <c r="D627" s="825"/>
      <c r="E627" s="825"/>
      <c r="F627" s="825"/>
      <c r="G627" s="825"/>
      <c r="H627" s="825"/>
      <c r="I627" s="825"/>
      <c r="J627" s="60"/>
      <c r="K627" s="60"/>
      <c r="L627" s="60"/>
      <c r="M627" s="60"/>
      <c r="N627" s="61"/>
      <c r="O627" s="61"/>
      <c r="P627" s="212"/>
      <c r="Q627" s="63"/>
    </row>
    <row r="628" spans="1:17" ht="15" x14ac:dyDescent="0.25">
      <c r="A628" s="825"/>
      <c r="B628" s="825"/>
      <c r="C628" s="825"/>
      <c r="D628" s="825"/>
      <c r="E628" s="825"/>
      <c r="F628" s="825"/>
      <c r="G628" s="825"/>
      <c r="H628" s="825"/>
      <c r="I628" s="825"/>
      <c r="J628" s="60"/>
      <c r="K628" s="60"/>
      <c r="L628" s="60"/>
      <c r="M628" s="60"/>
      <c r="N628" s="61"/>
      <c r="O628" s="61"/>
      <c r="P628" s="212"/>
      <c r="Q628" s="63"/>
    </row>
    <row r="629" spans="1:17" ht="15" x14ac:dyDescent="0.25">
      <c r="A629" s="825"/>
      <c r="B629" s="825"/>
      <c r="C629" s="825"/>
      <c r="D629" s="825"/>
      <c r="E629" s="825"/>
      <c r="F629" s="825"/>
      <c r="G629" s="825"/>
      <c r="H629" s="825"/>
      <c r="I629" s="825"/>
      <c r="J629" s="60"/>
      <c r="K629" s="60"/>
      <c r="L629" s="60"/>
      <c r="M629" s="60"/>
      <c r="N629" s="61"/>
      <c r="O629" s="61"/>
      <c r="P629" s="212"/>
      <c r="Q629" s="63"/>
    </row>
    <row r="630" spans="1:17" ht="15" x14ac:dyDescent="0.25">
      <c r="A630" s="825"/>
      <c r="B630" s="825"/>
      <c r="C630" s="825"/>
      <c r="D630" s="825"/>
      <c r="E630" s="825"/>
      <c r="F630" s="825"/>
      <c r="G630" s="825"/>
      <c r="H630" s="825"/>
      <c r="I630" s="825"/>
      <c r="J630" s="60"/>
      <c r="K630" s="60"/>
      <c r="L630" s="60"/>
      <c r="M630" s="60"/>
      <c r="N630" s="61"/>
      <c r="O630" s="61"/>
      <c r="P630" s="212"/>
      <c r="Q630" s="63"/>
    </row>
    <row r="631" spans="1:17" ht="15" x14ac:dyDescent="0.25">
      <c r="A631" s="1032" t="s">
        <v>2280</v>
      </c>
      <c r="B631" s="1032"/>
      <c r="C631" s="1032"/>
      <c r="D631" s="1032"/>
      <c r="E631" s="1032"/>
      <c r="F631" s="1032"/>
      <c r="G631" s="1032"/>
      <c r="H631" s="1032"/>
      <c r="I631" s="1032"/>
      <c r="J631" s="1032"/>
      <c r="K631" s="1032"/>
      <c r="L631" s="62" t="s">
        <v>220</v>
      </c>
      <c r="M631" s="62"/>
      <c r="N631" s="803"/>
      <c r="O631" s="803"/>
      <c r="P631" s="62"/>
      <c r="Q631" s="212"/>
    </row>
    <row r="632" spans="1:17" ht="15" x14ac:dyDescent="0.25">
      <c r="A632" s="1032" t="s">
        <v>2281</v>
      </c>
      <c r="B632" s="1032"/>
      <c r="C632" s="1032"/>
      <c r="D632" s="1032"/>
      <c r="E632" s="1032"/>
      <c r="F632" s="1032"/>
      <c r="G632" s="1032"/>
      <c r="H632" s="1032"/>
      <c r="I632" s="1032"/>
      <c r="J632" s="1032"/>
      <c r="K632" s="1032"/>
      <c r="L632" s="62" t="s">
        <v>220</v>
      </c>
      <c r="M632" s="62"/>
      <c r="N632" s="803"/>
      <c r="O632" s="803"/>
      <c r="P632" s="62"/>
      <c r="Q632" s="212"/>
    </row>
    <row r="633" spans="1:17" ht="15" x14ac:dyDescent="0.25">
      <c r="A633" s="1032" t="s">
        <v>2282</v>
      </c>
      <c r="B633" s="1032"/>
      <c r="C633" s="1032"/>
      <c r="D633" s="1032"/>
      <c r="E633" s="1032"/>
      <c r="F633" s="1032"/>
      <c r="G633" s="1032"/>
      <c r="H633" s="1032"/>
      <c r="I633" s="1032"/>
      <c r="J633" s="1032"/>
      <c r="K633" s="1032"/>
      <c r="L633" s="62" t="s">
        <v>220</v>
      </c>
      <c r="M633" s="62"/>
      <c r="N633" s="803"/>
      <c r="O633" s="803"/>
      <c r="P633" s="62"/>
      <c r="Q633" s="212"/>
    </row>
    <row r="634" spans="1:17" ht="15" x14ac:dyDescent="0.25">
      <c r="A634" s="62"/>
      <c r="B634" s="62"/>
      <c r="C634" s="62"/>
      <c r="D634" s="64"/>
      <c r="E634" s="62"/>
      <c r="F634" s="62"/>
      <c r="G634" s="62"/>
      <c r="H634" s="65"/>
      <c r="I634" s="66"/>
      <c r="J634" s="62"/>
      <c r="K634" s="62"/>
      <c r="L634" s="62"/>
      <c r="M634" s="62"/>
      <c r="N634" s="803"/>
      <c r="O634" s="803"/>
      <c r="P634" s="62"/>
      <c r="Q634" s="212"/>
    </row>
    <row r="635" spans="1:17" ht="15" x14ac:dyDescent="0.25">
      <c r="A635" s="802" t="s">
        <v>279</v>
      </c>
      <c r="B635" s="1047" t="s">
        <v>280</v>
      </c>
      <c r="C635" s="1047"/>
      <c r="D635" s="1047"/>
      <c r="E635" s="1047"/>
      <c r="F635" s="1047"/>
      <c r="G635" s="1047"/>
      <c r="H635" s="1047"/>
      <c r="I635" s="1047"/>
      <c r="J635" s="1047"/>
      <c r="K635" s="1047" t="s">
        <v>2283</v>
      </c>
      <c r="L635" s="1047"/>
      <c r="M635" s="62"/>
      <c r="N635" s="803"/>
      <c r="O635" s="803"/>
      <c r="P635" s="62"/>
      <c r="Q635" s="212"/>
    </row>
    <row r="636" spans="1:17" ht="15" x14ac:dyDescent="0.25">
      <c r="A636" s="293">
        <f>1</f>
        <v>1</v>
      </c>
      <c r="B636" s="1048" t="s">
        <v>281</v>
      </c>
      <c r="C636" s="1048"/>
      <c r="D636" s="1048"/>
      <c r="E636" s="1048"/>
      <c r="F636" s="1048"/>
      <c r="G636" s="1048"/>
      <c r="H636" s="1048"/>
      <c r="I636" s="1048"/>
      <c r="J636" s="1048"/>
      <c r="K636" s="1048"/>
      <c r="L636" s="1048"/>
      <c r="M636" s="62"/>
      <c r="N636" s="803"/>
      <c r="O636" s="803"/>
      <c r="P636" s="62"/>
      <c r="Q636" s="212"/>
    </row>
    <row r="637" spans="1:17" ht="15" x14ac:dyDescent="0.25">
      <c r="A637" s="293">
        <f>A636+1</f>
        <v>2</v>
      </c>
      <c r="B637" s="1048" t="s">
        <v>282</v>
      </c>
      <c r="C637" s="1048"/>
      <c r="D637" s="1048"/>
      <c r="E637" s="1048"/>
      <c r="F637" s="1048"/>
      <c r="G637" s="1048"/>
      <c r="H637" s="1048"/>
      <c r="I637" s="1048"/>
      <c r="J637" s="1048"/>
      <c r="K637" s="1049"/>
      <c r="L637" s="1049"/>
      <c r="M637" s="62"/>
      <c r="N637" s="803"/>
      <c r="O637" s="803"/>
      <c r="P637" s="62"/>
      <c r="Q637" s="212"/>
    </row>
    <row r="638" spans="1:17" ht="15" x14ac:dyDescent="0.25">
      <c r="A638" s="801">
        <f>A637+1</f>
        <v>3</v>
      </c>
      <c r="B638" s="1048" t="s">
        <v>2257</v>
      </c>
      <c r="C638" s="1048"/>
      <c r="D638" s="1048"/>
      <c r="E638" s="1048"/>
      <c r="F638" s="1048"/>
      <c r="G638" s="1048"/>
      <c r="H638" s="1048"/>
      <c r="I638" s="1048"/>
      <c r="J638" s="1048"/>
      <c r="K638" s="1048"/>
      <c r="L638" s="1048"/>
      <c r="M638" s="62"/>
      <c r="N638" s="803"/>
      <c r="O638" s="803"/>
      <c r="P638" s="62"/>
      <c r="Q638" s="212"/>
    </row>
    <row r="639" spans="1:17" ht="15" x14ac:dyDescent="0.25">
      <c r="A639" s="293">
        <f>A638+1</f>
        <v>4</v>
      </c>
      <c r="B639" s="1048" t="s">
        <v>283</v>
      </c>
      <c r="C639" s="1048"/>
      <c r="D639" s="1048"/>
      <c r="E639" s="1048"/>
      <c r="F639" s="1048"/>
      <c r="G639" s="1048"/>
      <c r="H639" s="1048"/>
      <c r="I639" s="1048"/>
      <c r="J639" s="1048"/>
      <c r="K639" s="1048"/>
      <c r="L639" s="1048"/>
      <c r="M639" s="62"/>
      <c r="N639" s="803"/>
      <c r="O639" s="803"/>
      <c r="P639" s="62"/>
      <c r="Q639" s="212"/>
    </row>
    <row r="644" spans="1:17" ht="13.5" thickBot="1" x14ac:dyDescent="0.25"/>
    <row r="645" spans="1:17" x14ac:dyDescent="0.2">
      <c r="A645" s="14"/>
      <c r="B645" s="15"/>
      <c r="C645" s="15"/>
      <c r="D645" s="15"/>
      <c r="E645" s="15"/>
      <c r="F645" s="15"/>
      <c r="G645" s="15"/>
      <c r="H645" s="16"/>
      <c r="I645" s="14"/>
      <c r="J645" s="15"/>
      <c r="K645" s="15"/>
      <c r="L645" s="15"/>
      <c r="M645" s="15"/>
      <c r="N645" s="17"/>
      <c r="O645" s="17"/>
      <c r="P645" s="226"/>
      <c r="Q645" s="18"/>
    </row>
    <row r="646" spans="1:17" x14ac:dyDescent="0.2">
      <c r="A646" s="20"/>
      <c r="B646" s="21"/>
      <c r="C646" s="21"/>
      <c r="D646" s="21"/>
      <c r="E646" s="21"/>
      <c r="F646" s="21"/>
      <c r="G646" s="21"/>
      <c r="H646" s="22"/>
      <c r="I646" s="947" t="s">
        <v>2270</v>
      </c>
      <c r="J646" s="948"/>
      <c r="K646" s="948"/>
      <c r="L646" s="948"/>
      <c r="M646" s="948"/>
      <c r="N646" s="948"/>
      <c r="O646" s="949"/>
      <c r="P646" s="227"/>
      <c r="Q646" s="23"/>
    </row>
    <row r="647" spans="1:17" x14ac:dyDescent="0.2">
      <c r="A647" s="20"/>
      <c r="B647" s="21"/>
      <c r="C647" s="21"/>
      <c r="D647" s="21"/>
      <c r="E647" s="21"/>
      <c r="F647" s="21"/>
      <c r="G647" s="21"/>
      <c r="H647" s="22"/>
      <c r="I647" s="947" t="s">
        <v>2271</v>
      </c>
      <c r="J647" s="948"/>
      <c r="K647" s="948"/>
      <c r="L647" s="948"/>
      <c r="M647" s="948"/>
      <c r="N647" s="948"/>
      <c r="O647" s="949"/>
      <c r="P647" s="227"/>
      <c r="Q647" s="23"/>
    </row>
    <row r="648" spans="1:17" ht="13.5" thickBot="1" x14ac:dyDescent="0.25">
      <c r="A648" s="20"/>
      <c r="B648" s="21"/>
      <c r="C648" s="21"/>
      <c r="D648" s="21"/>
      <c r="E648" s="21"/>
      <c r="F648" s="21"/>
      <c r="G648" s="21"/>
      <c r="H648" s="22"/>
      <c r="I648" s="24"/>
      <c r="J648" s="25"/>
      <c r="K648" s="25"/>
      <c r="L648" s="25"/>
      <c r="M648" s="25"/>
      <c r="N648" s="26"/>
      <c r="O648" s="26"/>
      <c r="P648" s="227"/>
      <c r="Q648" s="23"/>
    </row>
    <row r="649" spans="1:17" x14ac:dyDescent="0.2">
      <c r="A649" s="27"/>
      <c r="B649" s="28"/>
      <c r="C649" s="28"/>
      <c r="D649" s="28"/>
      <c r="E649" s="28"/>
      <c r="F649" s="28"/>
      <c r="G649" s="28"/>
      <c r="H649" s="29"/>
      <c r="I649" s="950" t="s">
        <v>217</v>
      </c>
      <c r="J649" s="951"/>
      <c r="K649" s="951"/>
      <c r="L649" s="951"/>
      <c r="M649" s="951"/>
      <c r="N649" s="951"/>
      <c r="O649" s="952"/>
      <c r="P649" s="27"/>
      <c r="Q649" s="29"/>
    </row>
    <row r="650" spans="1:17" ht="13.5" thickBot="1" x14ac:dyDescent="0.25">
      <c r="A650" s="30"/>
      <c r="B650" s="31"/>
      <c r="C650" s="31"/>
      <c r="D650" s="31"/>
      <c r="E650" s="31"/>
      <c r="F650" s="31"/>
      <c r="G650" s="31"/>
      <c r="H650" s="32"/>
      <c r="I650" s="953" t="s">
        <v>218</v>
      </c>
      <c r="J650" s="954"/>
      <c r="K650" s="954"/>
      <c r="L650" s="954"/>
      <c r="M650" s="954"/>
      <c r="N650" s="954"/>
      <c r="O650" s="955"/>
      <c r="P650" s="30"/>
      <c r="Q650" s="32"/>
    </row>
    <row r="651" spans="1:17" x14ac:dyDescent="0.2">
      <c r="A651" s="956"/>
      <c r="B651" s="957"/>
      <c r="C651" s="957"/>
      <c r="D651" s="957"/>
      <c r="E651" s="957"/>
      <c r="F651" s="957"/>
      <c r="G651" s="957"/>
      <c r="H651" s="957"/>
      <c r="I651" s="240"/>
      <c r="J651" s="241"/>
      <c r="K651" s="242"/>
      <c r="L651" s="241"/>
      <c r="M651" s="241"/>
      <c r="N651" s="243"/>
      <c r="O651" s="244"/>
      <c r="P651" s="245"/>
      <c r="Q651" s="246"/>
    </row>
    <row r="652" spans="1:17" x14ac:dyDescent="0.2">
      <c r="A652" s="945"/>
      <c r="B652" s="946"/>
      <c r="C652" s="946"/>
      <c r="D652" s="946"/>
      <c r="E652" s="946"/>
      <c r="F652" s="946"/>
      <c r="G652" s="946"/>
      <c r="H652" s="946"/>
      <c r="I652" s="53"/>
      <c r="J652" s="247"/>
      <c r="K652" s="248"/>
      <c r="L652" s="247"/>
      <c r="M652" s="247"/>
      <c r="N652" s="249"/>
      <c r="O652" s="250"/>
      <c r="P652" s="877"/>
      <c r="Q652" s="251"/>
    </row>
    <row r="653" spans="1:17" x14ac:dyDescent="0.2">
      <c r="A653" s="945" t="s">
        <v>219</v>
      </c>
      <c r="B653" s="946"/>
      <c r="C653" s="946"/>
      <c r="D653" s="946"/>
      <c r="E653" s="946"/>
      <c r="F653" s="946"/>
      <c r="G653" s="946"/>
      <c r="H653" s="946"/>
      <c r="I653" s="287" t="s">
        <v>220</v>
      </c>
      <c r="J653" s="247">
        <v>3</v>
      </c>
      <c r="K653" s="959" t="s">
        <v>2324</v>
      </c>
      <c r="L653" s="959"/>
      <c r="M653" s="959"/>
      <c r="N653" s="252"/>
      <c r="O653" s="250"/>
      <c r="P653" s="877"/>
      <c r="Q653" s="251"/>
    </row>
    <row r="654" spans="1:17" x14ac:dyDescent="0.2">
      <c r="A654" s="960" t="s">
        <v>222</v>
      </c>
      <c r="B654" s="961"/>
      <c r="C654" s="961"/>
      <c r="D654" s="961"/>
      <c r="E654" s="961"/>
      <c r="F654" s="961"/>
      <c r="G654" s="961"/>
      <c r="H654" s="961"/>
      <c r="I654" s="250" t="s">
        <v>220</v>
      </c>
      <c r="J654" s="253" t="s">
        <v>2558</v>
      </c>
      <c r="K654" s="959" t="s">
        <v>102</v>
      </c>
      <c r="L654" s="959"/>
      <c r="M654" s="959"/>
      <c r="N654" s="959"/>
      <c r="O654" s="959"/>
      <c r="P654" s="959"/>
      <c r="Q654" s="254"/>
    </row>
    <row r="655" spans="1:17" x14ac:dyDescent="0.2">
      <c r="A655" s="1213" t="s">
        <v>224</v>
      </c>
      <c r="B655" s="1214"/>
      <c r="C655" s="1214"/>
      <c r="D655" s="1214"/>
      <c r="E655" s="1214"/>
      <c r="F655" s="1214"/>
      <c r="G655" s="1214"/>
      <c r="H655" s="1214"/>
      <c r="I655" s="336" t="s">
        <v>220</v>
      </c>
      <c r="J655" s="337" t="s">
        <v>2694</v>
      </c>
      <c r="K655" s="1211" t="s">
        <v>2695</v>
      </c>
      <c r="L655" s="1211"/>
      <c r="M655" s="1211"/>
      <c r="N655" s="1211"/>
      <c r="O655" s="1211"/>
      <c r="P655" s="1211"/>
      <c r="Q655" s="1212"/>
    </row>
    <row r="656" spans="1:17" x14ac:dyDescent="0.2">
      <c r="A656" s="945" t="s">
        <v>226</v>
      </c>
      <c r="B656" s="946"/>
      <c r="C656" s="946"/>
      <c r="D656" s="946"/>
      <c r="E656" s="946"/>
      <c r="F656" s="946"/>
      <c r="G656" s="946"/>
      <c r="H656" s="946"/>
      <c r="I656" s="250" t="s">
        <v>220</v>
      </c>
      <c r="J656" s="247" t="s">
        <v>227</v>
      </c>
      <c r="K656" s="256"/>
      <c r="L656" s="858"/>
      <c r="M656" s="858"/>
      <c r="N656" s="252"/>
      <c r="O656" s="250"/>
      <c r="P656" s="877"/>
      <c r="Q656" s="251"/>
    </row>
    <row r="657" spans="1:17" x14ac:dyDescent="0.2">
      <c r="A657" s="945" t="s">
        <v>228</v>
      </c>
      <c r="B657" s="946"/>
      <c r="C657" s="946"/>
      <c r="D657" s="946"/>
      <c r="E657" s="946"/>
      <c r="F657" s="946"/>
      <c r="G657" s="946"/>
      <c r="H657" s="946"/>
      <c r="I657" s="250" t="s">
        <v>220</v>
      </c>
      <c r="J657" s="247" t="s">
        <v>229</v>
      </c>
      <c r="K657" s="256"/>
      <c r="L657" s="858"/>
      <c r="M657" s="858"/>
      <c r="N657" s="252"/>
      <c r="O657" s="250"/>
      <c r="P657" s="877"/>
      <c r="Q657" s="251"/>
    </row>
    <row r="658" spans="1:17" x14ac:dyDescent="0.2">
      <c r="A658" s="945" t="s">
        <v>230</v>
      </c>
      <c r="B658" s="946"/>
      <c r="C658" s="946"/>
      <c r="D658" s="946"/>
      <c r="E658" s="946"/>
      <c r="F658" s="946"/>
      <c r="G658" s="946"/>
      <c r="H658" s="946"/>
      <c r="I658" s="250" t="s">
        <v>220</v>
      </c>
      <c r="J658" s="1238">
        <f>Q676</f>
        <v>1500000</v>
      </c>
      <c r="K658" s="1238"/>
      <c r="L658" s="1238"/>
      <c r="M658" s="858"/>
      <c r="N658" s="252"/>
      <c r="O658" s="250"/>
      <c r="P658" s="877"/>
      <c r="Q658" s="251"/>
    </row>
    <row r="659" spans="1:17" x14ac:dyDescent="0.2">
      <c r="A659" s="945" t="s">
        <v>231</v>
      </c>
      <c r="B659" s="946"/>
      <c r="C659" s="946"/>
      <c r="D659" s="946"/>
      <c r="E659" s="946"/>
      <c r="F659" s="946"/>
      <c r="G659" s="946"/>
      <c r="H659" s="946"/>
      <c r="I659" s="250" t="s">
        <v>220</v>
      </c>
      <c r="J659" s="247" t="s">
        <v>229</v>
      </c>
      <c r="K659" s="256"/>
      <c r="L659" s="858"/>
      <c r="M659" s="858"/>
      <c r="N659" s="252"/>
      <c r="O659" s="250"/>
      <c r="P659" s="877"/>
      <c r="Q659" s="251"/>
    </row>
    <row r="660" spans="1:17" x14ac:dyDescent="0.2">
      <c r="A660" s="857" t="s">
        <v>232</v>
      </c>
      <c r="B660" s="858"/>
      <c r="C660" s="858"/>
      <c r="D660" s="858"/>
      <c r="E660" s="858"/>
      <c r="F660" s="858"/>
      <c r="G660" s="858"/>
      <c r="H660" s="858"/>
      <c r="I660" s="250" t="s">
        <v>220</v>
      </c>
      <c r="J660" s="247" t="s">
        <v>233</v>
      </c>
      <c r="K660" s="256"/>
      <c r="L660" s="858"/>
      <c r="M660" s="858"/>
      <c r="N660" s="252"/>
      <c r="O660" s="250"/>
      <c r="P660" s="877"/>
      <c r="Q660" s="251"/>
    </row>
    <row r="661" spans="1:17" ht="13.5" thickBot="1" x14ac:dyDescent="0.25">
      <c r="A661" s="962" t="s">
        <v>234</v>
      </c>
      <c r="B661" s="963"/>
      <c r="C661" s="963"/>
      <c r="D661" s="963"/>
      <c r="E661" s="963"/>
      <c r="F661" s="963"/>
      <c r="G661" s="963"/>
      <c r="H661" s="963"/>
      <c r="I661" s="963"/>
      <c r="J661" s="963"/>
      <c r="K661" s="963"/>
      <c r="L661" s="963"/>
      <c r="M661" s="963"/>
      <c r="N661" s="963"/>
      <c r="O661" s="963"/>
      <c r="P661" s="963"/>
      <c r="Q661" s="964"/>
    </row>
    <row r="662" spans="1:17" ht="13.5" thickBot="1" x14ac:dyDescent="0.25">
      <c r="A662" s="958" t="s">
        <v>235</v>
      </c>
      <c r="B662" s="958"/>
      <c r="C662" s="958"/>
      <c r="D662" s="958"/>
      <c r="E662" s="958"/>
      <c r="F662" s="958"/>
      <c r="G662" s="856"/>
      <c r="H662" s="958" t="s">
        <v>236</v>
      </c>
      <c r="I662" s="958"/>
      <c r="J662" s="958"/>
      <c r="K662" s="958"/>
      <c r="L662" s="958"/>
      <c r="M662" s="958"/>
      <c r="N662" s="958" t="s">
        <v>237</v>
      </c>
      <c r="O662" s="958"/>
      <c r="P662" s="958"/>
      <c r="Q662" s="958"/>
    </row>
    <row r="663" spans="1:17" ht="24.75" customHeight="1" x14ac:dyDescent="0.2">
      <c r="A663" s="223" t="s">
        <v>238</v>
      </c>
      <c r="B663" s="33"/>
      <c r="C663" s="33"/>
      <c r="D663" s="33"/>
      <c r="E663" s="33"/>
      <c r="F663" s="34"/>
      <c r="G663" s="34"/>
      <c r="H663" s="965" t="s">
        <v>2329</v>
      </c>
      <c r="I663" s="965"/>
      <c r="J663" s="965"/>
      <c r="K663" s="965"/>
      <c r="L663" s="965"/>
      <c r="M663" s="965"/>
      <c r="N663" s="966" t="s">
        <v>240</v>
      </c>
      <c r="O663" s="967"/>
      <c r="P663" s="967"/>
      <c r="Q663" s="968"/>
    </row>
    <row r="664" spans="1:17" x14ac:dyDescent="0.2">
      <c r="A664" s="969" t="s">
        <v>241</v>
      </c>
      <c r="B664" s="970"/>
      <c r="C664" s="970"/>
      <c r="D664" s="970"/>
      <c r="E664" s="970"/>
      <c r="F664" s="971"/>
      <c r="G664" s="854"/>
      <c r="H664" s="972" t="s">
        <v>242</v>
      </c>
      <c r="I664" s="970"/>
      <c r="J664" s="970"/>
      <c r="K664" s="970"/>
      <c r="L664" s="970"/>
      <c r="M664" s="971"/>
      <c r="N664" s="973">
        <f>Q676</f>
        <v>1500000</v>
      </c>
      <c r="O664" s="974"/>
      <c r="P664" s="974"/>
      <c r="Q664" s="975"/>
    </row>
    <row r="665" spans="1:17" ht="24.75" customHeight="1" x14ac:dyDescent="0.2">
      <c r="A665" s="976" t="s">
        <v>243</v>
      </c>
      <c r="B665" s="977"/>
      <c r="C665" s="977"/>
      <c r="D665" s="977"/>
      <c r="E665" s="977"/>
      <c r="F665" s="978"/>
      <c r="G665" s="855"/>
      <c r="H665" s="238" t="s">
        <v>2272</v>
      </c>
      <c r="I665" s="1236" t="s">
        <v>2696</v>
      </c>
      <c r="J665" s="1236"/>
      <c r="K665" s="1236"/>
      <c r="L665" s="1236"/>
      <c r="M665" s="1237"/>
      <c r="N665" s="981" t="s">
        <v>1368</v>
      </c>
      <c r="O665" s="982"/>
      <c r="P665" s="982"/>
      <c r="Q665" s="983"/>
    </row>
    <row r="666" spans="1:17" ht="27" customHeight="1" thickBot="1" x14ac:dyDescent="0.25">
      <c r="A666" s="976" t="s">
        <v>245</v>
      </c>
      <c r="B666" s="977"/>
      <c r="C666" s="977"/>
      <c r="D666" s="977"/>
      <c r="E666" s="977"/>
      <c r="F666" s="978"/>
      <c r="G666" s="855"/>
      <c r="H666" s="239" t="s">
        <v>2272</v>
      </c>
      <c r="I666" s="984" t="s">
        <v>2697</v>
      </c>
      <c r="J666" s="984"/>
      <c r="K666" s="984"/>
      <c r="L666" s="984"/>
      <c r="M666" s="985"/>
      <c r="N666" s="981" t="s">
        <v>1368</v>
      </c>
      <c r="O666" s="982"/>
      <c r="P666" s="982"/>
      <c r="Q666" s="983"/>
    </row>
    <row r="667" spans="1:17" x14ac:dyDescent="0.2">
      <c r="A667" s="986" t="s">
        <v>2698</v>
      </c>
      <c r="B667" s="987"/>
      <c r="C667" s="987"/>
      <c r="D667" s="987"/>
      <c r="E667" s="987"/>
      <c r="F667" s="987"/>
      <c r="G667" s="987"/>
      <c r="H667" s="987"/>
      <c r="I667" s="987"/>
      <c r="J667" s="987"/>
      <c r="K667" s="987"/>
      <c r="L667" s="987"/>
      <c r="M667" s="987"/>
      <c r="N667" s="987"/>
      <c r="O667" s="987"/>
      <c r="P667" s="987"/>
      <c r="Q667" s="988"/>
    </row>
    <row r="668" spans="1:17" ht="13.5" thickBot="1" x14ac:dyDescent="0.25">
      <c r="A668" s="989"/>
      <c r="B668" s="990"/>
      <c r="C668" s="990"/>
      <c r="D668" s="990"/>
      <c r="E668" s="990"/>
      <c r="F668" s="990"/>
      <c r="G668" s="990"/>
      <c r="H668" s="990"/>
      <c r="I668" s="990"/>
      <c r="J668" s="990"/>
      <c r="K668" s="990"/>
      <c r="L668" s="990"/>
      <c r="M668" s="990"/>
      <c r="N668" s="990"/>
      <c r="O668" s="990"/>
      <c r="P668" s="990"/>
      <c r="Q668" s="991"/>
    </row>
    <row r="669" spans="1:17" x14ac:dyDescent="0.2">
      <c r="A669" s="950" t="s">
        <v>246</v>
      </c>
      <c r="B669" s="951"/>
      <c r="C669" s="951"/>
      <c r="D669" s="951"/>
      <c r="E669" s="951"/>
      <c r="F669" s="951"/>
      <c r="G669" s="951"/>
      <c r="H669" s="951"/>
      <c r="I669" s="951"/>
      <c r="J669" s="951"/>
      <c r="K669" s="951"/>
      <c r="L669" s="951"/>
      <c r="M669" s="951"/>
      <c r="N669" s="951"/>
      <c r="O669" s="951"/>
      <c r="P669" s="951"/>
      <c r="Q669" s="952"/>
    </row>
    <row r="670" spans="1:17" ht="13.5" thickBot="1" x14ac:dyDescent="0.25">
      <c r="A670" s="953" t="s">
        <v>247</v>
      </c>
      <c r="B670" s="954"/>
      <c r="C670" s="954"/>
      <c r="D670" s="954"/>
      <c r="E670" s="954"/>
      <c r="F670" s="954"/>
      <c r="G670" s="954"/>
      <c r="H670" s="954"/>
      <c r="I670" s="954"/>
      <c r="J670" s="954"/>
      <c r="K670" s="954"/>
      <c r="L670" s="954"/>
      <c r="M670" s="954"/>
      <c r="N670" s="954"/>
      <c r="O670" s="954"/>
      <c r="P670" s="954"/>
      <c r="Q670" s="955"/>
    </row>
    <row r="671" spans="1:17" x14ac:dyDescent="0.2">
      <c r="A671" s="35"/>
      <c r="B671" s="36"/>
      <c r="C671" s="36"/>
      <c r="D671" s="36"/>
      <c r="E671" s="36"/>
      <c r="F671" s="992" t="s">
        <v>248</v>
      </c>
      <c r="G671" s="993"/>
      <c r="H671" s="993"/>
      <c r="I671" s="993"/>
      <c r="J671" s="993"/>
      <c r="K671" s="993"/>
      <c r="L671" s="994"/>
      <c r="M671" s="1001" t="s">
        <v>249</v>
      </c>
      <c r="N671" s="1004" t="s">
        <v>250</v>
      </c>
      <c r="O671" s="1005"/>
      <c r="P671" s="1005"/>
      <c r="Q671" s="1006"/>
    </row>
    <row r="672" spans="1:17" ht="13.5" thickBot="1" x14ac:dyDescent="0.25">
      <c r="A672" s="1010" t="s">
        <v>251</v>
      </c>
      <c r="B672" s="1011"/>
      <c r="C672" s="1011"/>
      <c r="D672" s="1011"/>
      <c r="E672" s="1012"/>
      <c r="F672" s="995"/>
      <c r="G672" s="996"/>
      <c r="H672" s="996"/>
      <c r="I672" s="996"/>
      <c r="J672" s="996"/>
      <c r="K672" s="996"/>
      <c r="L672" s="997"/>
      <c r="M672" s="1002"/>
      <c r="N672" s="1007"/>
      <c r="O672" s="1008"/>
      <c r="P672" s="1008"/>
      <c r="Q672" s="1009"/>
    </row>
    <row r="673" spans="1:17" x14ac:dyDescent="0.2">
      <c r="A673" s="1010" t="s">
        <v>252</v>
      </c>
      <c r="B673" s="1011"/>
      <c r="C673" s="1011"/>
      <c r="D673" s="1011"/>
      <c r="E673" s="1012"/>
      <c r="F673" s="995"/>
      <c r="G673" s="996"/>
      <c r="H673" s="996"/>
      <c r="I673" s="996"/>
      <c r="J673" s="996"/>
      <c r="K673" s="996"/>
      <c r="L673" s="997"/>
      <c r="M673" s="1002"/>
      <c r="N673" s="1013" t="s">
        <v>253</v>
      </c>
      <c r="O673" s="1015" t="s">
        <v>254</v>
      </c>
      <c r="P673" s="37" t="s">
        <v>255</v>
      </c>
      <c r="Q673" s="1017" t="s">
        <v>256</v>
      </c>
    </row>
    <row r="674" spans="1:17" ht="13.5" thickBot="1" x14ac:dyDescent="0.25">
      <c r="A674" s="38"/>
      <c r="B674" s="39"/>
      <c r="C674" s="39"/>
      <c r="D674" s="39"/>
      <c r="E674" s="40"/>
      <c r="F674" s="998"/>
      <c r="G674" s="999"/>
      <c r="H674" s="999"/>
      <c r="I674" s="999"/>
      <c r="J674" s="999"/>
      <c r="K674" s="999"/>
      <c r="L674" s="1000"/>
      <c r="M674" s="1003"/>
      <c r="N674" s="1014"/>
      <c r="O674" s="1016"/>
      <c r="P674" s="41" t="s">
        <v>257</v>
      </c>
      <c r="Q674" s="1018"/>
    </row>
    <row r="675" spans="1:17" ht="13.5" thickBot="1" x14ac:dyDescent="0.25">
      <c r="A675" s="1019">
        <v>1</v>
      </c>
      <c r="B675" s="1020"/>
      <c r="C675" s="1020"/>
      <c r="D675" s="1020"/>
      <c r="E675" s="1021"/>
      <c r="F675" s="1022">
        <v>2</v>
      </c>
      <c r="G675" s="1020"/>
      <c r="H675" s="1020"/>
      <c r="I675" s="1020"/>
      <c r="J675" s="1020"/>
      <c r="K675" s="1020"/>
      <c r="L675" s="1023"/>
      <c r="M675" s="852">
        <v>3</v>
      </c>
      <c r="N675" s="42">
        <v>4</v>
      </c>
      <c r="O675" s="42">
        <v>5</v>
      </c>
      <c r="P675" s="228">
        <v>6</v>
      </c>
      <c r="Q675" s="43" t="s">
        <v>258</v>
      </c>
    </row>
    <row r="676" spans="1:17" x14ac:dyDescent="0.2">
      <c r="A676" s="508">
        <v>5</v>
      </c>
      <c r="B676" s="878"/>
      <c r="C676" s="853"/>
      <c r="D676" s="853"/>
      <c r="E676" s="853"/>
      <c r="F676" s="1227" t="s">
        <v>2350</v>
      </c>
      <c r="G676" s="1228"/>
      <c r="H676" s="1228"/>
      <c r="I676" s="1228"/>
      <c r="J676" s="1228"/>
      <c r="K676" s="1228"/>
      <c r="L676" s="1229"/>
      <c r="M676" s="271"/>
      <c r="N676" s="46"/>
      <c r="O676" s="46"/>
      <c r="P676" s="231"/>
      <c r="Q676" s="56">
        <f>Q677</f>
        <v>1500000</v>
      </c>
    </row>
    <row r="677" spans="1:17" x14ac:dyDescent="0.2">
      <c r="A677" s="268">
        <v>5</v>
      </c>
      <c r="B677" s="269">
        <v>2</v>
      </c>
      <c r="C677" s="269"/>
      <c r="D677" s="270"/>
      <c r="E677" s="276"/>
      <c r="F677" s="1233" t="s">
        <v>302</v>
      </c>
      <c r="G677" s="1234"/>
      <c r="H677" s="1234"/>
      <c r="I677" s="1234"/>
      <c r="J677" s="1234"/>
      <c r="K677" s="1234"/>
      <c r="L677" s="1235"/>
      <c r="M677" s="271"/>
      <c r="N677" s="46"/>
      <c r="O677" s="46"/>
      <c r="P677" s="231"/>
      <c r="Q677" s="56">
        <f>Q694</f>
        <v>1500000</v>
      </c>
    </row>
    <row r="678" spans="1:17" x14ac:dyDescent="0.2">
      <c r="A678" s="266">
        <v>5</v>
      </c>
      <c r="B678" s="853">
        <v>2</v>
      </c>
      <c r="C678" s="853">
        <v>1</v>
      </c>
      <c r="D678" s="344"/>
      <c r="E678" s="344"/>
      <c r="F678" s="1227" t="s">
        <v>303</v>
      </c>
      <c r="G678" s="1228"/>
      <c r="H678" s="1228"/>
      <c r="I678" s="1228"/>
      <c r="J678" s="1228"/>
      <c r="K678" s="1228"/>
      <c r="L678" s="1229"/>
      <c r="M678" s="271"/>
      <c r="N678" s="46"/>
      <c r="O678" s="46"/>
      <c r="P678" s="231"/>
      <c r="Q678" s="56"/>
    </row>
    <row r="679" spans="1:17" ht="26.25" customHeight="1" x14ac:dyDescent="0.2">
      <c r="A679" s="268">
        <v>5</v>
      </c>
      <c r="B679" s="269">
        <v>2</v>
      </c>
      <c r="C679" s="269">
        <v>1</v>
      </c>
      <c r="D679" s="270"/>
      <c r="E679" s="270" t="s">
        <v>262</v>
      </c>
      <c r="F679" s="1191" t="s">
        <v>322</v>
      </c>
      <c r="G679" s="1192"/>
      <c r="H679" s="1192"/>
      <c r="I679" s="1192"/>
      <c r="J679" s="1192"/>
      <c r="K679" s="1192"/>
      <c r="L679" s="1193"/>
      <c r="M679" s="271"/>
      <c r="N679" s="46"/>
      <c r="O679" s="272"/>
      <c r="P679" s="411"/>
      <c r="Q679" s="389">
        <f>SUM(Q680:Q683)</f>
        <v>159000</v>
      </c>
    </row>
    <row r="680" spans="1:17" ht="16.5" customHeight="1" x14ac:dyDescent="0.2">
      <c r="A680" s="262"/>
      <c r="B680" s="263"/>
      <c r="C680" s="263"/>
      <c r="D680" s="263"/>
      <c r="E680" s="263"/>
      <c r="F680" s="922" t="s">
        <v>262</v>
      </c>
      <c r="G680" s="914"/>
      <c r="H680" s="1194" t="s">
        <v>663</v>
      </c>
      <c r="I680" s="1194"/>
      <c r="J680" s="1194"/>
      <c r="K680" s="1194"/>
      <c r="L680" s="1195"/>
      <c r="M680" s="263"/>
      <c r="N680" s="46">
        <v>1</v>
      </c>
      <c r="O680" s="46" t="s">
        <v>291</v>
      </c>
      <c r="P680" s="409">
        <v>57400</v>
      </c>
      <c r="Q680" s="392">
        <f>N680*P680</f>
        <v>57400</v>
      </c>
    </row>
    <row r="681" spans="1:17" ht="16.5" customHeight="1" x14ac:dyDescent="0.2">
      <c r="A681" s="262"/>
      <c r="B681" s="263"/>
      <c r="C681" s="263"/>
      <c r="D681" s="263"/>
      <c r="E681" s="263"/>
      <c r="F681" s="922" t="s">
        <v>266</v>
      </c>
      <c r="G681" s="903"/>
      <c r="H681" s="1194" t="s">
        <v>478</v>
      </c>
      <c r="I681" s="1194"/>
      <c r="J681" s="1194"/>
      <c r="K681" s="1194"/>
      <c r="L681" s="1195"/>
      <c r="M681" s="263"/>
      <c r="N681" s="46">
        <v>10</v>
      </c>
      <c r="O681" s="46" t="s">
        <v>272</v>
      </c>
      <c r="P681" s="409">
        <v>1800</v>
      </c>
      <c r="Q681" s="392">
        <f t="shared" ref="Q681" si="9">N681*P681</f>
        <v>18000</v>
      </c>
    </row>
    <row r="682" spans="1:17" ht="15.75" customHeight="1" x14ac:dyDescent="0.2">
      <c r="A682" s="268"/>
      <c r="B682" s="269"/>
      <c r="C682" s="269"/>
      <c r="D682" s="270"/>
      <c r="E682" s="270"/>
      <c r="F682" s="922" t="s">
        <v>271</v>
      </c>
      <c r="G682" s="914"/>
      <c r="H682" s="1194" t="s">
        <v>518</v>
      </c>
      <c r="I682" s="1194"/>
      <c r="J682" s="1194"/>
      <c r="K682" s="1194"/>
      <c r="L682" s="1195"/>
      <c r="M682" s="271"/>
      <c r="N682" s="484">
        <v>4</v>
      </c>
      <c r="O682" s="46" t="s">
        <v>272</v>
      </c>
      <c r="P682" s="230">
        <v>16300</v>
      </c>
      <c r="Q682" s="386">
        <f>N682*P682</f>
        <v>65200</v>
      </c>
    </row>
    <row r="683" spans="1:17" ht="18" customHeight="1" x14ac:dyDescent="0.25">
      <c r="A683" s="266"/>
      <c r="B683" s="908"/>
      <c r="C683" s="908"/>
      <c r="D683" s="908"/>
      <c r="E683" s="396"/>
      <c r="F683" s="922" t="s">
        <v>268</v>
      </c>
      <c r="G683" s="903"/>
      <c r="H683" s="1194" t="s">
        <v>2422</v>
      </c>
      <c r="I683" s="1194"/>
      <c r="J683" s="1194"/>
      <c r="K683" s="1194"/>
      <c r="L683" s="1195"/>
      <c r="M683" s="55"/>
      <c r="N683" s="46">
        <v>4</v>
      </c>
      <c r="O683" s="46" t="s">
        <v>272</v>
      </c>
      <c r="P683" s="409">
        <v>4600</v>
      </c>
      <c r="Q683" s="386">
        <f>N683*P683</f>
        <v>18400</v>
      </c>
    </row>
    <row r="684" spans="1:17" ht="27.75" customHeight="1" x14ac:dyDescent="0.2">
      <c r="A684" s="268">
        <v>5</v>
      </c>
      <c r="B684" s="269">
        <v>2</v>
      </c>
      <c r="C684" s="269">
        <v>1</v>
      </c>
      <c r="D684" s="270"/>
      <c r="E684" s="270" t="s">
        <v>431</v>
      </c>
      <c r="F684" s="1239" t="s">
        <v>2502</v>
      </c>
      <c r="G684" s="1240"/>
      <c r="H684" s="1240"/>
      <c r="I684" s="1240"/>
      <c r="J684" s="1240"/>
      <c r="K684" s="1240"/>
      <c r="L684" s="1241"/>
      <c r="M684" s="55"/>
      <c r="N684" s="46"/>
      <c r="O684" s="46"/>
      <c r="P684" s="409"/>
      <c r="Q684" s="389">
        <f>Q685</f>
        <v>136000</v>
      </c>
    </row>
    <row r="685" spans="1:17" ht="18" customHeight="1" x14ac:dyDescent="0.25">
      <c r="A685" s="266"/>
      <c r="B685" s="908"/>
      <c r="C685" s="908"/>
      <c r="D685" s="908"/>
      <c r="E685" s="396"/>
      <c r="F685" s="922" t="s">
        <v>262</v>
      </c>
      <c r="G685" s="903"/>
      <c r="H685" s="1194" t="s">
        <v>437</v>
      </c>
      <c r="I685" s="1194"/>
      <c r="J685" s="1194"/>
      <c r="K685" s="1194"/>
      <c r="L685" s="1195"/>
      <c r="M685" s="55"/>
      <c r="N685" s="46">
        <f>250+294</f>
        <v>544</v>
      </c>
      <c r="O685" s="46" t="s">
        <v>274</v>
      </c>
      <c r="P685" s="409">
        <v>250</v>
      </c>
      <c r="Q685" s="386">
        <f>N685*P685</f>
        <v>136000</v>
      </c>
    </row>
    <row r="686" spans="1:17" ht="25.5" customHeight="1" x14ac:dyDescent="0.2">
      <c r="A686" s="268">
        <v>5</v>
      </c>
      <c r="B686" s="269">
        <v>2</v>
      </c>
      <c r="C686" s="269">
        <v>1</v>
      </c>
      <c r="D686" s="270"/>
      <c r="E686" s="270" t="s">
        <v>2331</v>
      </c>
      <c r="F686" s="1191" t="s">
        <v>2285</v>
      </c>
      <c r="G686" s="1192"/>
      <c r="H686" s="1192"/>
      <c r="I686" s="1192"/>
      <c r="J686" s="1192"/>
      <c r="K686" s="1192"/>
      <c r="L686" s="1193"/>
      <c r="M686" s="271"/>
      <c r="N686" s="46"/>
      <c r="O686" s="272"/>
      <c r="P686" s="411"/>
      <c r="Q686" s="389">
        <f>SUM(Q687:Q689)</f>
        <v>830000</v>
      </c>
    </row>
    <row r="687" spans="1:17" ht="15" customHeight="1" x14ac:dyDescent="0.2">
      <c r="A687" s="288"/>
      <c r="B687" s="289"/>
      <c r="C687" s="289"/>
      <c r="D687" s="290"/>
      <c r="E687" s="290"/>
      <c r="F687" s="922" t="s">
        <v>262</v>
      </c>
      <c r="G687" s="914"/>
      <c r="H687" s="916" t="s">
        <v>2286</v>
      </c>
      <c r="I687" s="914"/>
      <c r="J687" s="914"/>
      <c r="K687" s="914"/>
      <c r="L687" s="915"/>
      <c r="M687" s="271"/>
      <c r="N687" s="289">
        <v>40</v>
      </c>
      <c r="O687" s="272" t="s">
        <v>697</v>
      </c>
      <c r="P687" s="411">
        <v>2000</v>
      </c>
      <c r="Q687" s="386">
        <f>N687*P687</f>
        <v>80000</v>
      </c>
    </row>
    <row r="688" spans="1:17" ht="15" customHeight="1" x14ac:dyDescent="0.2">
      <c r="A688" s="288"/>
      <c r="B688" s="289"/>
      <c r="C688" s="289"/>
      <c r="D688" s="290"/>
      <c r="E688" s="290"/>
      <c r="F688" s="926" t="s">
        <v>266</v>
      </c>
      <c r="G688" s="791"/>
      <c r="H688" s="1271" t="s">
        <v>2240</v>
      </c>
      <c r="I688" s="1271"/>
      <c r="J688" s="1271"/>
      <c r="K688" s="1271"/>
      <c r="L688" s="1272"/>
      <c r="M688" s="271"/>
      <c r="N688" s="289">
        <v>40</v>
      </c>
      <c r="O688" s="272" t="s">
        <v>697</v>
      </c>
      <c r="P688" s="411">
        <v>15000</v>
      </c>
      <c r="Q688" s="386">
        <f>N688*P688</f>
        <v>600000</v>
      </c>
    </row>
    <row r="689" spans="1:19" ht="15" customHeight="1" x14ac:dyDescent="0.2">
      <c r="A689" s="288"/>
      <c r="B689" s="289"/>
      <c r="C689" s="289"/>
      <c r="D689" s="290"/>
      <c r="E689" s="925"/>
      <c r="F689" s="920" t="s">
        <v>271</v>
      </c>
      <c r="G689" s="921"/>
      <c r="H689" s="1263" t="s">
        <v>2234</v>
      </c>
      <c r="I689" s="1263"/>
      <c r="J689" s="1263"/>
      <c r="K689" s="1263"/>
      <c r="L689" s="1263"/>
      <c r="M689" s="282"/>
      <c r="N689" s="289">
        <v>6</v>
      </c>
      <c r="O689" s="272" t="s">
        <v>1015</v>
      </c>
      <c r="P689" s="411">
        <v>25000</v>
      </c>
      <c r="Q689" s="386">
        <f>N689*P689</f>
        <v>150000</v>
      </c>
    </row>
    <row r="690" spans="1:19" ht="16.5" customHeight="1" x14ac:dyDescent="0.2">
      <c r="A690" s="268">
        <v>5</v>
      </c>
      <c r="B690" s="269">
        <v>2</v>
      </c>
      <c r="C690" s="269">
        <v>3</v>
      </c>
      <c r="D690" s="270"/>
      <c r="E690" s="270"/>
      <c r="F690" s="1191" t="s">
        <v>342</v>
      </c>
      <c r="G690" s="1192"/>
      <c r="H690" s="1192"/>
      <c r="I690" s="1192"/>
      <c r="J690" s="1192"/>
      <c r="K690" s="1192"/>
      <c r="L690" s="1193"/>
      <c r="M690" s="271"/>
      <c r="N690" s="46"/>
      <c r="O690" s="272"/>
      <c r="P690" s="411"/>
      <c r="Q690" s="389"/>
    </row>
    <row r="691" spans="1:19" ht="29.25" customHeight="1" x14ac:dyDescent="0.2">
      <c r="A691" s="268">
        <v>5</v>
      </c>
      <c r="B691" s="269">
        <v>2</v>
      </c>
      <c r="C691" s="269">
        <v>3</v>
      </c>
      <c r="D691" s="270"/>
      <c r="E691" s="270" t="s">
        <v>262</v>
      </c>
      <c r="F691" s="1191" t="s">
        <v>2699</v>
      </c>
      <c r="G691" s="1192"/>
      <c r="H691" s="1192"/>
      <c r="I691" s="1192"/>
      <c r="J691" s="1192"/>
      <c r="K691" s="1192"/>
      <c r="L691" s="1193"/>
      <c r="M691" s="271"/>
      <c r="N691" s="46"/>
      <c r="O691" s="272"/>
      <c r="P691" s="411"/>
      <c r="Q691" s="389">
        <f>SUM(Q692:Q693)</f>
        <v>375000</v>
      </c>
      <c r="S691" s="71"/>
    </row>
    <row r="692" spans="1:19" ht="16.5" customHeight="1" x14ac:dyDescent="0.2">
      <c r="A692" s="268"/>
      <c r="B692" s="269"/>
      <c r="C692" s="269"/>
      <c r="D692" s="270"/>
      <c r="E692" s="270"/>
      <c r="F692" s="927" t="s">
        <v>262</v>
      </c>
      <c r="G692" s="928"/>
      <c r="H692" s="1267" t="s">
        <v>2700</v>
      </c>
      <c r="I692" s="1267"/>
      <c r="J692" s="1267"/>
      <c r="K692" s="1267"/>
      <c r="L692" s="1268"/>
      <c r="M692" s="271"/>
      <c r="N692" s="46">
        <v>3</v>
      </c>
      <c r="O692" s="272" t="s">
        <v>2438</v>
      </c>
      <c r="P692" s="411">
        <v>50000</v>
      </c>
      <c r="Q692" s="386">
        <f>N692*P692</f>
        <v>150000</v>
      </c>
    </row>
    <row r="693" spans="1:19" ht="16.5" customHeight="1" x14ac:dyDescent="0.2">
      <c r="A693" s="268"/>
      <c r="B693" s="269"/>
      <c r="C693" s="269"/>
      <c r="D693" s="270"/>
      <c r="E693" s="270"/>
      <c r="F693" s="927" t="s">
        <v>266</v>
      </c>
      <c r="G693" s="928"/>
      <c r="H693" s="1267" t="s">
        <v>2513</v>
      </c>
      <c r="I693" s="1267"/>
      <c r="J693" s="1267"/>
      <c r="K693" s="1267"/>
      <c r="L693" s="1268"/>
      <c r="M693" s="271"/>
      <c r="N693" s="46">
        <v>3</v>
      </c>
      <c r="O693" s="272" t="s">
        <v>2438</v>
      </c>
      <c r="P693" s="411">
        <v>75000</v>
      </c>
      <c r="Q693" s="386">
        <f>N693*P693</f>
        <v>225000</v>
      </c>
    </row>
    <row r="694" spans="1:19" ht="13.5" thickBot="1" x14ac:dyDescent="0.25">
      <c r="A694" s="1038" t="s">
        <v>215</v>
      </c>
      <c r="B694" s="1039"/>
      <c r="C694" s="1039"/>
      <c r="D694" s="1039"/>
      <c r="E694" s="1039"/>
      <c r="F694" s="1039"/>
      <c r="G694" s="1039"/>
      <c r="H694" s="1039"/>
      <c r="I694" s="1039"/>
      <c r="J694" s="1039"/>
      <c r="K694" s="1039"/>
      <c r="L694" s="1039"/>
      <c r="M694" s="1039"/>
      <c r="N694" s="1039"/>
      <c r="O694" s="1039"/>
      <c r="P694" s="1039"/>
      <c r="Q694" s="58">
        <f>Q691+Q686+Q684+Q679</f>
        <v>1500000</v>
      </c>
    </row>
    <row r="695" spans="1:19" x14ac:dyDescent="0.2">
      <c r="A695" s="286"/>
      <c r="B695" s="286"/>
      <c r="C695" s="286"/>
      <c r="D695" s="286"/>
      <c r="E695" s="286"/>
      <c r="F695" s="286"/>
      <c r="G695" s="286"/>
      <c r="H695" s="286"/>
      <c r="I695" s="286"/>
      <c r="J695" s="286"/>
      <c r="K695" s="286"/>
      <c r="L695" s="286"/>
      <c r="M695" s="221"/>
      <c r="N695" s="221"/>
      <c r="O695" s="221"/>
      <c r="P695" s="232"/>
      <c r="Q695" s="197"/>
    </row>
    <row r="696" spans="1:19" ht="15" x14ac:dyDescent="0.25">
      <c r="A696" s="1040" t="s">
        <v>2277</v>
      </c>
      <c r="B696" s="1040"/>
      <c r="C696" s="1040"/>
      <c r="D696" s="1040"/>
      <c r="E696" s="1040"/>
      <c r="F696" s="1040"/>
      <c r="G696" s="1040"/>
      <c r="H696" s="1040"/>
      <c r="I696" s="1040"/>
      <c r="J696" s="1040"/>
      <c r="K696" s="1040"/>
      <c r="L696" s="1040"/>
      <c r="M696" s="1041" t="s">
        <v>2274</v>
      </c>
      <c r="N696" s="1041"/>
      <c r="O696" s="1041"/>
      <c r="P696" s="1041"/>
      <c r="Q696" s="1041"/>
    </row>
    <row r="697" spans="1:19" ht="15" x14ac:dyDescent="0.25">
      <c r="A697" s="1040" t="s">
        <v>2278</v>
      </c>
      <c r="B697" s="1040"/>
      <c r="C697" s="1040"/>
      <c r="D697" s="1040"/>
      <c r="E697" s="1040"/>
      <c r="F697" s="1040"/>
      <c r="G697" s="1040"/>
      <c r="H697" s="1040"/>
      <c r="I697" s="1040"/>
      <c r="J697" s="1040"/>
      <c r="K697" s="1040"/>
      <c r="L697" s="1040"/>
      <c r="M697" s="1041" t="s">
        <v>2275</v>
      </c>
      <c r="N697" s="1041"/>
      <c r="O697" s="1041"/>
      <c r="P697" s="1041"/>
      <c r="Q697" s="1041"/>
    </row>
    <row r="698" spans="1:19" ht="15" x14ac:dyDescent="0.25">
      <c r="A698" s="21"/>
      <c r="B698" s="21"/>
      <c r="C698" s="292"/>
      <c r="D698" s="292"/>
      <c r="E698" s="292"/>
      <c r="F698" s="292"/>
      <c r="G698" s="292"/>
      <c r="H698" s="292"/>
      <c r="I698" s="292"/>
      <c r="J698" s="292"/>
      <c r="K698" s="292"/>
      <c r="L698" s="292"/>
      <c r="M698" s="60"/>
      <c r="N698" s="61"/>
      <c r="O698" s="61"/>
      <c r="P698" s="62"/>
      <c r="Q698" s="63"/>
    </row>
    <row r="699" spans="1:19" ht="15" x14ac:dyDescent="0.25">
      <c r="A699" s="21"/>
      <c r="B699" s="21"/>
      <c r="C699" s="292"/>
      <c r="D699" s="292"/>
      <c r="E699" s="292"/>
      <c r="F699" s="292"/>
      <c r="G699" s="292"/>
      <c r="H699" s="292"/>
      <c r="I699" s="292"/>
      <c r="J699" s="292"/>
      <c r="K699" s="292"/>
      <c r="L699" s="292"/>
      <c r="M699" s="60"/>
      <c r="N699" s="61"/>
      <c r="O699" s="61"/>
      <c r="P699" s="62"/>
      <c r="Q699" s="63"/>
    </row>
    <row r="700" spans="1:19" ht="15" x14ac:dyDescent="0.25">
      <c r="A700" s="21"/>
      <c r="B700" s="21"/>
      <c r="C700" s="292"/>
      <c r="D700" s="292"/>
      <c r="E700" s="292"/>
      <c r="F700" s="292"/>
      <c r="G700" s="292"/>
      <c r="H700" s="292"/>
      <c r="I700" s="292"/>
      <c r="J700" s="292"/>
      <c r="K700" s="292"/>
      <c r="L700" s="292"/>
      <c r="M700" s="60"/>
      <c r="N700" s="61"/>
      <c r="O700" s="61"/>
      <c r="P700" s="62"/>
      <c r="Q700" s="63"/>
    </row>
    <row r="701" spans="1:19" ht="15" x14ac:dyDescent="0.25">
      <c r="A701" s="1040" t="s">
        <v>2279</v>
      </c>
      <c r="B701" s="1040"/>
      <c r="C701" s="1040"/>
      <c r="D701" s="1040"/>
      <c r="E701" s="1040"/>
      <c r="F701" s="1040"/>
      <c r="G701" s="1040"/>
      <c r="H701" s="1040"/>
      <c r="I701" s="1040"/>
      <c r="J701" s="1040"/>
      <c r="K701" s="1040"/>
      <c r="L701" s="1040"/>
      <c r="M701" s="1042" t="s">
        <v>2338</v>
      </c>
      <c r="N701" s="1042"/>
      <c r="O701" s="1042"/>
      <c r="P701" s="1042"/>
      <c r="Q701" s="1042"/>
    </row>
    <row r="702" spans="1:19" ht="15" x14ac:dyDescent="0.25">
      <c r="A702" s="1043"/>
      <c r="B702" s="1043"/>
      <c r="C702" s="1043"/>
      <c r="D702" s="1043"/>
      <c r="E702" s="1043"/>
      <c r="F702" s="1043"/>
      <c r="G702" s="1043"/>
      <c r="H702" s="1043"/>
      <c r="I702" s="1043"/>
      <c r="J702" s="292"/>
      <c r="K702" s="292"/>
      <c r="L702" s="292"/>
      <c r="M702" s="60"/>
      <c r="N702" s="61"/>
      <c r="O702" s="1044"/>
      <c r="P702" s="1044"/>
      <c r="Q702" s="63"/>
    </row>
    <row r="703" spans="1:19" ht="15" x14ac:dyDescent="0.25">
      <c r="A703" s="851"/>
      <c r="B703" s="851"/>
      <c r="C703" s="851"/>
      <c r="D703" s="851"/>
      <c r="E703" s="851"/>
      <c r="F703" s="851"/>
      <c r="G703" s="851"/>
      <c r="H703" s="851"/>
      <c r="I703" s="851"/>
      <c r="J703" s="60"/>
      <c r="K703" s="60"/>
      <c r="L703" s="60"/>
      <c r="M703" s="60"/>
      <c r="N703" s="61"/>
      <c r="O703" s="61"/>
      <c r="P703" s="212"/>
      <c r="Q703" s="63"/>
    </row>
    <row r="704" spans="1:19" ht="15" x14ac:dyDescent="0.25">
      <c r="A704" s="851"/>
      <c r="B704" s="851"/>
      <c r="C704" s="851"/>
      <c r="D704" s="851"/>
      <c r="E704" s="851"/>
      <c r="F704" s="851"/>
      <c r="G704" s="851"/>
      <c r="H704" s="851"/>
      <c r="I704" s="851"/>
      <c r="J704" s="60"/>
      <c r="K704" s="60"/>
      <c r="L704" s="60"/>
      <c r="M704" s="60"/>
      <c r="N704" s="61"/>
      <c r="O704" s="61"/>
      <c r="P704" s="212"/>
      <c r="Q704" s="63"/>
    </row>
    <row r="705" spans="1:17" ht="15" x14ac:dyDescent="0.25">
      <c r="A705" s="851"/>
      <c r="B705" s="851"/>
      <c r="C705" s="851"/>
      <c r="D705" s="851"/>
      <c r="E705" s="851"/>
      <c r="F705" s="851"/>
      <c r="G705" s="851"/>
      <c r="H705" s="851"/>
      <c r="I705" s="851"/>
      <c r="J705" s="60"/>
      <c r="K705" s="60"/>
      <c r="L705" s="60"/>
      <c r="M705" s="60"/>
      <c r="N705" s="61"/>
      <c r="O705" s="61"/>
      <c r="P705" s="212"/>
      <c r="Q705" s="63"/>
    </row>
    <row r="706" spans="1:17" ht="15" x14ac:dyDescent="0.25">
      <c r="A706" s="851"/>
      <c r="B706" s="851"/>
      <c r="C706" s="851"/>
      <c r="D706" s="851"/>
      <c r="E706" s="851"/>
      <c r="F706" s="851"/>
      <c r="G706" s="851"/>
      <c r="H706" s="851"/>
      <c r="I706" s="851"/>
      <c r="J706" s="60"/>
      <c r="K706" s="60"/>
      <c r="L706" s="60"/>
      <c r="M706" s="60"/>
      <c r="N706" s="61"/>
      <c r="O706" s="61"/>
      <c r="P706" s="212"/>
      <c r="Q706" s="63"/>
    </row>
    <row r="707" spans="1:17" ht="15" x14ac:dyDescent="0.25">
      <c r="A707" s="851"/>
      <c r="B707" s="851"/>
      <c r="C707" s="851"/>
      <c r="D707" s="851"/>
      <c r="E707" s="851"/>
      <c r="F707" s="851"/>
      <c r="G707" s="851"/>
      <c r="H707" s="851"/>
      <c r="I707" s="851"/>
      <c r="J707" s="60"/>
      <c r="K707" s="60"/>
      <c r="L707" s="60"/>
      <c r="M707" s="60"/>
      <c r="N707" s="61"/>
      <c r="O707" s="61"/>
      <c r="P707" s="212"/>
      <c r="Q707" s="63"/>
    </row>
    <row r="708" spans="1:17" ht="15" x14ac:dyDescent="0.25">
      <c r="A708" s="1032" t="s">
        <v>2280</v>
      </c>
      <c r="B708" s="1032"/>
      <c r="C708" s="1032"/>
      <c r="D708" s="1032"/>
      <c r="E708" s="1032"/>
      <c r="F708" s="1032"/>
      <c r="G708" s="1032"/>
      <c r="H708" s="1032"/>
      <c r="I708" s="1032"/>
      <c r="J708" s="1032"/>
      <c r="K708" s="1032"/>
      <c r="L708" s="62" t="s">
        <v>220</v>
      </c>
      <c r="M708" s="62"/>
      <c r="N708" s="850"/>
      <c r="O708" s="850"/>
      <c r="P708" s="62"/>
      <c r="Q708" s="212"/>
    </row>
    <row r="709" spans="1:17" ht="15" x14ac:dyDescent="0.25">
      <c r="A709" s="1032" t="s">
        <v>2281</v>
      </c>
      <c r="B709" s="1032"/>
      <c r="C709" s="1032"/>
      <c r="D709" s="1032"/>
      <c r="E709" s="1032"/>
      <c r="F709" s="1032"/>
      <c r="G709" s="1032"/>
      <c r="H709" s="1032"/>
      <c r="I709" s="1032"/>
      <c r="J709" s="1032"/>
      <c r="K709" s="1032"/>
      <c r="L709" s="62" t="s">
        <v>220</v>
      </c>
      <c r="M709" s="62"/>
      <c r="N709" s="850"/>
      <c r="O709" s="850"/>
      <c r="P709" s="62"/>
      <c r="Q709" s="212"/>
    </row>
    <row r="710" spans="1:17" ht="15" x14ac:dyDescent="0.25">
      <c r="A710" s="1032" t="s">
        <v>2282</v>
      </c>
      <c r="B710" s="1032"/>
      <c r="C710" s="1032"/>
      <c r="D710" s="1032"/>
      <c r="E710" s="1032"/>
      <c r="F710" s="1032"/>
      <c r="G710" s="1032"/>
      <c r="H710" s="1032"/>
      <c r="I710" s="1032"/>
      <c r="J710" s="1032"/>
      <c r="K710" s="1032"/>
      <c r="L710" s="62" t="s">
        <v>220</v>
      </c>
      <c r="M710" s="62"/>
      <c r="N710" s="850"/>
      <c r="O710" s="850"/>
      <c r="P710" s="62"/>
      <c r="Q710" s="212"/>
    </row>
    <row r="711" spans="1:17" ht="15" x14ac:dyDescent="0.25">
      <c r="A711" s="62"/>
      <c r="B711" s="62"/>
      <c r="C711" s="62"/>
      <c r="D711" s="64"/>
      <c r="E711" s="62"/>
      <c r="F711" s="62"/>
      <c r="G711" s="62"/>
      <c r="H711" s="65"/>
      <c r="I711" s="66"/>
      <c r="J711" s="62"/>
      <c r="K711" s="62"/>
      <c r="L711" s="62"/>
      <c r="M711" s="62"/>
      <c r="N711" s="850"/>
      <c r="O711" s="850"/>
      <c r="P711" s="62"/>
      <c r="Q711" s="212"/>
    </row>
    <row r="712" spans="1:17" ht="15" x14ac:dyDescent="0.25">
      <c r="A712" s="849" t="s">
        <v>279</v>
      </c>
      <c r="B712" s="1047" t="s">
        <v>280</v>
      </c>
      <c r="C712" s="1047"/>
      <c r="D712" s="1047"/>
      <c r="E712" s="1047"/>
      <c r="F712" s="1047"/>
      <c r="G712" s="1047"/>
      <c r="H712" s="1047"/>
      <c r="I712" s="1047"/>
      <c r="J712" s="1047"/>
      <c r="K712" s="1047" t="s">
        <v>2283</v>
      </c>
      <c r="L712" s="1047"/>
      <c r="M712" s="62"/>
      <c r="N712" s="850"/>
      <c r="O712" s="850"/>
      <c r="P712" s="62"/>
      <c r="Q712" s="212"/>
    </row>
    <row r="713" spans="1:17" ht="15" x14ac:dyDescent="0.25">
      <c r="A713" s="293">
        <f>1</f>
        <v>1</v>
      </c>
      <c r="B713" s="1048" t="s">
        <v>281</v>
      </c>
      <c r="C713" s="1048"/>
      <c r="D713" s="1048"/>
      <c r="E713" s="1048"/>
      <c r="F713" s="1048"/>
      <c r="G713" s="1048"/>
      <c r="H713" s="1048"/>
      <c r="I713" s="1048"/>
      <c r="J713" s="1048"/>
      <c r="K713" s="1048"/>
      <c r="L713" s="1048"/>
      <c r="M713" s="62"/>
      <c r="N713" s="850"/>
      <c r="O713" s="850"/>
      <c r="P713" s="62"/>
      <c r="Q713" s="212"/>
    </row>
    <row r="714" spans="1:17" ht="15" x14ac:dyDescent="0.25">
      <c r="A714" s="293">
        <f>A713+1</f>
        <v>2</v>
      </c>
      <c r="B714" s="1048" t="s">
        <v>282</v>
      </c>
      <c r="C714" s="1048"/>
      <c r="D714" s="1048"/>
      <c r="E714" s="1048"/>
      <c r="F714" s="1048"/>
      <c r="G714" s="1048"/>
      <c r="H714" s="1048"/>
      <c r="I714" s="1048"/>
      <c r="J714" s="1048"/>
      <c r="K714" s="1049"/>
      <c r="L714" s="1049"/>
      <c r="M714" s="62"/>
      <c r="N714" s="850"/>
      <c r="O714" s="850"/>
      <c r="P714" s="62"/>
      <c r="Q714" s="212"/>
    </row>
    <row r="715" spans="1:17" ht="15" x14ac:dyDescent="0.25">
      <c r="A715" s="848">
        <f>A714+1</f>
        <v>3</v>
      </c>
      <c r="B715" s="1048" t="s">
        <v>2257</v>
      </c>
      <c r="C715" s="1048"/>
      <c r="D715" s="1048"/>
      <c r="E715" s="1048"/>
      <c r="F715" s="1048"/>
      <c r="G715" s="1048"/>
      <c r="H715" s="1048"/>
      <c r="I715" s="1048"/>
      <c r="J715" s="1048"/>
      <c r="K715" s="1048"/>
      <c r="L715" s="1048"/>
      <c r="M715" s="62"/>
      <c r="N715" s="850"/>
      <c r="O715" s="850"/>
      <c r="P715" s="62"/>
      <c r="Q715" s="212"/>
    </row>
    <row r="716" spans="1:17" ht="15" x14ac:dyDescent="0.25">
      <c r="A716" s="293">
        <f>A715+1</f>
        <v>4</v>
      </c>
      <c r="B716" s="1048" t="s">
        <v>283</v>
      </c>
      <c r="C716" s="1048"/>
      <c r="D716" s="1048"/>
      <c r="E716" s="1048"/>
      <c r="F716" s="1048"/>
      <c r="G716" s="1048"/>
      <c r="H716" s="1048"/>
      <c r="I716" s="1048"/>
      <c r="J716" s="1048"/>
      <c r="K716" s="1048"/>
      <c r="L716" s="1048"/>
      <c r="M716" s="62"/>
      <c r="N716" s="850"/>
      <c r="O716" s="850"/>
      <c r="P716" s="62"/>
      <c r="Q716" s="212"/>
    </row>
    <row r="721" spans="1:17" ht="13.5" thickBot="1" x14ac:dyDescent="0.25"/>
    <row r="722" spans="1:17" x14ac:dyDescent="0.2">
      <c r="A722" s="14"/>
      <c r="B722" s="15"/>
      <c r="C722" s="15"/>
      <c r="D722" s="15"/>
      <c r="E722" s="15"/>
      <c r="F722" s="15"/>
      <c r="G722" s="15"/>
      <c r="H722" s="16"/>
      <c r="I722" s="14"/>
      <c r="J722" s="15"/>
      <c r="K722" s="15"/>
      <c r="L722" s="15"/>
      <c r="M722" s="15"/>
      <c r="N722" s="17"/>
      <c r="O722" s="17"/>
      <c r="P722" s="226"/>
      <c r="Q722" s="18"/>
    </row>
    <row r="723" spans="1:17" x14ac:dyDescent="0.2">
      <c r="A723" s="20"/>
      <c r="B723" s="21"/>
      <c r="C723" s="21"/>
      <c r="D723" s="21"/>
      <c r="E723" s="21"/>
      <c r="F723" s="21"/>
      <c r="G723" s="21"/>
      <c r="H723" s="22"/>
      <c r="I723" s="947" t="s">
        <v>2270</v>
      </c>
      <c r="J723" s="948"/>
      <c r="K723" s="948"/>
      <c r="L723" s="948"/>
      <c r="M723" s="948"/>
      <c r="N723" s="948"/>
      <c r="O723" s="949"/>
      <c r="P723" s="227"/>
      <c r="Q723" s="23"/>
    </row>
    <row r="724" spans="1:17" x14ac:dyDescent="0.2">
      <c r="A724" s="20"/>
      <c r="B724" s="21"/>
      <c r="C724" s="21"/>
      <c r="D724" s="21"/>
      <c r="E724" s="21"/>
      <c r="F724" s="21"/>
      <c r="G724" s="21"/>
      <c r="H724" s="22"/>
      <c r="I724" s="947" t="s">
        <v>2271</v>
      </c>
      <c r="J724" s="948"/>
      <c r="K724" s="948"/>
      <c r="L724" s="948"/>
      <c r="M724" s="948"/>
      <c r="N724" s="948"/>
      <c r="O724" s="949"/>
      <c r="P724" s="227"/>
      <c r="Q724" s="23"/>
    </row>
    <row r="725" spans="1:17" ht="13.5" thickBot="1" x14ac:dyDescent="0.25">
      <c r="A725" s="20"/>
      <c r="B725" s="21"/>
      <c r="C725" s="21"/>
      <c r="D725" s="21"/>
      <c r="E725" s="21"/>
      <c r="F725" s="21"/>
      <c r="G725" s="21"/>
      <c r="H725" s="22"/>
      <c r="I725" s="24"/>
      <c r="J725" s="25"/>
      <c r="K725" s="25"/>
      <c r="L725" s="25"/>
      <c r="M725" s="25"/>
      <c r="N725" s="26"/>
      <c r="O725" s="26"/>
      <c r="P725" s="227"/>
      <c r="Q725" s="23"/>
    </row>
    <row r="726" spans="1:17" x14ac:dyDescent="0.2">
      <c r="A726" s="27"/>
      <c r="B726" s="28"/>
      <c r="C726" s="28"/>
      <c r="D726" s="28"/>
      <c r="E726" s="28"/>
      <c r="F726" s="28"/>
      <c r="G726" s="28"/>
      <c r="H726" s="29"/>
      <c r="I726" s="950" t="s">
        <v>217</v>
      </c>
      <c r="J726" s="951"/>
      <c r="K726" s="951"/>
      <c r="L726" s="951"/>
      <c r="M726" s="951"/>
      <c r="N726" s="951"/>
      <c r="O726" s="952"/>
      <c r="P726" s="27"/>
      <c r="Q726" s="29"/>
    </row>
    <row r="727" spans="1:17" ht="13.5" thickBot="1" x14ac:dyDescent="0.25">
      <c r="A727" s="30"/>
      <c r="B727" s="31"/>
      <c r="C727" s="31"/>
      <c r="D727" s="31"/>
      <c r="E727" s="31"/>
      <c r="F727" s="31"/>
      <c r="G727" s="31"/>
      <c r="H727" s="32"/>
      <c r="I727" s="953" t="s">
        <v>218</v>
      </c>
      <c r="J727" s="954"/>
      <c r="K727" s="954"/>
      <c r="L727" s="954"/>
      <c r="M727" s="954"/>
      <c r="N727" s="954"/>
      <c r="O727" s="955"/>
      <c r="P727" s="30"/>
      <c r="Q727" s="32"/>
    </row>
    <row r="728" spans="1:17" x14ac:dyDescent="0.2">
      <c r="A728" s="956"/>
      <c r="B728" s="957"/>
      <c r="C728" s="957"/>
      <c r="D728" s="957"/>
      <c r="E728" s="957"/>
      <c r="F728" s="957"/>
      <c r="G728" s="957"/>
      <c r="H728" s="957"/>
      <c r="I728" s="240"/>
      <c r="J728" s="241"/>
      <c r="K728" s="242"/>
      <c r="L728" s="241"/>
      <c r="M728" s="241"/>
      <c r="N728" s="243"/>
      <c r="O728" s="244"/>
      <c r="P728" s="245"/>
      <c r="Q728" s="246"/>
    </row>
    <row r="729" spans="1:17" x14ac:dyDescent="0.2">
      <c r="A729" s="945"/>
      <c r="B729" s="946"/>
      <c r="C729" s="946"/>
      <c r="D729" s="946"/>
      <c r="E729" s="946"/>
      <c r="F729" s="946"/>
      <c r="G729" s="946"/>
      <c r="H729" s="946"/>
      <c r="I729" s="53"/>
      <c r="J729" s="247"/>
      <c r="K729" s="248"/>
      <c r="L729" s="247"/>
      <c r="M729" s="247"/>
      <c r="N729" s="249"/>
      <c r="O729" s="250"/>
      <c r="P729" s="917"/>
      <c r="Q729" s="251"/>
    </row>
    <row r="730" spans="1:17" x14ac:dyDescent="0.2">
      <c r="A730" s="945" t="s">
        <v>219</v>
      </c>
      <c r="B730" s="946"/>
      <c r="C730" s="946"/>
      <c r="D730" s="946"/>
      <c r="E730" s="946"/>
      <c r="F730" s="946"/>
      <c r="G730" s="946"/>
      <c r="H730" s="946"/>
      <c r="I730" s="287" t="s">
        <v>220</v>
      </c>
      <c r="J730" s="247">
        <v>3</v>
      </c>
      <c r="K730" s="959" t="s">
        <v>2324</v>
      </c>
      <c r="L730" s="959"/>
      <c r="M730" s="959"/>
      <c r="N730" s="252"/>
      <c r="O730" s="250"/>
      <c r="P730" s="917"/>
      <c r="Q730" s="251"/>
    </row>
    <row r="731" spans="1:17" x14ac:dyDescent="0.2">
      <c r="A731" s="960" t="s">
        <v>222</v>
      </c>
      <c r="B731" s="961"/>
      <c r="C731" s="961"/>
      <c r="D731" s="961"/>
      <c r="E731" s="961"/>
      <c r="F731" s="961"/>
      <c r="G731" s="961"/>
      <c r="H731" s="961"/>
      <c r="I731" s="250" t="s">
        <v>220</v>
      </c>
      <c r="J731" s="253" t="s">
        <v>2701</v>
      </c>
      <c r="K731" s="959" t="s">
        <v>97</v>
      </c>
      <c r="L731" s="959"/>
      <c r="M731" s="959"/>
      <c r="N731" s="959"/>
      <c r="O731" s="959"/>
      <c r="P731" s="959"/>
      <c r="Q731" s="254"/>
    </row>
    <row r="732" spans="1:17" x14ac:dyDescent="0.2">
      <c r="A732" s="1213" t="s">
        <v>224</v>
      </c>
      <c r="B732" s="1214"/>
      <c r="C732" s="1214"/>
      <c r="D732" s="1214"/>
      <c r="E732" s="1214"/>
      <c r="F732" s="1214"/>
      <c r="G732" s="1214"/>
      <c r="H732" s="1214"/>
      <c r="I732" s="336" t="s">
        <v>220</v>
      </c>
      <c r="J732" s="337" t="s">
        <v>2702</v>
      </c>
      <c r="K732" s="1211" t="s">
        <v>2703</v>
      </c>
      <c r="L732" s="1211"/>
      <c r="M732" s="1211"/>
      <c r="N732" s="1211"/>
      <c r="O732" s="1211"/>
      <c r="P732" s="1211"/>
      <c r="Q732" s="1212"/>
    </row>
    <row r="733" spans="1:17" x14ac:dyDescent="0.2">
      <c r="A733" s="945" t="s">
        <v>226</v>
      </c>
      <c r="B733" s="946"/>
      <c r="C733" s="946"/>
      <c r="D733" s="946"/>
      <c r="E733" s="946"/>
      <c r="F733" s="946"/>
      <c r="G733" s="946"/>
      <c r="H733" s="946"/>
      <c r="I733" s="250" t="s">
        <v>220</v>
      </c>
      <c r="J733" s="247" t="s">
        <v>227</v>
      </c>
      <c r="K733" s="256"/>
      <c r="L733" s="913"/>
      <c r="M733" s="913"/>
      <c r="N733" s="252"/>
      <c r="O733" s="250"/>
      <c r="P733" s="917"/>
      <c r="Q733" s="251"/>
    </row>
    <row r="734" spans="1:17" x14ac:dyDescent="0.2">
      <c r="A734" s="945" t="s">
        <v>228</v>
      </c>
      <c r="B734" s="946"/>
      <c r="C734" s="946"/>
      <c r="D734" s="946"/>
      <c r="E734" s="946"/>
      <c r="F734" s="946"/>
      <c r="G734" s="946"/>
      <c r="H734" s="946"/>
      <c r="I734" s="250" t="s">
        <v>220</v>
      </c>
      <c r="J734" s="247" t="s">
        <v>229</v>
      </c>
      <c r="K734" s="256"/>
      <c r="L734" s="913"/>
      <c r="M734" s="913"/>
      <c r="N734" s="252"/>
      <c r="O734" s="250"/>
      <c r="P734" s="917"/>
      <c r="Q734" s="251"/>
    </row>
    <row r="735" spans="1:17" x14ac:dyDescent="0.2">
      <c r="A735" s="945" t="s">
        <v>230</v>
      </c>
      <c r="B735" s="946"/>
      <c r="C735" s="946"/>
      <c r="D735" s="946"/>
      <c r="E735" s="946"/>
      <c r="F735" s="946"/>
      <c r="G735" s="946"/>
      <c r="H735" s="946"/>
      <c r="I735" s="250" t="s">
        <v>220</v>
      </c>
      <c r="J735" s="1238">
        <f>Q753</f>
        <v>1500000</v>
      </c>
      <c r="K735" s="1238"/>
      <c r="L735" s="1238"/>
      <c r="M735" s="913"/>
      <c r="N735" s="252"/>
      <c r="O735" s="250"/>
      <c r="P735" s="917"/>
      <c r="Q735" s="251"/>
    </row>
    <row r="736" spans="1:17" x14ac:dyDescent="0.2">
      <c r="A736" s="945" t="s">
        <v>231</v>
      </c>
      <c r="B736" s="946"/>
      <c r="C736" s="946"/>
      <c r="D736" s="946"/>
      <c r="E736" s="946"/>
      <c r="F736" s="946"/>
      <c r="G736" s="946"/>
      <c r="H736" s="946"/>
      <c r="I736" s="250" t="s">
        <v>220</v>
      </c>
      <c r="J736" s="247" t="s">
        <v>229</v>
      </c>
      <c r="K736" s="256"/>
      <c r="L736" s="913"/>
      <c r="M736" s="913"/>
      <c r="N736" s="252"/>
      <c r="O736" s="250"/>
      <c r="P736" s="917"/>
      <c r="Q736" s="251"/>
    </row>
    <row r="737" spans="1:17" x14ac:dyDescent="0.2">
      <c r="A737" s="912" t="s">
        <v>232</v>
      </c>
      <c r="B737" s="913"/>
      <c r="C737" s="913"/>
      <c r="D737" s="913"/>
      <c r="E737" s="913"/>
      <c r="F737" s="913"/>
      <c r="G737" s="913"/>
      <c r="H737" s="913"/>
      <c r="I737" s="250" t="s">
        <v>220</v>
      </c>
      <c r="J737" s="247" t="s">
        <v>233</v>
      </c>
      <c r="K737" s="256"/>
      <c r="L737" s="913"/>
      <c r="M737" s="913"/>
      <c r="N737" s="252"/>
      <c r="O737" s="250"/>
      <c r="P737" s="917"/>
      <c r="Q737" s="251"/>
    </row>
    <row r="738" spans="1:17" ht="13.5" thickBot="1" x14ac:dyDescent="0.25">
      <c r="A738" s="962" t="s">
        <v>234</v>
      </c>
      <c r="B738" s="963"/>
      <c r="C738" s="963"/>
      <c r="D738" s="963"/>
      <c r="E738" s="963"/>
      <c r="F738" s="963"/>
      <c r="G738" s="963"/>
      <c r="H738" s="963"/>
      <c r="I738" s="963"/>
      <c r="J738" s="963"/>
      <c r="K738" s="963"/>
      <c r="L738" s="963"/>
      <c r="M738" s="963"/>
      <c r="N738" s="963"/>
      <c r="O738" s="963"/>
      <c r="P738" s="963"/>
      <c r="Q738" s="964"/>
    </row>
    <row r="739" spans="1:17" ht="13.5" thickBot="1" x14ac:dyDescent="0.25">
      <c r="A739" s="958" t="s">
        <v>235</v>
      </c>
      <c r="B739" s="958"/>
      <c r="C739" s="958"/>
      <c r="D739" s="958"/>
      <c r="E739" s="958"/>
      <c r="F739" s="958"/>
      <c r="G739" s="911"/>
      <c r="H739" s="958" t="s">
        <v>236</v>
      </c>
      <c r="I739" s="958"/>
      <c r="J739" s="958"/>
      <c r="K739" s="958"/>
      <c r="L739" s="958"/>
      <c r="M739" s="958"/>
      <c r="N739" s="958" t="s">
        <v>237</v>
      </c>
      <c r="O739" s="958"/>
      <c r="P739" s="958"/>
      <c r="Q739" s="958"/>
    </row>
    <row r="740" spans="1:17" ht="23.25" customHeight="1" x14ac:dyDescent="0.2">
      <c r="A740" s="223" t="s">
        <v>238</v>
      </c>
      <c r="B740" s="33"/>
      <c r="C740" s="33"/>
      <c r="D740" s="33"/>
      <c r="E740" s="33"/>
      <c r="F740" s="34"/>
      <c r="G740" s="34"/>
      <c r="H740" s="965" t="s">
        <v>2329</v>
      </c>
      <c r="I740" s="965"/>
      <c r="J740" s="965"/>
      <c r="K740" s="965"/>
      <c r="L740" s="965"/>
      <c r="M740" s="965"/>
      <c r="N740" s="966" t="s">
        <v>240</v>
      </c>
      <c r="O740" s="967"/>
      <c r="P740" s="967"/>
      <c r="Q740" s="968"/>
    </row>
    <row r="741" spans="1:17" x14ac:dyDescent="0.2">
      <c r="A741" s="969" t="s">
        <v>241</v>
      </c>
      <c r="B741" s="970"/>
      <c r="C741" s="970"/>
      <c r="D741" s="970"/>
      <c r="E741" s="970"/>
      <c r="F741" s="971"/>
      <c r="G741" s="909"/>
      <c r="H741" s="972" t="s">
        <v>242</v>
      </c>
      <c r="I741" s="970"/>
      <c r="J741" s="970"/>
      <c r="K741" s="970"/>
      <c r="L741" s="970"/>
      <c r="M741" s="971"/>
      <c r="N741" s="973">
        <f>Q753</f>
        <v>1500000</v>
      </c>
      <c r="O741" s="974"/>
      <c r="P741" s="974"/>
      <c r="Q741" s="975"/>
    </row>
    <row r="742" spans="1:17" x14ac:dyDescent="0.2">
      <c r="A742" s="976" t="s">
        <v>243</v>
      </c>
      <c r="B742" s="977"/>
      <c r="C742" s="977"/>
      <c r="D742" s="977"/>
      <c r="E742" s="977"/>
      <c r="F742" s="978"/>
      <c r="G742" s="910"/>
      <c r="H742" s="238" t="s">
        <v>2272</v>
      </c>
      <c r="I742" s="1236" t="s">
        <v>2704</v>
      </c>
      <c r="J742" s="1236"/>
      <c r="K742" s="1236"/>
      <c r="L742" s="1236"/>
      <c r="M742" s="1237"/>
      <c r="N742" s="981" t="s">
        <v>1368</v>
      </c>
      <c r="O742" s="982"/>
      <c r="P742" s="982"/>
      <c r="Q742" s="983"/>
    </row>
    <row r="743" spans="1:17" ht="13.5" thickBot="1" x14ac:dyDescent="0.25">
      <c r="A743" s="976" t="s">
        <v>245</v>
      </c>
      <c r="B743" s="977"/>
      <c r="C743" s="977"/>
      <c r="D743" s="977"/>
      <c r="E743" s="977"/>
      <c r="F743" s="978"/>
      <c r="G743" s="910"/>
      <c r="H743" s="239" t="s">
        <v>2272</v>
      </c>
      <c r="I743" s="984" t="s">
        <v>2705</v>
      </c>
      <c r="J743" s="984"/>
      <c r="K743" s="984"/>
      <c r="L743" s="984"/>
      <c r="M743" s="985"/>
      <c r="N743" s="981" t="s">
        <v>1368</v>
      </c>
      <c r="O743" s="982"/>
      <c r="P743" s="982"/>
      <c r="Q743" s="983"/>
    </row>
    <row r="744" spans="1:17" x14ac:dyDescent="0.2">
      <c r="A744" s="986" t="s">
        <v>2706</v>
      </c>
      <c r="B744" s="987"/>
      <c r="C744" s="987"/>
      <c r="D744" s="987"/>
      <c r="E744" s="987"/>
      <c r="F744" s="987"/>
      <c r="G744" s="987"/>
      <c r="H744" s="987"/>
      <c r="I744" s="987"/>
      <c r="J744" s="987"/>
      <c r="K744" s="987"/>
      <c r="L744" s="987"/>
      <c r="M744" s="987"/>
      <c r="N744" s="987"/>
      <c r="O744" s="987"/>
      <c r="P744" s="987"/>
      <c r="Q744" s="988"/>
    </row>
    <row r="745" spans="1:17" ht="13.5" thickBot="1" x14ac:dyDescent="0.25">
      <c r="A745" s="989"/>
      <c r="B745" s="990"/>
      <c r="C745" s="990"/>
      <c r="D745" s="990"/>
      <c r="E745" s="990"/>
      <c r="F745" s="990"/>
      <c r="G745" s="990"/>
      <c r="H745" s="990"/>
      <c r="I745" s="990"/>
      <c r="J745" s="990"/>
      <c r="K745" s="990"/>
      <c r="L745" s="990"/>
      <c r="M745" s="990"/>
      <c r="N745" s="990"/>
      <c r="O745" s="990"/>
      <c r="P745" s="990"/>
      <c r="Q745" s="991"/>
    </row>
    <row r="746" spans="1:17" x14ac:dyDescent="0.2">
      <c r="A746" s="950" t="s">
        <v>246</v>
      </c>
      <c r="B746" s="951"/>
      <c r="C746" s="951"/>
      <c r="D746" s="951"/>
      <c r="E746" s="951"/>
      <c r="F746" s="951"/>
      <c r="G746" s="951"/>
      <c r="H746" s="951"/>
      <c r="I746" s="951"/>
      <c r="J746" s="951"/>
      <c r="K746" s="951"/>
      <c r="L746" s="951"/>
      <c r="M746" s="951"/>
      <c r="N746" s="951"/>
      <c r="O746" s="951"/>
      <c r="P746" s="951"/>
      <c r="Q746" s="952"/>
    </row>
    <row r="747" spans="1:17" ht="13.5" thickBot="1" x14ac:dyDescent="0.25">
      <c r="A747" s="953" t="s">
        <v>247</v>
      </c>
      <c r="B747" s="954"/>
      <c r="C747" s="954"/>
      <c r="D747" s="954"/>
      <c r="E747" s="954"/>
      <c r="F747" s="954"/>
      <c r="G747" s="954"/>
      <c r="H747" s="954"/>
      <c r="I747" s="954"/>
      <c r="J747" s="954"/>
      <c r="K747" s="954"/>
      <c r="L747" s="954"/>
      <c r="M747" s="954"/>
      <c r="N747" s="954"/>
      <c r="O747" s="954"/>
      <c r="P747" s="954"/>
      <c r="Q747" s="955"/>
    </row>
    <row r="748" spans="1:17" x14ac:dyDescent="0.2">
      <c r="A748" s="35"/>
      <c r="B748" s="36"/>
      <c r="C748" s="36"/>
      <c r="D748" s="36"/>
      <c r="E748" s="36"/>
      <c r="F748" s="992" t="s">
        <v>248</v>
      </c>
      <c r="G748" s="993"/>
      <c r="H748" s="993"/>
      <c r="I748" s="993"/>
      <c r="J748" s="993"/>
      <c r="K748" s="993"/>
      <c r="L748" s="994"/>
      <c r="M748" s="1001" t="s">
        <v>249</v>
      </c>
      <c r="N748" s="1004" t="s">
        <v>250</v>
      </c>
      <c r="O748" s="1005"/>
      <c r="P748" s="1005"/>
      <c r="Q748" s="1006"/>
    </row>
    <row r="749" spans="1:17" ht="13.5" thickBot="1" x14ac:dyDescent="0.25">
      <c r="A749" s="1010" t="s">
        <v>251</v>
      </c>
      <c r="B749" s="1011"/>
      <c r="C749" s="1011"/>
      <c r="D749" s="1011"/>
      <c r="E749" s="1012"/>
      <c r="F749" s="995"/>
      <c r="G749" s="996"/>
      <c r="H749" s="996"/>
      <c r="I749" s="996"/>
      <c r="J749" s="996"/>
      <c r="K749" s="996"/>
      <c r="L749" s="997"/>
      <c r="M749" s="1002"/>
      <c r="N749" s="1007"/>
      <c r="O749" s="1008"/>
      <c r="P749" s="1008"/>
      <c r="Q749" s="1009"/>
    </row>
    <row r="750" spans="1:17" x14ac:dyDescent="0.2">
      <c r="A750" s="1010" t="s">
        <v>252</v>
      </c>
      <c r="B750" s="1011"/>
      <c r="C750" s="1011"/>
      <c r="D750" s="1011"/>
      <c r="E750" s="1012"/>
      <c r="F750" s="995"/>
      <c r="G750" s="996"/>
      <c r="H750" s="996"/>
      <c r="I750" s="996"/>
      <c r="J750" s="996"/>
      <c r="K750" s="996"/>
      <c r="L750" s="997"/>
      <c r="M750" s="1002"/>
      <c r="N750" s="1013" t="s">
        <v>253</v>
      </c>
      <c r="O750" s="1015" t="s">
        <v>254</v>
      </c>
      <c r="P750" s="37" t="s">
        <v>255</v>
      </c>
      <c r="Q750" s="1017" t="s">
        <v>256</v>
      </c>
    </row>
    <row r="751" spans="1:17" ht="13.5" thickBot="1" x14ac:dyDescent="0.25">
      <c r="A751" s="38"/>
      <c r="B751" s="39"/>
      <c r="C751" s="39"/>
      <c r="D751" s="39"/>
      <c r="E751" s="40"/>
      <c r="F751" s="998"/>
      <c r="G751" s="999"/>
      <c r="H751" s="999"/>
      <c r="I751" s="999"/>
      <c r="J751" s="999"/>
      <c r="K751" s="999"/>
      <c r="L751" s="1000"/>
      <c r="M751" s="1003"/>
      <c r="N751" s="1014"/>
      <c r="O751" s="1016"/>
      <c r="P751" s="41" t="s">
        <v>257</v>
      </c>
      <c r="Q751" s="1018"/>
    </row>
    <row r="752" spans="1:17" ht="13.5" thickBot="1" x14ac:dyDescent="0.25">
      <c r="A752" s="1019">
        <v>1</v>
      </c>
      <c r="B752" s="1020"/>
      <c r="C752" s="1020"/>
      <c r="D752" s="1020"/>
      <c r="E752" s="1021"/>
      <c r="F752" s="1022">
        <v>2</v>
      </c>
      <c r="G752" s="1020"/>
      <c r="H752" s="1020"/>
      <c r="I752" s="1020"/>
      <c r="J752" s="1020"/>
      <c r="K752" s="1020"/>
      <c r="L752" s="1023"/>
      <c r="M752" s="906">
        <v>3</v>
      </c>
      <c r="N752" s="42">
        <v>4</v>
      </c>
      <c r="O752" s="42">
        <v>5</v>
      </c>
      <c r="P752" s="228">
        <v>6</v>
      </c>
      <c r="Q752" s="43" t="s">
        <v>258</v>
      </c>
    </row>
    <row r="753" spans="1:17" x14ac:dyDescent="0.2">
      <c r="A753" s="508">
        <v>5</v>
      </c>
      <c r="B753" s="918"/>
      <c r="C753" s="908"/>
      <c r="D753" s="908"/>
      <c r="E753" s="908"/>
      <c r="F753" s="1227" t="s">
        <v>2350</v>
      </c>
      <c r="G753" s="1228"/>
      <c r="H753" s="1228"/>
      <c r="I753" s="1228"/>
      <c r="J753" s="1228"/>
      <c r="K753" s="1228"/>
      <c r="L753" s="1229"/>
      <c r="M753" s="271"/>
      <c r="N753" s="46"/>
      <c r="O753" s="46"/>
      <c r="P753" s="231"/>
      <c r="Q753" s="56">
        <f>Q754</f>
        <v>1500000</v>
      </c>
    </row>
    <row r="754" spans="1:17" x14ac:dyDescent="0.2">
      <c r="A754" s="268">
        <v>5</v>
      </c>
      <c r="B754" s="269">
        <v>2</v>
      </c>
      <c r="C754" s="269"/>
      <c r="D754" s="270"/>
      <c r="E754" s="276"/>
      <c r="F754" s="1233" t="s">
        <v>302</v>
      </c>
      <c r="G754" s="1234"/>
      <c r="H754" s="1234"/>
      <c r="I754" s="1234"/>
      <c r="J754" s="1234"/>
      <c r="K754" s="1234"/>
      <c r="L754" s="1235"/>
      <c r="M754" s="271"/>
      <c r="N754" s="46"/>
      <c r="O754" s="46"/>
      <c r="P754" s="231"/>
      <c r="Q754" s="56">
        <f>Q771</f>
        <v>1500000</v>
      </c>
    </row>
    <row r="755" spans="1:17" x14ac:dyDescent="0.2">
      <c r="A755" s="266">
        <v>5</v>
      </c>
      <c r="B755" s="908">
        <v>2</v>
      </c>
      <c r="C755" s="908">
        <v>1</v>
      </c>
      <c r="D755" s="344"/>
      <c r="E755" s="344"/>
      <c r="F755" s="1227" t="s">
        <v>303</v>
      </c>
      <c r="G755" s="1228"/>
      <c r="H755" s="1228"/>
      <c r="I755" s="1228"/>
      <c r="J755" s="1228"/>
      <c r="K755" s="1228"/>
      <c r="L755" s="1229"/>
      <c r="M755" s="271"/>
      <c r="N755" s="46"/>
      <c r="O755" s="46"/>
      <c r="P755" s="231"/>
      <c r="Q755" s="56"/>
    </row>
    <row r="756" spans="1:17" x14ac:dyDescent="0.2">
      <c r="A756" s="268">
        <v>5</v>
      </c>
      <c r="B756" s="269">
        <v>2</v>
      </c>
      <c r="C756" s="269">
        <v>1</v>
      </c>
      <c r="D756" s="270"/>
      <c r="E756" s="270" t="s">
        <v>262</v>
      </c>
      <c r="F756" s="1191" t="s">
        <v>322</v>
      </c>
      <c r="G756" s="1192"/>
      <c r="H756" s="1192"/>
      <c r="I756" s="1192"/>
      <c r="J756" s="1192"/>
      <c r="K756" s="1192"/>
      <c r="L756" s="1193"/>
      <c r="M756" s="271"/>
      <c r="N756" s="46"/>
      <c r="O756" s="272"/>
      <c r="P756" s="411"/>
      <c r="Q756" s="389">
        <f>SUM(Q757:Q760)</f>
        <v>159000</v>
      </c>
    </row>
    <row r="757" spans="1:17" ht="16.5" customHeight="1" x14ac:dyDescent="0.2">
      <c r="A757" s="262"/>
      <c r="B757" s="263"/>
      <c r="C757" s="263"/>
      <c r="D757" s="263"/>
      <c r="E757" s="263"/>
      <c r="F757" s="922" t="s">
        <v>262</v>
      </c>
      <c r="G757" s="914"/>
      <c r="H757" s="1194" t="s">
        <v>663</v>
      </c>
      <c r="I757" s="1194"/>
      <c r="J757" s="1194"/>
      <c r="K757" s="1194"/>
      <c r="L757" s="1195"/>
      <c r="M757" s="263"/>
      <c r="N757" s="46">
        <v>1</v>
      </c>
      <c r="O757" s="46" t="s">
        <v>291</v>
      </c>
      <c r="P757" s="409">
        <v>57400</v>
      </c>
      <c r="Q757" s="392">
        <f>N757*P757</f>
        <v>57400</v>
      </c>
    </row>
    <row r="758" spans="1:17" ht="16.5" customHeight="1" x14ac:dyDescent="0.2">
      <c r="A758" s="262"/>
      <c r="B758" s="263"/>
      <c r="C758" s="263"/>
      <c r="D758" s="263"/>
      <c r="E758" s="263"/>
      <c r="F758" s="922" t="s">
        <v>266</v>
      </c>
      <c r="G758" s="903"/>
      <c r="H758" s="1194" t="s">
        <v>478</v>
      </c>
      <c r="I758" s="1194"/>
      <c r="J758" s="1194"/>
      <c r="K758" s="1194"/>
      <c r="L758" s="1195"/>
      <c r="M758" s="263"/>
      <c r="N758" s="46">
        <v>10</v>
      </c>
      <c r="O758" s="46" t="s">
        <v>272</v>
      </c>
      <c r="P758" s="409">
        <v>1800</v>
      </c>
      <c r="Q758" s="392">
        <f t="shared" ref="Q758" si="10">N758*P758</f>
        <v>18000</v>
      </c>
    </row>
    <row r="759" spans="1:17" ht="16.5" customHeight="1" x14ac:dyDescent="0.2">
      <c r="A759" s="268"/>
      <c r="B759" s="269"/>
      <c r="C759" s="269"/>
      <c r="D759" s="270"/>
      <c r="E759" s="270"/>
      <c r="F759" s="922" t="s">
        <v>271</v>
      </c>
      <c r="G759" s="914"/>
      <c r="H759" s="1194" t="s">
        <v>518</v>
      </c>
      <c r="I759" s="1194"/>
      <c r="J759" s="1194"/>
      <c r="K759" s="1194"/>
      <c r="L759" s="1195"/>
      <c r="M759" s="271"/>
      <c r="N759" s="484">
        <v>4</v>
      </c>
      <c r="O759" s="46" t="s">
        <v>272</v>
      </c>
      <c r="P759" s="230">
        <v>16300</v>
      </c>
      <c r="Q759" s="386">
        <f>N759*P759</f>
        <v>65200</v>
      </c>
    </row>
    <row r="760" spans="1:17" ht="16.5" customHeight="1" x14ac:dyDescent="0.25">
      <c r="A760" s="266"/>
      <c r="B760" s="908"/>
      <c r="C760" s="908"/>
      <c r="D760" s="908"/>
      <c r="E760" s="396"/>
      <c r="F760" s="922" t="s">
        <v>268</v>
      </c>
      <c r="G760" s="903"/>
      <c r="H760" s="1194" t="s">
        <v>2422</v>
      </c>
      <c r="I760" s="1194"/>
      <c r="J760" s="1194"/>
      <c r="K760" s="1194"/>
      <c r="L760" s="1195"/>
      <c r="M760" s="55"/>
      <c r="N760" s="46">
        <v>4</v>
      </c>
      <c r="O760" s="46" t="s">
        <v>272</v>
      </c>
      <c r="P760" s="409">
        <v>4600</v>
      </c>
      <c r="Q760" s="386">
        <f>N760*P760</f>
        <v>18400</v>
      </c>
    </row>
    <row r="761" spans="1:17" x14ac:dyDescent="0.2">
      <c r="A761" s="268">
        <v>5</v>
      </c>
      <c r="B761" s="269">
        <v>2</v>
      </c>
      <c r="C761" s="269">
        <v>1</v>
      </c>
      <c r="D761" s="270"/>
      <c r="E761" s="270" t="s">
        <v>431</v>
      </c>
      <c r="F761" s="1239" t="s">
        <v>2502</v>
      </c>
      <c r="G761" s="1240"/>
      <c r="H761" s="1240"/>
      <c r="I761" s="1240"/>
      <c r="J761" s="1240"/>
      <c r="K761" s="1240"/>
      <c r="L761" s="1241"/>
      <c r="M761" s="55"/>
      <c r="N761" s="46"/>
      <c r="O761" s="46"/>
      <c r="P761" s="409"/>
      <c r="Q761" s="389">
        <f>Q762</f>
        <v>136000</v>
      </c>
    </row>
    <row r="762" spans="1:17" ht="18.75" customHeight="1" x14ac:dyDescent="0.25">
      <c r="A762" s="266"/>
      <c r="B762" s="908"/>
      <c r="C762" s="908"/>
      <c r="D762" s="908"/>
      <c r="E762" s="396"/>
      <c r="F762" s="922" t="s">
        <v>262</v>
      </c>
      <c r="G762" s="903"/>
      <c r="H762" s="1194" t="s">
        <v>437</v>
      </c>
      <c r="I762" s="1194"/>
      <c r="J762" s="1194"/>
      <c r="K762" s="1194"/>
      <c r="L762" s="1195"/>
      <c r="M762" s="55"/>
      <c r="N762" s="46">
        <f>250+294</f>
        <v>544</v>
      </c>
      <c r="O762" s="46" t="s">
        <v>274</v>
      </c>
      <c r="P762" s="409">
        <v>250</v>
      </c>
      <c r="Q762" s="386">
        <f>N762*P762</f>
        <v>136000</v>
      </c>
    </row>
    <row r="763" spans="1:17" ht="42.75" customHeight="1" x14ac:dyDescent="0.2">
      <c r="A763" s="268">
        <v>5</v>
      </c>
      <c r="B763" s="269">
        <v>2</v>
      </c>
      <c r="C763" s="269">
        <v>1</v>
      </c>
      <c r="D763" s="270"/>
      <c r="E763" s="270" t="s">
        <v>2331</v>
      </c>
      <c r="F763" s="1191" t="s">
        <v>2285</v>
      </c>
      <c r="G763" s="1192"/>
      <c r="H763" s="1192"/>
      <c r="I763" s="1192"/>
      <c r="J763" s="1192"/>
      <c r="K763" s="1192"/>
      <c r="L763" s="1193"/>
      <c r="M763" s="271"/>
      <c r="N763" s="46"/>
      <c r="O763" s="272"/>
      <c r="P763" s="411"/>
      <c r="Q763" s="389">
        <f>SUM(Q764:Q766)</f>
        <v>830000</v>
      </c>
    </row>
    <row r="764" spans="1:17" ht="16.5" customHeight="1" x14ac:dyDescent="0.2">
      <c r="A764" s="288"/>
      <c r="B764" s="289"/>
      <c r="C764" s="289"/>
      <c r="D764" s="290"/>
      <c r="E764" s="290"/>
      <c r="F764" s="922" t="s">
        <v>262</v>
      </c>
      <c r="G764" s="914"/>
      <c r="H764" s="916" t="s">
        <v>2286</v>
      </c>
      <c r="I764" s="914"/>
      <c r="J764" s="914"/>
      <c r="K764" s="914"/>
      <c r="L764" s="915"/>
      <c r="M764" s="271"/>
      <c r="N764" s="289">
        <v>40</v>
      </c>
      <c r="O764" s="272" t="s">
        <v>697</v>
      </c>
      <c r="P764" s="411">
        <v>2000</v>
      </c>
      <c r="Q764" s="386">
        <f>N764*P764</f>
        <v>80000</v>
      </c>
    </row>
    <row r="765" spans="1:17" ht="16.5" customHeight="1" x14ac:dyDescent="0.2">
      <c r="A765" s="288"/>
      <c r="B765" s="289"/>
      <c r="C765" s="289"/>
      <c r="D765" s="290"/>
      <c r="E765" s="290"/>
      <c r="F765" s="926" t="s">
        <v>266</v>
      </c>
      <c r="G765" s="791"/>
      <c r="H765" s="1271" t="s">
        <v>2240</v>
      </c>
      <c r="I765" s="1271"/>
      <c r="J765" s="1271"/>
      <c r="K765" s="1271"/>
      <c r="L765" s="1272"/>
      <c r="M765" s="271"/>
      <c r="N765" s="289">
        <v>40</v>
      </c>
      <c r="O765" s="272" t="s">
        <v>697</v>
      </c>
      <c r="P765" s="411">
        <v>15000</v>
      </c>
      <c r="Q765" s="386">
        <f>N765*P765</f>
        <v>600000</v>
      </c>
    </row>
    <row r="766" spans="1:17" ht="16.5" customHeight="1" x14ac:dyDescent="0.2">
      <c r="A766" s="288"/>
      <c r="B766" s="289"/>
      <c r="C766" s="289"/>
      <c r="D766" s="290"/>
      <c r="E766" s="925"/>
      <c r="F766" s="920" t="s">
        <v>271</v>
      </c>
      <c r="G766" s="921"/>
      <c r="H766" s="1263" t="s">
        <v>2234</v>
      </c>
      <c r="I766" s="1263"/>
      <c r="J766" s="1263"/>
      <c r="K766" s="1263"/>
      <c r="L766" s="1263"/>
      <c r="M766" s="282"/>
      <c r="N766" s="289">
        <v>6</v>
      </c>
      <c r="O766" s="272" t="s">
        <v>1015</v>
      </c>
      <c r="P766" s="411">
        <v>25000</v>
      </c>
      <c r="Q766" s="386">
        <f>N766*P766</f>
        <v>150000</v>
      </c>
    </row>
    <row r="767" spans="1:17" x14ac:dyDescent="0.2">
      <c r="A767" s="268">
        <v>5</v>
      </c>
      <c r="B767" s="269">
        <v>2</v>
      </c>
      <c r="C767" s="269">
        <v>3</v>
      </c>
      <c r="D767" s="270"/>
      <c r="E767" s="270"/>
      <c r="F767" s="1191" t="s">
        <v>342</v>
      </c>
      <c r="G767" s="1192"/>
      <c r="H767" s="1192"/>
      <c r="I767" s="1192"/>
      <c r="J767" s="1192"/>
      <c r="K767" s="1192"/>
      <c r="L767" s="1193"/>
      <c r="M767" s="271"/>
      <c r="N767" s="46"/>
      <c r="O767" s="272"/>
      <c r="P767" s="411"/>
      <c r="Q767" s="389"/>
    </row>
    <row r="768" spans="1:17" x14ac:dyDescent="0.2">
      <c r="A768" s="268">
        <v>5</v>
      </c>
      <c r="B768" s="269">
        <v>2</v>
      </c>
      <c r="C768" s="269">
        <v>3</v>
      </c>
      <c r="D768" s="270"/>
      <c r="E768" s="270" t="s">
        <v>262</v>
      </c>
      <c r="F768" s="1191" t="s">
        <v>2699</v>
      </c>
      <c r="G768" s="1192"/>
      <c r="H768" s="1192"/>
      <c r="I768" s="1192"/>
      <c r="J768" s="1192"/>
      <c r="K768" s="1192"/>
      <c r="L768" s="1193"/>
      <c r="M768" s="271"/>
      <c r="N768" s="46"/>
      <c r="O768" s="272"/>
      <c r="P768" s="411"/>
      <c r="Q768" s="389">
        <f>SUM(Q769:Q770)</f>
        <v>375000</v>
      </c>
    </row>
    <row r="769" spans="1:17" ht="15" customHeight="1" x14ac:dyDescent="0.2">
      <c r="A769" s="268"/>
      <c r="B769" s="269"/>
      <c r="C769" s="269"/>
      <c r="D769" s="270"/>
      <c r="E769" s="270"/>
      <c r="F769" s="927" t="s">
        <v>262</v>
      </c>
      <c r="G769" s="928"/>
      <c r="H769" s="1267" t="s">
        <v>2700</v>
      </c>
      <c r="I769" s="1267"/>
      <c r="J769" s="1267"/>
      <c r="K769" s="1267"/>
      <c r="L769" s="1268"/>
      <c r="M769" s="271"/>
      <c r="N769" s="46">
        <v>3</v>
      </c>
      <c r="O769" s="272" t="s">
        <v>2438</v>
      </c>
      <c r="P769" s="411">
        <v>50000</v>
      </c>
      <c r="Q769" s="386">
        <f>N769*P769</f>
        <v>150000</v>
      </c>
    </row>
    <row r="770" spans="1:17" ht="15" customHeight="1" x14ac:dyDescent="0.2">
      <c r="A770" s="268"/>
      <c r="B770" s="269"/>
      <c r="C770" s="269"/>
      <c r="D770" s="270"/>
      <c r="E770" s="270"/>
      <c r="F770" s="927" t="s">
        <v>266</v>
      </c>
      <c r="G770" s="928"/>
      <c r="H770" s="1267" t="s">
        <v>2513</v>
      </c>
      <c r="I770" s="1267"/>
      <c r="J770" s="1267"/>
      <c r="K770" s="1267"/>
      <c r="L770" s="1268"/>
      <c r="M770" s="271"/>
      <c r="N770" s="46">
        <v>3</v>
      </c>
      <c r="O770" s="272" t="s">
        <v>2438</v>
      </c>
      <c r="P770" s="411">
        <v>75000</v>
      </c>
      <c r="Q770" s="386">
        <f>N770*P770</f>
        <v>225000</v>
      </c>
    </row>
    <row r="771" spans="1:17" ht="13.5" thickBot="1" x14ac:dyDescent="0.25">
      <c r="A771" s="1038" t="s">
        <v>215</v>
      </c>
      <c r="B771" s="1039"/>
      <c r="C771" s="1039"/>
      <c r="D771" s="1039"/>
      <c r="E771" s="1039"/>
      <c r="F771" s="1039"/>
      <c r="G771" s="1039"/>
      <c r="H771" s="1039"/>
      <c r="I771" s="1039"/>
      <c r="J771" s="1039"/>
      <c r="K771" s="1039"/>
      <c r="L771" s="1039"/>
      <c r="M771" s="1039"/>
      <c r="N771" s="1039"/>
      <c r="O771" s="1039"/>
      <c r="P771" s="1039"/>
      <c r="Q771" s="58">
        <f>Q768+Q763+Q761+Q756</f>
        <v>1500000</v>
      </c>
    </row>
    <row r="772" spans="1:17" x14ac:dyDescent="0.2">
      <c r="A772" s="286"/>
      <c r="B772" s="286"/>
      <c r="C772" s="286"/>
      <c r="D772" s="286"/>
      <c r="E772" s="286"/>
      <c r="F772" s="286"/>
      <c r="G772" s="286"/>
      <c r="H772" s="286"/>
      <c r="I772" s="286"/>
      <c r="J772" s="286"/>
      <c r="K772" s="286"/>
      <c r="L772" s="286"/>
      <c r="M772" s="221"/>
      <c r="N772" s="221"/>
      <c r="O772" s="221"/>
      <c r="P772" s="232"/>
      <c r="Q772" s="197"/>
    </row>
    <row r="773" spans="1:17" ht="15" x14ac:dyDescent="0.25">
      <c r="A773" s="1040" t="s">
        <v>2277</v>
      </c>
      <c r="B773" s="1040"/>
      <c r="C773" s="1040"/>
      <c r="D773" s="1040"/>
      <c r="E773" s="1040"/>
      <c r="F773" s="1040"/>
      <c r="G773" s="1040"/>
      <c r="H773" s="1040"/>
      <c r="I773" s="1040"/>
      <c r="J773" s="1040"/>
      <c r="K773" s="1040"/>
      <c r="L773" s="1040"/>
      <c r="M773" s="1041" t="s">
        <v>2274</v>
      </c>
      <c r="N773" s="1041"/>
      <c r="O773" s="1041"/>
      <c r="P773" s="1041"/>
      <c r="Q773" s="1041"/>
    </row>
    <row r="774" spans="1:17" ht="15" x14ac:dyDescent="0.25">
      <c r="A774" s="1040" t="s">
        <v>2278</v>
      </c>
      <c r="B774" s="1040"/>
      <c r="C774" s="1040"/>
      <c r="D774" s="1040"/>
      <c r="E774" s="1040"/>
      <c r="F774" s="1040"/>
      <c r="G774" s="1040"/>
      <c r="H774" s="1040"/>
      <c r="I774" s="1040"/>
      <c r="J774" s="1040"/>
      <c r="K774" s="1040"/>
      <c r="L774" s="1040"/>
      <c r="M774" s="1041" t="s">
        <v>2275</v>
      </c>
      <c r="N774" s="1041"/>
      <c r="O774" s="1041"/>
      <c r="P774" s="1041"/>
      <c r="Q774" s="1041"/>
    </row>
    <row r="775" spans="1:17" ht="15" x14ac:dyDescent="0.25">
      <c r="A775" s="21"/>
      <c r="B775" s="21"/>
      <c r="C775" s="292"/>
      <c r="D775" s="292"/>
      <c r="E775" s="292"/>
      <c r="F775" s="292"/>
      <c r="G775" s="292"/>
      <c r="H775" s="292"/>
      <c r="I775" s="292"/>
      <c r="J775" s="292"/>
      <c r="K775" s="292"/>
      <c r="L775" s="292"/>
      <c r="M775" s="60"/>
      <c r="N775" s="61"/>
      <c r="O775" s="61"/>
      <c r="P775" s="62"/>
      <c r="Q775" s="63"/>
    </row>
    <row r="776" spans="1:17" ht="15" x14ac:dyDescent="0.25">
      <c r="A776" s="21"/>
      <c r="B776" s="21"/>
      <c r="C776" s="292"/>
      <c r="D776" s="292"/>
      <c r="E776" s="292"/>
      <c r="F776" s="292"/>
      <c r="G776" s="292"/>
      <c r="H776" s="292"/>
      <c r="I776" s="292"/>
      <c r="J776" s="292"/>
      <c r="K776" s="292"/>
      <c r="L776" s="292"/>
      <c r="M776" s="60"/>
      <c r="N776" s="61"/>
      <c r="O776" s="61"/>
      <c r="P776" s="62"/>
      <c r="Q776" s="63"/>
    </row>
    <row r="777" spans="1:17" ht="15" x14ac:dyDescent="0.25">
      <c r="A777" s="21"/>
      <c r="B777" s="21"/>
      <c r="C777" s="292"/>
      <c r="D777" s="292"/>
      <c r="E777" s="292"/>
      <c r="F777" s="292"/>
      <c r="G777" s="292"/>
      <c r="H777" s="292"/>
      <c r="I777" s="292"/>
      <c r="J777" s="292"/>
      <c r="K777" s="292"/>
      <c r="L777" s="292"/>
      <c r="M777" s="60"/>
      <c r="N777" s="61"/>
      <c r="O777" s="61"/>
      <c r="P777" s="62"/>
      <c r="Q777" s="63"/>
    </row>
    <row r="778" spans="1:17" ht="15" x14ac:dyDescent="0.25">
      <c r="A778" s="1040" t="s">
        <v>2279</v>
      </c>
      <c r="B778" s="1040"/>
      <c r="C778" s="1040"/>
      <c r="D778" s="1040"/>
      <c r="E778" s="1040"/>
      <c r="F778" s="1040"/>
      <c r="G778" s="1040"/>
      <c r="H778" s="1040"/>
      <c r="I778" s="1040"/>
      <c r="J778" s="1040"/>
      <c r="K778" s="1040"/>
      <c r="L778" s="1040"/>
      <c r="M778" s="1042" t="s">
        <v>2338</v>
      </c>
      <c r="N778" s="1042"/>
      <c r="O778" s="1042"/>
      <c r="P778" s="1042"/>
      <c r="Q778" s="1042"/>
    </row>
    <row r="779" spans="1:17" ht="15" x14ac:dyDescent="0.25">
      <c r="A779" s="1043"/>
      <c r="B779" s="1043"/>
      <c r="C779" s="1043"/>
      <c r="D779" s="1043"/>
      <c r="E779" s="1043"/>
      <c r="F779" s="1043"/>
      <c r="G779" s="1043"/>
      <c r="H779" s="1043"/>
      <c r="I779" s="1043"/>
      <c r="J779" s="292"/>
      <c r="K779" s="292"/>
      <c r="L779" s="292"/>
      <c r="M779" s="60"/>
      <c r="N779" s="61"/>
      <c r="O779" s="1044"/>
      <c r="P779" s="1044"/>
      <c r="Q779" s="63"/>
    </row>
    <row r="780" spans="1:17" ht="15" x14ac:dyDescent="0.25">
      <c r="A780" s="905"/>
      <c r="B780" s="905"/>
      <c r="C780" s="905"/>
      <c r="D780" s="905"/>
      <c r="E780" s="905"/>
      <c r="F780" s="905"/>
      <c r="G780" s="905"/>
      <c r="H780" s="905"/>
      <c r="I780" s="905"/>
      <c r="J780" s="60"/>
      <c r="K780" s="60"/>
      <c r="L780" s="60"/>
      <c r="M780" s="60"/>
      <c r="N780" s="61"/>
      <c r="O780" s="61"/>
      <c r="P780" s="212"/>
      <c r="Q780" s="63"/>
    </row>
    <row r="781" spans="1:17" ht="15" x14ac:dyDescent="0.25">
      <c r="A781" s="905"/>
      <c r="B781" s="905"/>
      <c r="C781" s="905"/>
      <c r="D781" s="905"/>
      <c r="E781" s="905"/>
      <c r="F781" s="905"/>
      <c r="G781" s="905"/>
      <c r="H781" s="905"/>
      <c r="I781" s="905"/>
      <c r="J781" s="60"/>
      <c r="K781" s="60"/>
      <c r="L781" s="60"/>
      <c r="M781" s="60"/>
      <c r="N781" s="61"/>
      <c r="O781" s="61"/>
      <c r="P781" s="212"/>
      <c r="Q781" s="63"/>
    </row>
    <row r="782" spans="1:17" ht="15" x14ac:dyDescent="0.25">
      <c r="A782" s="905"/>
      <c r="B782" s="905"/>
      <c r="C782" s="905"/>
      <c r="D782" s="905"/>
      <c r="E782" s="905"/>
      <c r="F782" s="905"/>
      <c r="G782" s="905"/>
      <c r="H782" s="905"/>
      <c r="I782" s="905"/>
      <c r="J782" s="60"/>
      <c r="K782" s="60"/>
      <c r="L782" s="60"/>
      <c r="M782" s="60"/>
      <c r="N782" s="61"/>
      <c r="O782" s="61"/>
      <c r="P782" s="212"/>
      <c r="Q782" s="63"/>
    </row>
    <row r="783" spans="1:17" ht="15" x14ac:dyDescent="0.25">
      <c r="A783" s="905"/>
      <c r="B783" s="905"/>
      <c r="C783" s="905"/>
      <c r="D783" s="905"/>
      <c r="E783" s="905"/>
      <c r="F783" s="905"/>
      <c r="G783" s="905"/>
      <c r="H783" s="905"/>
      <c r="I783" s="905"/>
      <c r="J783" s="60"/>
      <c r="K783" s="60"/>
      <c r="L783" s="60"/>
      <c r="M783" s="60"/>
      <c r="N783" s="61"/>
      <c r="O783" s="61"/>
      <c r="P783" s="212"/>
      <c r="Q783" s="63"/>
    </row>
    <row r="784" spans="1:17" ht="15" x14ac:dyDescent="0.25">
      <c r="A784" s="905"/>
      <c r="B784" s="905"/>
      <c r="C784" s="905"/>
      <c r="D784" s="905"/>
      <c r="E784" s="905"/>
      <c r="F784" s="905"/>
      <c r="G784" s="905"/>
      <c r="H784" s="905"/>
      <c r="I784" s="905"/>
      <c r="J784" s="60"/>
      <c r="K784" s="60"/>
      <c r="L784" s="60"/>
      <c r="M784" s="60"/>
      <c r="N784" s="61"/>
      <c r="O784" s="61"/>
      <c r="P784" s="212"/>
      <c r="Q784" s="63"/>
    </row>
    <row r="785" spans="1:17" ht="15" x14ac:dyDescent="0.25">
      <c r="A785" s="1032" t="s">
        <v>2280</v>
      </c>
      <c r="B785" s="1032"/>
      <c r="C785" s="1032"/>
      <c r="D785" s="1032"/>
      <c r="E785" s="1032"/>
      <c r="F785" s="1032"/>
      <c r="G785" s="1032"/>
      <c r="H785" s="1032"/>
      <c r="I785" s="1032"/>
      <c r="J785" s="1032"/>
      <c r="K785" s="1032"/>
      <c r="L785" s="62" t="s">
        <v>220</v>
      </c>
      <c r="M785" s="62"/>
      <c r="N785" s="904"/>
      <c r="O785" s="904"/>
      <c r="P785" s="62"/>
      <c r="Q785" s="212"/>
    </row>
    <row r="786" spans="1:17" ht="15" x14ac:dyDescent="0.25">
      <c r="A786" s="1032" t="s">
        <v>2281</v>
      </c>
      <c r="B786" s="1032"/>
      <c r="C786" s="1032"/>
      <c r="D786" s="1032"/>
      <c r="E786" s="1032"/>
      <c r="F786" s="1032"/>
      <c r="G786" s="1032"/>
      <c r="H786" s="1032"/>
      <c r="I786" s="1032"/>
      <c r="J786" s="1032"/>
      <c r="K786" s="1032"/>
      <c r="L786" s="62" t="s">
        <v>220</v>
      </c>
      <c r="M786" s="62"/>
      <c r="N786" s="904"/>
      <c r="O786" s="904"/>
      <c r="P786" s="62"/>
      <c r="Q786" s="212"/>
    </row>
    <row r="787" spans="1:17" ht="15" x14ac:dyDescent="0.25">
      <c r="A787" s="1032" t="s">
        <v>2282</v>
      </c>
      <c r="B787" s="1032"/>
      <c r="C787" s="1032"/>
      <c r="D787" s="1032"/>
      <c r="E787" s="1032"/>
      <c r="F787" s="1032"/>
      <c r="G787" s="1032"/>
      <c r="H787" s="1032"/>
      <c r="I787" s="1032"/>
      <c r="J787" s="1032"/>
      <c r="K787" s="1032"/>
      <c r="L787" s="62" t="s">
        <v>220</v>
      </c>
      <c r="M787" s="62"/>
      <c r="N787" s="904"/>
      <c r="O787" s="904"/>
      <c r="P787" s="62"/>
      <c r="Q787" s="212"/>
    </row>
    <row r="788" spans="1:17" ht="15" x14ac:dyDescent="0.25">
      <c r="A788" s="62"/>
      <c r="B788" s="62"/>
      <c r="C788" s="62"/>
      <c r="D788" s="64"/>
      <c r="E788" s="62"/>
      <c r="F788" s="62"/>
      <c r="G788" s="62"/>
      <c r="H788" s="65"/>
      <c r="I788" s="66"/>
      <c r="J788" s="62"/>
      <c r="K788" s="62"/>
      <c r="L788" s="62"/>
      <c r="M788" s="62"/>
      <c r="N788" s="904"/>
      <c r="O788" s="904"/>
      <c r="P788" s="62"/>
      <c r="Q788" s="212"/>
    </row>
    <row r="789" spans="1:17" ht="15" x14ac:dyDescent="0.25">
      <c r="A789" s="902" t="s">
        <v>279</v>
      </c>
      <c r="B789" s="1047" t="s">
        <v>280</v>
      </c>
      <c r="C789" s="1047"/>
      <c r="D789" s="1047"/>
      <c r="E789" s="1047"/>
      <c r="F789" s="1047"/>
      <c r="G789" s="1047"/>
      <c r="H789" s="1047"/>
      <c r="I789" s="1047"/>
      <c r="J789" s="1047"/>
      <c r="K789" s="1047" t="s">
        <v>2283</v>
      </c>
      <c r="L789" s="1047"/>
      <c r="M789" s="62"/>
      <c r="N789" s="904"/>
      <c r="O789" s="904"/>
      <c r="P789" s="62"/>
      <c r="Q789" s="212"/>
    </row>
    <row r="790" spans="1:17" ht="15" x14ac:dyDescent="0.25">
      <c r="A790" s="293">
        <f>1</f>
        <v>1</v>
      </c>
      <c r="B790" s="1048" t="s">
        <v>281</v>
      </c>
      <c r="C790" s="1048"/>
      <c r="D790" s="1048"/>
      <c r="E790" s="1048"/>
      <c r="F790" s="1048"/>
      <c r="G790" s="1048"/>
      <c r="H790" s="1048"/>
      <c r="I790" s="1048"/>
      <c r="J790" s="1048"/>
      <c r="K790" s="1048"/>
      <c r="L790" s="1048"/>
      <c r="M790" s="62"/>
      <c r="N790" s="904"/>
      <c r="O790" s="904"/>
      <c r="P790" s="62"/>
      <c r="Q790" s="212"/>
    </row>
    <row r="791" spans="1:17" ht="15" x14ac:dyDescent="0.25">
      <c r="A791" s="293">
        <f>A790+1</f>
        <v>2</v>
      </c>
      <c r="B791" s="1048" t="s">
        <v>282</v>
      </c>
      <c r="C791" s="1048"/>
      <c r="D791" s="1048"/>
      <c r="E791" s="1048"/>
      <c r="F791" s="1048"/>
      <c r="G791" s="1048"/>
      <c r="H791" s="1048"/>
      <c r="I791" s="1048"/>
      <c r="J791" s="1048"/>
      <c r="K791" s="1049"/>
      <c r="L791" s="1049"/>
      <c r="M791" s="62"/>
      <c r="N791" s="904"/>
      <c r="O791" s="904"/>
      <c r="P791" s="62"/>
      <c r="Q791" s="212"/>
    </row>
    <row r="792" spans="1:17" ht="15" x14ac:dyDescent="0.25">
      <c r="A792" s="901">
        <f>A791+1</f>
        <v>3</v>
      </c>
      <c r="B792" s="1048" t="s">
        <v>2257</v>
      </c>
      <c r="C792" s="1048"/>
      <c r="D792" s="1048"/>
      <c r="E792" s="1048"/>
      <c r="F792" s="1048"/>
      <c r="G792" s="1048"/>
      <c r="H792" s="1048"/>
      <c r="I792" s="1048"/>
      <c r="J792" s="1048"/>
      <c r="K792" s="1048"/>
      <c r="L792" s="1048"/>
      <c r="M792" s="62"/>
      <c r="N792" s="904"/>
      <c r="O792" s="904"/>
      <c r="P792" s="62"/>
      <c r="Q792" s="212"/>
    </row>
    <row r="793" spans="1:17" ht="15" x14ac:dyDescent="0.25">
      <c r="A793" s="293">
        <f>A792+1</f>
        <v>4</v>
      </c>
      <c r="B793" s="1048" t="s">
        <v>283</v>
      </c>
      <c r="C793" s="1048"/>
      <c r="D793" s="1048"/>
      <c r="E793" s="1048"/>
      <c r="F793" s="1048"/>
      <c r="G793" s="1048"/>
      <c r="H793" s="1048"/>
      <c r="I793" s="1048"/>
      <c r="J793" s="1048"/>
      <c r="K793" s="1048"/>
      <c r="L793" s="1048"/>
      <c r="M793" s="62"/>
      <c r="N793" s="904"/>
      <c r="O793" s="904"/>
      <c r="P793" s="62"/>
      <c r="Q793" s="212"/>
    </row>
    <row r="799" spans="1:17" ht="13.5" thickBot="1" x14ac:dyDescent="0.25"/>
    <row r="800" spans="1:17" x14ac:dyDescent="0.2">
      <c r="A800" s="14"/>
      <c r="B800" s="15"/>
      <c r="C800" s="15"/>
      <c r="D800" s="15"/>
      <c r="E800" s="15"/>
      <c r="F800" s="15"/>
      <c r="G800" s="15"/>
      <c r="H800" s="16"/>
      <c r="I800" s="14"/>
      <c r="J800" s="15"/>
      <c r="K800" s="15"/>
      <c r="L800" s="15"/>
      <c r="M800" s="15"/>
      <c r="N800" s="17"/>
      <c r="O800" s="17"/>
      <c r="P800" s="226"/>
      <c r="Q800" s="18"/>
    </row>
    <row r="801" spans="1:17" x14ac:dyDescent="0.2">
      <c r="A801" s="20"/>
      <c r="B801" s="21"/>
      <c r="C801" s="21"/>
      <c r="D801" s="21"/>
      <c r="E801" s="21"/>
      <c r="F801" s="21"/>
      <c r="G801" s="21"/>
      <c r="H801" s="22"/>
      <c r="I801" s="947" t="s">
        <v>2270</v>
      </c>
      <c r="J801" s="948"/>
      <c r="K801" s="948"/>
      <c r="L801" s="948"/>
      <c r="M801" s="948"/>
      <c r="N801" s="948"/>
      <c r="O801" s="949"/>
      <c r="P801" s="227"/>
      <c r="Q801" s="23"/>
    </row>
    <row r="802" spans="1:17" x14ac:dyDescent="0.2">
      <c r="A802" s="20"/>
      <c r="B802" s="21"/>
      <c r="C802" s="21"/>
      <c r="D802" s="21"/>
      <c r="E802" s="21"/>
      <c r="F802" s="21"/>
      <c r="G802" s="21"/>
      <c r="H802" s="22"/>
      <c r="I802" s="947" t="s">
        <v>2271</v>
      </c>
      <c r="J802" s="948"/>
      <c r="K802" s="948"/>
      <c r="L802" s="948"/>
      <c r="M802" s="948"/>
      <c r="N802" s="948"/>
      <c r="O802" s="949"/>
      <c r="P802" s="227"/>
      <c r="Q802" s="23"/>
    </row>
    <row r="803" spans="1:17" ht="13.5" thickBot="1" x14ac:dyDescent="0.25">
      <c r="A803" s="20"/>
      <c r="B803" s="21"/>
      <c r="C803" s="21"/>
      <c r="D803" s="21"/>
      <c r="E803" s="21"/>
      <c r="F803" s="21"/>
      <c r="G803" s="21"/>
      <c r="H803" s="22"/>
      <c r="I803" s="24"/>
      <c r="J803" s="25"/>
      <c r="K803" s="25"/>
      <c r="L803" s="25"/>
      <c r="M803" s="25"/>
      <c r="N803" s="26"/>
      <c r="O803" s="26"/>
      <c r="P803" s="227"/>
      <c r="Q803" s="23"/>
    </row>
    <row r="804" spans="1:17" x14ac:dyDescent="0.2">
      <c r="A804" s="27"/>
      <c r="B804" s="28"/>
      <c r="C804" s="28"/>
      <c r="D804" s="28"/>
      <c r="E804" s="28"/>
      <c r="F804" s="28"/>
      <c r="G804" s="28"/>
      <c r="H804" s="29"/>
      <c r="I804" s="950" t="s">
        <v>217</v>
      </c>
      <c r="J804" s="951"/>
      <c r="K804" s="951"/>
      <c r="L804" s="951"/>
      <c r="M804" s="951"/>
      <c r="N804" s="951"/>
      <c r="O804" s="952"/>
      <c r="P804" s="27"/>
      <c r="Q804" s="29"/>
    </row>
    <row r="805" spans="1:17" ht="13.5" thickBot="1" x14ac:dyDescent="0.25">
      <c r="A805" s="30"/>
      <c r="B805" s="31"/>
      <c r="C805" s="31"/>
      <c r="D805" s="31"/>
      <c r="E805" s="31"/>
      <c r="F805" s="31"/>
      <c r="G805" s="31"/>
      <c r="H805" s="32"/>
      <c r="I805" s="953" t="s">
        <v>218</v>
      </c>
      <c r="J805" s="954"/>
      <c r="K805" s="954"/>
      <c r="L805" s="954"/>
      <c r="M805" s="954"/>
      <c r="N805" s="954"/>
      <c r="O805" s="955"/>
      <c r="P805" s="30"/>
      <c r="Q805" s="32"/>
    </row>
    <row r="806" spans="1:17" x14ac:dyDescent="0.2">
      <c r="A806" s="956"/>
      <c r="B806" s="957"/>
      <c r="C806" s="957"/>
      <c r="D806" s="957"/>
      <c r="E806" s="957"/>
      <c r="F806" s="957"/>
      <c r="G806" s="957"/>
      <c r="H806" s="957"/>
      <c r="I806" s="240"/>
      <c r="J806" s="241"/>
      <c r="K806" s="242"/>
      <c r="L806" s="241"/>
      <c r="M806" s="241"/>
      <c r="N806" s="243"/>
      <c r="O806" s="244"/>
      <c r="P806" s="245"/>
      <c r="Q806" s="246"/>
    </row>
    <row r="807" spans="1:17" x14ac:dyDescent="0.2">
      <c r="A807" s="945"/>
      <c r="B807" s="946"/>
      <c r="C807" s="946"/>
      <c r="D807" s="946"/>
      <c r="E807" s="946"/>
      <c r="F807" s="946"/>
      <c r="G807" s="946"/>
      <c r="H807" s="946"/>
      <c r="I807" s="53"/>
      <c r="J807" s="247"/>
      <c r="K807" s="248"/>
      <c r="L807" s="247"/>
      <c r="M807" s="247"/>
      <c r="N807" s="249"/>
      <c r="O807" s="250"/>
      <c r="P807" s="917"/>
      <c r="Q807" s="251"/>
    </row>
    <row r="808" spans="1:17" x14ac:dyDescent="0.2">
      <c r="A808" s="945" t="s">
        <v>219</v>
      </c>
      <c r="B808" s="946"/>
      <c r="C808" s="946"/>
      <c r="D808" s="946"/>
      <c r="E808" s="946"/>
      <c r="F808" s="946"/>
      <c r="G808" s="946"/>
      <c r="H808" s="946"/>
      <c r="I808" s="287" t="s">
        <v>220</v>
      </c>
      <c r="J808" s="247">
        <v>3</v>
      </c>
      <c r="K808" s="959" t="s">
        <v>2324</v>
      </c>
      <c r="L808" s="959"/>
      <c r="M808" s="959"/>
      <c r="N808" s="252"/>
      <c r="O808" s="250"/>
      <c r="P808" s="917"/>
      <c r="Q808" s="251"/>
    </row>
    <row r="809" spans="1:17" x14ac:dyDescent="0.2">
      <c r="A809" s="960" t="s">
        <v>222</v>
      </c>
      <c r="B809" s="961"/>
      <c r="C809" s="961"/>
      <c r="D809" s="961"/>
      <c r="E809" s="961"/>
      <c r="F809" s="961"/>
      <c r="G809" s="961"/>
      <c r="H809" s="961"/>
      <c r="I809" s="250" t="s">
        <v>220</v>
      </c>
      <c r="J809" s="253" t="s">
        <v>2558</v>
      </c>
      <c r="K809" s="959" t="s">
        <v>102</v>
      </c>
      <c r="L809" s="959"/>
      <c r="M809" s="959"/>
      <c r="N809" s="959"/>
      <c r="O809" s="959"/>
      <c r="P809" s="959"/>
      <c r="Q809" s="254"/>
    </row>
    <row r="810" spans="1:17" x14ac:dyDescent="0.2">
      <c r="A810" s="1213" t="s">
        <v>224</v>
      </c>
      <c r="B810" s="1214"/>
      <c r="C810" s="1214"/>
      <c r="D810" s="1214"/>
      <c r="E810" s="1214"/>
      <c r="F810" s="1214"/>
      <c r="G810" s="1214"/>
      <c r="H810" s="1214"/>
      <c r="I810" s="336" t="s">
        <v>220</v>
      </c>
      <c r="J810" s="337" t="s">
        <v>2707</v>
      </c>
      <c r="K810" s="1211" t="s">
        <v>2708</v>
      </c>
      <c r="L810" s="1211"/>
      <c r="M810" s="1211"/>
      <c r="N810" s="1211"/>
      <c r="O810" s="1211"/>
      <c r="P810" s="1211"/>
      <c r="Q810" s="1212"/>
    </row>
    <row r="811" spans="1:17" x14ac:dyDescent="0.2">
      <c r="A811" s="945" t="s">
        <v>226</v>
      </c>
      <c r="B811" s="946"/>
      <c r="C811" s="946"/>
      <c r="D811" s="946"/>
      <c r="E811" s="946"/>
      <c r="F811" s="946"/>
      <c r="G811" s="946"/>
      <c r="H811" s="946"/>
      <c r="I811" s="250" t="s">
        <v>220</v>
      </c>
      <c r="J811" s="247" t="s">
        <v>227</v>
      </c>
      <c r="K811" s="256"/>
      <c r="L811" s="913"/>
      <c r="M811" s="913"/>
      <c r="N811" s="252"/>
      <c r="O811" s="250"/>
      <c r="P811" s="917"/>
      <c r="Q811" s="251"/>
    </row>
    <row r="812" spans="1:17" x14ac:dyDescent="0.2">
      <c r="A812" s="945" t="s">
        <v>228</v>
      </c>
      <c r="B812" s="946"/>
      <c r="C812" s="946"/>
      <c r="D812" s="946"/>
      <c r="E812" s="946"/>
      <c r="F812" s="946"/>
      <c r="G812" s="946"/>
      <c r="H812" s="946"/>
      <c r="I812" s="250" t="s">
        <v>220</v>
      </c>
      <c r="J812" s="247" t="s">
        <v>229</v>
      </c>
      <c r="K812" s="256"/>
      <c r="L812" s="913"/>
      <c r="M812" s="913"/>
      <c r="N812" s="252"/>
      <c r="O812" s="250"/>
      <c r="P812" s="917"/>
      <c r="Q812" s="251"/>
    </row>
    <row r="813" spans="1:17" x14ac:dyDescent="0.2">
      <c r="A813" s="945" t="s">
        <v>230</v>
      </c>
      <c r="B813" s="946"/>
      <c r="C813" s="946"/>
      <c r="D813" s="946"/>
      <c r="E813" s="946"/>
      <c r="F813" s="946"/>
      <c r="G813" s="946"/>
      <c r="H813" s="946"/>
      <c r="I813" s="250" t="s">
        <v>220</v>
      </c>
      <c r="J813" s="1238">
        <f>Q831</f>
        <v>5000000</v>
      </c>
      <c r="K813" s="1238"/>
      <c r="L813" s="1238"/>
      <c r="M813" s="913"/>
      <c r="N813" s="252"/>
      <c r="O813" s="250"/>
      <c r="P813" s="917"/>
      <c r="Q813" s="251"/>
    </row>
    <row r="814" spans="1:17" x14ac:dyDescent="0.2">
      <c r="A814" s="945" t="s">
        <v>231</v>
      </c>
      <c r="B814" s="946"/>
      <c r="C814" s="946"/>
      <c r="D814" s="946"/>
      <c r="E814" s="946"/>
      <c r="F814" s="946"/>
      <c r="G814" s="946"/>
      <c r="H814" s="946"/>
      <c r="I814" s="250" t="s">
        <v>220</v>
      </c>
      <c r="J814" s="247" t="s">
        <v>229</v>
      </c>
      <c r="K814" s="256"/>
      <c r="L814" s="913"/>
      <c r="M814" s="913"/>
      <c r="N814" s="252"/>
      <c r="O814" s="250"/>
      <c r="P814" s="917"/>
      <c r="Q814" s="251"/>
    </row>
    <row r="815" spans="1:17" x14ac:dyDescent="0.2">
      <c r="A815" s="912" t="s">
        <v>232</v>
      </c>
      <c r="B815" s="913"/>
      <c r="C815" s="913"/>
      <c r="D815" s="913"/>
      <c r="E815" s="913"/>
      <c r="F815" s="913"/>
      <c r="G815" s="913"/>
      <c r="H815" s="913"/>
      <c r="I815" s="250" t="s">
        <v>220</v>
      </c>
      <c r="J815" s="247" t="s">
        <v>233</v>
      </c>
      <c r="K815" s="256"/>
      <c r="L815" s="913"/>
      <c r="M815" s="913"/>
      <c r="N815" s="252"/>
      <c r="O815" s="250"/>
      <c r="P815" s="917"/>
      <c r="Q815" s="251"/>
    </row>
    <row r="816" spans="1:17" ht="13.5" thickBot="1" x14ac:dyDescent="0.25">
      <c r="A816" s="962" t="s">
        <v>234</v>
      </c>
      <c r="B816" s="963"/>
      <c r="C816" s="963"/>
      <c r="D816" s="963"/>
      <c r="E816" s="963"/>
      <c r="F816" s="963"/>
      <c r="G816" s="963"/>
      <c r="H816" s="963"/>
      <c r="I816" s="963"/>
      <c r="J816" s="963"/>
      <c r="K816" s="963"/>
      <c r="L816" s="963"/>
      <c r="M816" s="963"/>
      <c r="N816" s="963"/>
      <c r="O816" s="963"/>
      <c r="P816" s="963"/>
      <c r="Q816" s="964"/>
    </row>
    <row r="817" spans="1:17" ht="13.5" thickBot="1" x14ac:dyDescent="0.25">
      <c r="A817" s="958" t="s">
        <v>235</v>
      </c>
      <c r="B817" s="958"/>
      <c r="C817" s="958"/>
      <c r="D817" s="958"/>
      <c r="E817" s="958"/>
      <c r="F817" s="958"/>
      <c r="G817" s="911"/>
      <c r="H817" s="958" t="s">
        <v>236</v>
      </c>
      <c r="I817" s="958"/>
      <c r="J817" s="958"/>
      <c r="K817" s="958"/>
      <c r="L817" s="958"/>
      <c r="M817" s="958"/>
      <c r="N817" s="958" t="s">
        <v>237</v>
      </c>
      <c r="O817" s="958"/>
      <c r="P817" s="958"/>
      <c r="Q817" s="958"/>
    </row>
    <row r="818" spans="1:17" ht="21.75" customHeight="1" x14ac:dyDescent="0.2">
      <c r="A818" s="223" t="s">
        <v>238</v>
      </c>
      <c r="B818" s="33"/>
      <c r="C818" s="33"/>
      <c r="D818" s="33"/>
      <c r="E818" s="33"/>
      <c r="F818" s="34"/>
      <c r="G818" s="34"/>
      <c r="H818" s="965" t="s">
        <v>2329</v>
      </c>
      <c r="I818" s="965"/>
      <c r="J818" s="965"/>
      <c r="K818" s="965"/>
      <c r="L818" s="965"/>
      <c r="M818" s="965"/>
      <c r="N818" s="966" t="s">
        <v>240</v>
      </c>
      <c r="O818" s="967"/>
      <c r="P818" s="967"/>
      <c r="Q818" s="968"/>
    </row>
    <row r="819" spans="1:17" x14ac:dyDescent="0.2">
      <c r="A819" s="969" t="s">
        <v>241</v>
      </c>
      <c r="B819" s="970"/>
      <c r="C819" s="970"/>
      <c r="D819" s="970"/>
      <c r="E819" s="970"/>
      <c r="F819" s="971"/>
      <c r="G819" s="909"/>
      <c r="H819" s="972" t="s">
        <v>242</v>
      </c>
      <c r="I819" s="970"/>
      <c r="J819" s="970"/>
      <c r="K819" s="970"/>
      <c r="L819" s="970"/>
      <c r="M819" s="971"/>
      <c r="N819" s="973">
        <f>Q831</f>
        <v>5000000</v>
      </c>
      <c r="O819" s="974"/>
      <c r="P819" s="974"/>
      <c r="Q819" s="975"/>
    </row>
    <row r="820" spans="1:17" x14ac:dyDescent="0.2">
      <c r="A820" s="976" t="s">
        <v>243</v>
      </c>
      <c r="B820" s="977"/>
      <c r="C820" s="977"/>
      <c r="D820" s="977"/>
      <c r="E820" s="977"/>
      <c r="F820" s="978"/>
      <c r="G820" s="910"/>
      <c r="H820" s="238" t="s">
        <v>2272</v>
      </c>
      <c r="I820" s="1236" t="s">
        <v>2704</v>
      </c>
      <c r="J820" s="1236"/>
      <c r="K820" s="1236"/>
      <c r="L820" s="1236"/>
      <c r="M820" s="1237"/>
      <c r="N820" s="981" t="s">
        <v>1368</v>
      </c>
      <c r="O820" s="982"/>
      <c r="P820" s="982"/>
      <c r="Q820" s="983"/>
    </row>
    <row r="821" spans="1:17" ht="13.5" thickBot="1" x14ac:dyDescent="0.25">
      <c r="A821" s="976" t="s">
        <v>245</v>
      </c>
      <c r="B821" s="977"/>
      <c r="C821" s="977"/>
      <c r="D821" s="977"/>
      <c r="E821" s="977"/>
      <c r="F821" s="978"/>
      <c r="G821" s="910"/>
      <c r="H821" s="239" t="s">
        <v>2272</v>
      </c>
      <c r="I821" s="984" t="s">
        <v>2705</v>
      </c>
      <c r="J821" s="984"/>
      <c r="K821" s="984"/>
      <c r="L821" s="984"/>
      <c r="M821" s="985"/>
      <c r="N821" s="981" t="s">
        <v>1368</v>
      </c>
      <c r="O821" s="982"/>
      <c r="P821" s="982"/>
      <c r="Q821" s="983"/>
    </row>
    <row r="822" spans="1:17" x14ac:dyDescent="0.2">
      <c r="A822" s="986" t="s">
        <v>2706</v>
      </c>
      <c r="B822" s="987"/>
      <c r="C822" s="987"/>
      <c r="D822" s="987"/>
      <c r="E822" s="987"/>
      <c r="F822" s="987"/>
      <c r="G822" s="987"/>
      <c r="H822" s="987"/>
      <c r="I822" s="987"/>
      <c r="J822" s="987"/>
      <c r="K822" s="987"/>
      <c r="L822" s="987"/>
      <c r="M822" s="987"/>
      <c r="N822" s="987"/>
      <c r="O822" s="987"/>
      <c r="P822" s="987"/>
      <c r="Q822" s="988"/>
    </row>
    <row r="823" spans="1:17" ht="13.5" thickBot="1" x14ac:dyDescent="0.25">
      <c r="A823" s="989"/>
      <c r="B823" s="990"/>
      <c r="C823" s="990"/>
      <c r="D823" s="990"/>
      <c r="E823" s="990"/>
      <c r="F823" s="990"/>
      <c r="G823" s="990"/>
      <c r="H823" s="990"/>
      <c r="I823" s="990"/>
      <c r="J823" s="990"/>
      <c r="K823" s="990"/>
      <c r="L823" s="990"/>
      <c r="M823" s="990"/>
      <c r="N823" s="990"/>
      <c r="O823" s="990"/>
      <c r="P823" s="990"/>
      <c r="Q823" s="991"/>
    </row>
    <row r="824" spans="1:17" x14ac:dyDescent="0.2">
      <c r="A824" s="950" t="s">
        <v>246</v>
      </c>
      <c r="B824" s="951"/>
      <c r="C824" s="951"/>
      <c r="D824" s="951"/>
      <c r="E824" s="951"/>
      <c r="F824" s="951"/>
      <c r="G824" s="951"/>
      <c r="H824" s="951"/>
      <c r="I824" s="951"/>
      <c r="J824" s="951"/>
      <c r="K824" s="951"/>
      <c r="L824" s="951"/>
      <c r="M824" s="951"/>
      <c r="N824" s="951"/>
      <c r="O824" s="951"/>
      <c r="P824" s="951"/>
      <c r="Q824" s="952"/>
    </row>
    <row r="825" spans="1:17" ht="13.5" thickBot="1" x14ac:dyDescent="0.25">
      <c r="A825" s="953" t="s">
        <v>247</v>
      </c>
      <c r="B825" s="954"/>
      <c r="C825" s="954"/>
      <c r="D825" s="954"/>
      <c r="E825" s="954"/>
      <c r="F825" s="954"/>
      <c r="G825" s="954"/>
      <c r="H825" s="954"/>
      <c r="I825" s="954"/>
      <c r="J825" s="954"/>
      <c r="K825" s="954"/>
      <c r="L825" s="954"/>
      <c r="M825" s="954"/>
      <c r="N825" s="954"/>
      <c r="O825" s="954"/>
      <c r="P825" s="954"/>
      <c r="Q825" s="955"/>
    </row>
    <row r="826" spans="1:17" x14ac:dyDescent="0.2">
      <c r="A826" s="35"/>
      <c r="B826" s="36"/>
      <c r="C826" s="36"/>
      <c r="D826" s="36"/>
      <c r="E826" s="36"/>
      <c r="F826" s="992" t="s">
        <v>248</v>
      </c>
      <c r="G826" s="993"/>
      <c r="H826" s="993"/>
      <c r="I826" s="993"/>
      <c r="J826" s="993"/>
      <c r="K826" s="993"/>
      <c r="L826" s="994"/>
      <c r="M826" s="1001" t="s">
        <v>249</v>
      </c>
      <c r="N826" s="1004" t="s">
        <v>250</v>
      </c>
      <c r="O826" s="1005"/>
      <c r="P826" s="1005"/>
      <c r="Q826" s="1006"/>
    </row>
    <row r="827" spans="1:17" ht="13.5" thickBot="1" x14ac:dyDescent="0.25">
      <c r="A827" s="1010" t="s">
        <v>251</v>
      </c>
      <c r="B827" s="1011"/>
      <c r="C827" s="1011"/>
      <c r="D827" s="1011"/>
      <c r="E827" s="1012"/>
      <c r="F827" s="995"/>
      <c r="G827" s="996"/>
      <c r="H827" s="996"/>
      <c r="I827" s="996"/>
      <c r="J827" s="996"/>
      <c r="K827" s="996"/>
      <c r="L827" s="997"/>
      <c r="M827" s="1002"/>
      <c r="N827" s="1007"/>
      <c r="O827" s="1008"/>
      <c r="P827" s="1008"/>
      <c r="Q827" s="1009"/>
    </row>
    <row r="828" spans="1:17" x14ac:dyDescent="0.2">
      <c r="A828" s="1010" t="s">
        <v>252</v>
      </c>
      <c r="B828" s="1011"/>
      <c r="C828" s="1011"/>
      <c r="D828" s="1011"/>
      <c r="E828" s="1012"/>
      <c r="F828" s="995"/>
      <c r="G828" s="996"/>
      <c r="H828" s="996"/>
      <c r="I828" s="996"/>
      <c r="J828" s="996"/>
      <c r="K828" s="996"/>
      <c r="L828" s="997"/>
      <c r="M828" s="1002"/>
      <c r="N828" s="1013" t="s">
        <v>253</v>
      </c>
      <c r="O828" s="1015" t="s">
        <v>254</v>
      </c>
      <c r="P828" s="37" t="s">
        <v>255</v>
      </c>
      <c r="Q828" s="1017" t="s">
        <v>256</v>
      </c>
    </row>
    <row r="829" spans="1:17" ht="13.5" thickBot="1" x14ac:dyDescent="0.25">
      <c r="A829" s="38"/>
      <c r="B829" s="39"/>
      <c r="C829" s="39"/>
      <c r="D829" s="39"/>
      <c r="E829" s="40"/>
      <c r="F829" s="998"/>
      <c r="G829" s="999"/>
      <c r="H829" s="999"/>
      <c r="I829" s="999"/>
      <c r="J829" s="999"/>
      <c r="K829" s="999"/>
      <c r="L829" s="1000"/>
      <c r="M829" s="1003"/>
      <c r="N829" s="1014"/>
      <c r="O829" s="1016"/>
      <c r="P829" s="41" t="s">
        <v>257</v>
      </c>
      <c r="Q829" s="1018"/>
    </row>
    <row r="830" spans="1:17" ht="13.5" thickBot="1" x14ac:dyDescent="0.25">
      <c r="A830" s="1019">
        <v>1</v>
      </c>
      <c r="B830" s="1020"/>
      <c r="C830" s="1020"/>
      <c r="D830" s="1020"/>
      <c r="E830" s="1021"/>
      <c r="F830" s="1022">
        <v>2</v>
      </c>
      <c r="G830" s="1020"/>
      <c r="H830" s="1020"/>
      <c r="I830" s="1020"/>
      <c r="J830" s="1020"/>
      <c r="K830" s="1020"/>
      <c r="L830" s="1023"/>
      <c r="M830" s="906">
        <v>3</v>
      </c>
      <c r="N830" s="42">
        <v>4</v>
      </c>
      <c r="O830" s="42">
        <v>5</v>
      </c>
      <c r="P830" s="228">
        <v>6</v>
      </c>
      <c r="Q830" s="43" t="s">
        <v>258</v>
      </c>
    </row>
    <row r="831" spans="1:17" x14ac:dyDescent="0.2">
      <c r="A831" s="508">
        <v>5</v>
      </c>
      <c r="B831" s="918"/>
      <c r="C831" s="908"/>
      <c r="D831" s="908"/>
      <c r="E831" s="908"/>
      <c r="F831" s="1227" t="s">
        <v>2350</v>
      </c>
      <c r="G831" s="1228"/>
      <c r="H831" s="1228"/>
      <c r="I831" s="1228"/>
      <c r="J831" s="1228"/>
      <c r="K831" s="1228"/>
      <c r="L831" s="1229"/>
      <c r="M831" s="271"/>
      <c r="N831" s="46"/>
      <c r="O831" s="46"/>
      <c r="P831" s="231"/>
      <c r="Q831" s="56">
        <f>Q832</f>
        <v>5000000</v>
      </c>
    </row>
    <row r="832" spans="1:17" x14ac:dyDescent="0.2">
      <c r="A832" s="268">
        <v>5</v>
      </c>
      <c r="B832" s="269">
        <v>2</v>
      </c>
      <c r="C832" s="269"/>
      <c r="D832" s="270"/>
      <c r="E832" s="276"/>
      <c r="F832" s="1233" t="s">
        <v>302</v>
      </c>
      <c r="G832" s="1234"/>
      <c r="H832" s="1234"/>
      <c r="I832" s="1234"/>
      <c r="J832" s="1234"/>
      <c r="K832" s="1234"/>
      <c r="L832" s="1235"/>
      <c r="M832" s="271"/>
      <c r="N832" s="46"/>
      <c r="O832" s="46"/>
      <c r="P832" s="231"/>
      <c r="Q832" s="56">
        <f>Q848</f>
        <v>5000000</v>
      </c>
    </row>
    <row r="833" spans="1:20" x14ac:dyDescent="0.2">
      <c r="A833" s="266">
        <v>5</v>
      </c>
      <c r="B833" s="908">
        <v>2</v>
      </c>
      <c r="C833" s="908">
        <v>1</v>
      </c>
      <c r="D833" s="344"/>
      <c r="E833" s="344"/>
      <c r="F833" s="1227" t="s">
        <v>303</v>
      </c>
      <c r="G833" s="1228"/>
      <c r="H833" s="1228"/>
      <c r="I833" s="1228"/>
      <c r="J833" s="1228"/>
      <c r="K833" s="1228"/>
      <c r="L833" s="1229"/>
      <c r="M833" s="271"/>
      <c r="N833" s="46"/>
      <c r="O833" s="46"/>
      <c r="P833" s="231"/>
      <c r="Q833" s="56"/>
    </row>
    <row r="834" spans="1:20" x14ac:dyDescent="0.2">
      <c r="A834" s="268">
        <v>5</v>
      </c>
      <c r="B834" s="269">
        <v>2</v>
      </c>
      <c r="C834" s="269">
        <v>1</v>
      </c>
      <c r="D834" s="270"/>
      <c r="E834" s="270" t="s">
        <v>262</v>
      </c>
      <c r="F834" s="1191" t="s">
        <v>322</v>
      </c>
      <c r="G834" s="1192"/>
      <c r="H834" s="1192"/>
      <c r="I834" s="1192"/>
      <c r="J834" s="1192"/>
      <c r="K834" s="1192"/>
      <c r="L834" s="1193"/>
      <c r="M834" s="271"/>
      <c r="N834" s="46"/>
      <c r="O834" s="272"/>
      <c r="P834" s="411"/>
      <c r="Q834" s="389">
        <f>SUM(Q835:Q837)</f>
        <v>513500</v>
      </c>
    </row>
    <row r="835" spans="1:20" ht="15" customHeight="1" x14ac:dyDescent="0.2">
      <c r="A835" s="262"/>
      <c r="B835" s="263"/>
      <c r="C835" s="263"/>
      <c r="D835" s="263"/>
      <c r="E835" s="263"/>
      <c r="F835" s="922" t="s">
        <v>262</v>
      </c>
      <c r="G835" s="914"/>
      <c r="H835" s="1194" t="s">
        <v>663</v>
      </c>
      <c r="I835" s="1194"/>
      <c r="J835" s="1194"/>
      <c r="K835" s="1194"/>
      <c r="L835" s="1195"/>
      <c r="M835" s="263"/>
      <c r="N835" s="46">
        <v>4</v>
      </c>
      <c r="O835" s="46" t="s">
        <v>291</v>
      </c>
      <c r="P835" s="409">
        <v>57400</v>
      </c>
      <c r="Q835" s="392">
        <f>N835*P835</f>
        <v>229600</v>
      </c>
    </row>
    <row r="836" spans="1:20" ht="15" customHeight="1" x14ac:dyDescent="0.2">
      <c r="A836" s="262"/>
      <c r="B836" s="263"/>
      <c r="C836" s="263"/>
      <c r="D836" s="263"/>
      <c r="E836" s="263"/>
      <c r="F836" s="922" t="s">
        <v>266</v>
      </c>
      <c r="G836" s="903"/>
      <c r="H836" s="1194" t="s">
        <v>478</v>
      </c>
      <c r="I836" s="1194"/>
      <c r="J836" s="1194"/>
      <c r="K836" s="1194"/>
      <c r="L836" s="1195"/>
      <c r="M836" s="263"/>
      <c r="N836" s="46">
        <v>40</v>
      </c>
      <c r="O836" s="46" t="s">
        <v>272</v>
      </c>
      <c r="P836" s="409">
        <v>1800</v>
      </c>
      <c r="Q836" s="392">
        <f t="shared" ref="Q836" si="11">N836*P836</f>
        <v>72000</v>
      </c>
    </row>
    <row r="837" spans="1:20" ht="15" customHeight="1" x14ac:dyDescent="0.2">
      <c r="A837" s="268"/>
      <c r="B837" s="269"/>
      <c r="C837" s="269"/>
      <c r="D837" s="270"/>
      <c r="E837" s="270"/>
      <c r="F837" s="922" t="s">
        <v>271</v>
      </c>
      <c r="G837" s="914"/>
      <c r="H837" s="1194" t="s">
        <v>518</v>
      </c>
      <c r="I837" s="1194"/>
      <c r="J837" s="1194"/>
      <c r="K837" s="1194"/>
      <c r="L837" s="1195"/>
      <c r="M837" s="271"/>
      <c r="N837" s="484">
        <v>13</v>
      </c>
      <c r="O837" s="46" t="s">
        <v>272</v>
      </c>
      <c r="P837" s="230">
        <v>16300</v>
      </c>
      <c r="Q837" s="386">
        <f>N837*P837</f>
        <v>211900</v>
      </c>
    </row>
    <row r="838" spans="1:20" x14ac:dyDescent="0.2">
      <c r="A838" s="268">
        <v>5</v>
      </c>
      <c r="B838" s="269">
        <v>2</v>
      </c>
      <c r="C838" s="269">
        <v>1</v>
      </c>
      <c r="D838" s="270"/>
      <c r="E838" s="270" t="s">
        <v>431</v>
      </c>
      <c r="F838" s="1239" t="s">
        <v>2502</v>
      </c>
      <c r="G838" s="1240"/>
      <c r="H838" s="1240"/>
      <c r="I838" s="1240"/>
      <c r="J838" s="1240"/>
      <c r="K838" s="1240"/>
      <c r="L838" s="1241"/>
      <c r="M838" s="55"/>
      <c r="N838" s="46"/>
      <c r="O838" s="46"/>
      <c r="P838" s="409"/>
      <c r="Q838" s="389">
        <f>Q839</f>
        <v>201500</v>
      </c>
    </row>
    <row r="839" spans="1:20" ht="18.75" customHeight="1" x14ac:dyDescent="0.25">
      <c r="A839" s="266"/>
      <c r="B839" s="908"/>
      <c r="C839" s="908"/>
      <c r="D839" s="908"/>
      <c r="E839" s="396"/>
      <c r="F839" s="922" t="s">
        <v>262</v>
      </c>
      <c r="G839" s="903"/>
      <c r="H839" s="1194" t="s">
        <v>437</v>
      </c>
      <c r="I839" s="1194"/>
      <c r="J839" s="1194"/>
      <c r="K839" s="1194"/>
      <c r="L839" s="1195"/>
      <c r="M839" s="55"/>
      <c r="N839" s="46">
        <v>806</v>
      </c>
      <c r="O839" s="46" t="s">
        <v>274</v>
      </c>
      <c r="P839" s="409">
        <v>250</v>
      </c>
      <c r="Q839" s="386">
        <f>N839*P839</f>
        <v>201500</v>
      </c>
    </row>
    <row r="840" spans="1:20" x14ac:dyDescent="0.2">
      <c r="A840" s="268">
        <v>5</v>
      </c>
      <c r="B840" s="269">
        <v>2</v>
      </c>
      <c r="C840" s="269">
        <v>1</v>
      </c>
      <c r="D840" s="270"/>
      <c r="E840" s="270" t="s">
        <v>2331</v>
      </c>
      <c r="F840" s="1191" t="s">
        <v>2285</v>
      </c>
      <c r="G840" s="1192"/>
      <c r="H840" s="1192"/>
      <c r="I840" s="1192"/>
      <c r="J840" s="1192"/>
      <c r="K840" s="1192"/>
      <c r="L840" s="1193"/>
      <c r="M840" s="271"/>
      <c r="N840" s="46"/>
      <c r="O840" s="272"/>
      <c r="P840" s="411"/>
      <c r="Q840" s="389">
        <f>SUM(Q841:Q843)</f>
        <v>3660000</v>
      </c>
    </row>
    <row r="841" spans="1:20" ht="15" customHeight="1" x14ac:dyDescent="0.2">
      <c r="A841" s="288"/>
      <c r="B841" s="289"/>
      <c r="C841" s="289"/>
      <c r="D841" s="290"/>
      <c r="E841" s="290"/>
      <c r="F841" s="922" t="s">
        <v>262</v>
      </c>
      <c r="G841" s="914"/>
      <c r="H841" s="916" t="s">
        <v>2286</v>
      </c>
      <c r="I841" s="914"/>
      <c r="J841" s="914"/>
      <c r="K841" s="914"/>
      <c r="L841" s="915"/>
      <c r="M841" s="271"/>
      <c r="N841" s="289">
        <v>180</v>
      </c>
      <c r="O841" s="272" t="s">
        <v>697</v>
      </c>
      <c r="P841" s="411">
        <v>2000</v>
      </c>
      <c r="Q841" s="386">
        <f>N841*P841</f>
        <v>360000</v>
      </c>
    </row>
    <row r="842" spans="1:20" ht="15" customHeight="1" x14ac:dyDescent="0.2">
      <c r="A842" s="288"/>
      <c r="B842" s="289"/>
      <c r="C842" s="289"/>
      <c r="D842" s="290"/>
      <c r="E842" s="290"/>
      <c r="F842" s="926" t="s">
        <v>266</v>
      </c>
      <c r="G842" s="791"/>
      <c r="H842" s="1271" t="s">
        <v>2240</v>
      </c>
      <c r="I842" s="1271"/>
      <c r="J842" s="1271"/>
      <c r="K842" s="1271"/>
      <c r="L842" s="1272"/>
      <c r="M842" s="271"/>
      <c r="N842" s="289">
        <v>180</v>
      </c>
      <c r="O842" s="272" t="s">
        <v>697</v>
      </c>
      <c r="P842" s="411">
        <v>15000</v>
      </c>
      <c r="Q842" s="386">
        <f>N842*P842</f>
        <v>2700000</v>
      </c>
    </row>
    <row r="843" spans="1:20" ht="15" customHeight="1" x14ac:dyDescent="0.2">
      <c r="A843" s="288"/>
      <c r="B843" s="289"/>
      <c r="C843" s="289"/>
      <c r="D843" s="290"/>
      <c r="E843" s="925"/>
      <c r="F843" s="920" t="s">
        <v>271</v>
      </c>
      <c r="G843" s="921"/>
      <c r="H843" s="1263" t="s">
        <v>2234</v>
      </c>
      <c r="I843" s="1263"/>
      <c r="J843" s="1263"/>
      <c r="K843" s="1263"/>
      <c r="L843" s="1263"/>
      <c r="M843" s="282"/>
      <c r="N843" s="289">
        <v>24</v>
      </c>
      <c r="O843" s="272" t="s">
        <v>1015</v>
      </c>
      <c r="P843" s="411">
        <v>25000</v>
      </c>
      <c r="Q843" s="386">
        <f>N843*P843</f>
        <v>600000</v>
      </c>
    </row>
    <row r="844" spans="1:20" x14ac:dyDescent="0.2">
      <c r="A844" s="268">
        <v>5</v>
      </c>
      <c r="B844" s="269">
        <v>2</v>
      </c>
      <c r="C844" s="269">
        <v>3</v>
      </c>
      <c r="D844" s="270"/>
      <c r="E844" s="270"/>
      <c r="F844" s="1191" t="s">
        <v>342</v>
      </c>
      <c r="G844" s="1192"/>
      <c r="H844" s="1192"/>
      <c r="I844" s="1192"/>
      <c r="J844" s="1192"/>
      <c r="K844" s="1192"/>
      <c r="L844" s="1193"/>
      <c r="M844" s="271"/>
      <c r="N844" s="46"/>
      <c r="O844" s="272"/>
      <c r="P844" s="411"/>
      <c r="Q844" s="389"/>
    </row>
    <row r="845" spans="1:20" x14ac:dyDescent="0.2">
      <c r="A845" s="268">
        <v>5</v>
      </c>
      <c r="B845" s="269">
        <v>2</v>
      </c>
      <c r="C845" s="269">
        <v>3</v>
      </c>
      <c r="D845" s="270"/>
      <c r="E845" s="270" t="s">
        <v>262</v>
      </c>
      <c r="F845" s="1191" t="s">
        <v>2699</v>
      </c>
      <c r="G845" s="1192"/>
      <c r="H845" s="1192"/>
      <c r="I845" s="1192"/>
      <c r="J845" s="1192"/>
      <c r="K845" s="1192"/>
      <c r="L845" s="1193"/>
      <c r="M845" s="271"/>
      <c r="N845" s="46"/>
      <c r="O845" s="272"/>
      <c r="P845" s="411"/>
      <c r="Q845" s="389">
        <f>SUM(Q846:Q847)</f>
        <v>625000</v>
      </c>
    </row>
    <row r="846" spans="1:20" ht="14.25" customHeight="1" x14ac:dyDescent="0.2">
      <c r="A846" s="268"/>
      <c r="B846" s="269"/>
      <c r="C846" s="269"/>
      <c r="D846" s="270"/>
      <c r="E846" s="270"/>
      <c r="F846" s="927" t="s">
        <v>262</v>
      </c>
      <c r="G846" s="928"/>
      <c r="H846" s="1267" t="s">
        <v>2700</v>
      </c>
      <c r="I846" s="1267"/>
      <c r="J846" s="1267"/>
      <c r="K846" s="1267"/>
      <c r="L846" s="1268"/>
      <c r="M846" s="271"/>
      <c r="N846" s="46">
        <v>5</v>
      </c>
      <c r="O846" s="272" t="s">
        <v>2438</v>
      </c>
      <c r="P846" s="411">
        <v>50000</v>
      </c>
      <c r="Q846" s="386">
        <f>N846*P846</f>
        <v>250000</v>
      </c>
      <c r="T846" s="71"/>
    </row>
    <row r="847" spans="1:20" ht="14.25" customHeight="1" x14ac:dyDescent="0.2">
      <c r="A847" s="268"/>
      <c r="B847" s="269"/>
      <c r="C847" s="269"/>
      <c r="D847" s="270"/>
      <c r="E847" s="270"/>
      <c r="F847" s="927" t="s">
        <v>266</v>
      </c>
      <c r="G847" s="928"/>
      <c r="H847" s="1267" t="s">
        <v>2513</v>
      </c>
      <c r="I847" s="1267"/>
      <c r="J847" s="1267"/>
      <c r="K847" s="1267"/>
      <c r="L847" s="1268"/>
      <c r="M847" s="271"/>
      <c r="N847" s="46">
        <v>5</v>
      </c>
      <c r="O847" s="272" t="s">
        <v>2438</v>
      </c>
      <c r="P847" s="411">
        <v>75000</v>
      </c>
      <c r="Q847" s="386">
        <f>N847*P847</f>
        <v>375000</v>
      </c>
    </row>
    <row r="848" spans="1:20" ht="13.5" thickBot="1" x14ac:dyDescent="0.25">
      <c r="A848" s="1038" t="s">
        <v>215</v>
      </c>
      <c r="B848" s="1039"/>
      <c r="C848" s="1039"/>
      <c r="D848" s="1039"/>
      <c r="E848" s="1039"/>
      <c r="F848" s="1039"/>
      <c r="G848" s="1039"/>
      <c r="H848" s="1039"/>
      <c r="I848" s="1039"/>
      <c r="J848" s="1039"/>
      <c r="K848" s="1039"/>
      <c r="L848" s="1039"/>
      <c r="M848" s="1039"/>
      <c r="N848" s="1039"/>
      <c r="O848" s="1039"/>
      <c r="P848" s="1039"/>
      <c r="Q848" s="58">
        <f>Q845+Q840+Q838+Q834</f>
        <v>5000000</v>
      </c>
      <c r="S848" s="71"/>
    </row>
    <row r="849" spans="1:17" x14ac:dyDescent="0.2">
      <c r="A849" s="286"/>
      <c r="B849" s="286"/>
      <c r="C849" s="286"/>
      <c r="D849" s="286"/>
      <c r="E849" s="286"/>
      <c r="F849" s="286"/>
      <c r="G849" s="286"/>
      <c r="H849" s="286"/>
      <c r="I849" s="286"/>
      <c r="J849" s="286"/>
      <c r="K849" s="286"/>
      <c r="L849" s="286"/>
      <c r="M849" s="221"/>
      <c r="N849" s="221"/>
      <c r="O849" s="221"/>
      <c r="P849" s="232"/>
      <c r="Q849" s="197"/>
    </row>
    <row r="850" spans="1:17" ht="15" x14ac:dyDescent="0.25">
      <c r="A850" s="1040" t="s">
        <v>2277</v>
      </c>
      <c r="B850" s="1040"/>
      <c r="C850" s="1040"/>
      <c r="D850" s="1040"/>
      <c r="E850" s="1040"/>
      <c r="F850" s="1040"/>
      <c r="G850" s="1040"/>
      <c r="H850" s="1040"/>
      <c r="I850" s="1040"/>
      <c r="J850" s="1040"/>
      <c r="K850" s="1040"/>
      <c r="L850" s="1040"/>
      <c r="M850" s="1041" t="s">
        <v>2274</v>
      </c>
      <c r="N850" s="1041"/>
      <c r="O850" s="1041"/>
      <c r="P850" s="1041"/>
      <c r="Q850" s="1041"/>
    </row>
    <row r="851" spans="1:17" ht="15" x14ac:dyDescent="0.25">
      <c r="A851" s="1040" t="s">
        <v>2278</v>
      </c>
      <c r="B851" s="1040"/>
      <c r="C851" s="1040"/>
      <c r="D851" s="1040"/>
      <c r="E851" s="1040"/>
      <c r="F851" s="1040"/>
      <c r="G851" s="1040"/>
      <c r="H851" s="1040"/>
      <c r="I851" s="1040"/>
      <c r="J851" s="1040"/>
      <c r="K851" s="1040"/>
      <c r="L851" s="1040"/>
      <c r="M851" s="1041" t="s">
        <v>2275</v>
      </c>
      <c r="N851" s="1041"/>
      <c r="O851" s="1041"/>
      <c r="P851" s="1041"/>
      <c r="Q851" s="1041"/>
    </row>
    <row r="852" spans="1:17" ht="15" x14ac:dyDescent="0.25">
      <c r="A852" s="21"/>
      <c r="B852" s="21"/>
      <c r="C852" s="292"/>
      <c r="D852" s="292"/>
      <c r="E852" s="292"/>
      <c r="F852" s="292"/>
      <c r="G852" s="292"/>
      <c r="H852" s="292"/>
      <c r="I852" s="292"/>
      <c r="J852" s="292"/>
      <c r="K852" s="292"/>
      <c r="L852" s="292"/>
      <c r="M852" s="60"/>
      <c r="N852" s="61"/>
      <c r="O852" s="61"/>
      <c r="P852" s="62"/>
      <c r="Q852" s="63"/>
    </row>
    <row r="853" spans="1:17" ht="14.25" customHeight="1" x14ac:dyDescent="0.25">
      <c r="A853" s="21"/>
      <c r="B853" s="21"/>
      <c r="C853" s="292"/>
      <c r="D853" s="292"/>
      <c r="E853" s="292"/>
      <c r="F853" s="292"/>
      <c r="G853" s="292"/>
      <c r="H853" s="292"/>
      <c r="I853" s="292"/>
      <c r="J853" s="292"/>
      <c r="K853" s="292"/>
      <c r="L853" s="292"/>
      <c r="M853" s="60"/>
      <c r="N853" s="61"/>
      <c r="O853" s="61"/>
      <c r="P853" s="62"/>
      <c r="Q853" s="63"/>
    </row>
    <row r="854" spans="1:17" ht="15" x14ac:dyDescent="0.25">
      <c r="A854" s="21"/>
      <c r="B854" s="21"/>
      <c r="C854" s="292"/>
      <c r="D854" s="292"/>
      <c r="E854" s="292"/>
      <c r="F854" s="292"/>
      <c r="G854" s="292"/>
      <c r="H854" s="292"/>
      <c r="I854" s="292"/>
      <c r="J854" s="292"/>
      <c r="K854" s="292"/>
      <c r="L854" s="292"/>
      <c r="M854" s="60"/>
      <c r="N854" s="61"/>
      <c r="O854" s="61"/>
      <c r="P854" s="62"/>
      <c r="Q854" s="63"/>
    </row>
    <row r="855" spans="1:17" ht="15" x14ac:dyDescent="0.25">
      <c r="A855" s="1040" t="s">
        <v>2279</v>
      </c>
      <c r="B855" s="1040"/>
      <c r="C855" s="1040"/>
      <c r="D855" s="1040"/>
      <c r="E855" s="1040"/>
      <c r="F855" s="1040"/>
      <c r="G855" s="1040"/>
      <c r="H855" s="1040"/>
      <c r="I855" s="1040"/>
      <c r="J855" s="1040"/>
      <c r="K855" s="1040"/>
      <c r="L855" s="1040"/>
      <c r="M855" s="1042" t="s">
        <v>2338</v>
      </c>
      <c r="N855" s="1042"/>
      <c r="O855" s="1042"/>
      <c r="P855" s="1042"/>
      <c r="Q855" s="1042"/>
    </row>
    <row r="856" spans="1:17" ht="15" x14ac:dyDescent="0.25">
      <c r="A856" s="1043"/>
      <c r="B856" s="1043"/>
      <c r="C856" s="1043"/>
      <c r="D856" s="1043"/>
      <c r="E856" s="1043"/>
      <c r="F856" s="1043"/>
      <c r="G856" s="1043"/>
      <c r="H856" s="1043"/>
      <c r="I856" s="1043"/>
      <c r="J856" s="292"/>
      <c r="K856" s="292"/>
      <c r="L856" s="292"/>
      <c r="M856" s="60"/>
      <c r="N856" s="61"/>
      <c r="O856" s="1044"/>
      <c r="P856" s="1044"/>
      <c r="Q856" s="63"/>
    </row>
    <row r="857" spans="1:17" ht="15" x14ac:dyDescent="0.25">
      <c r="A857" s="905"/>
      <c r="B857" s="905"/>
      <c r="C857" s="905"/>
      <c r="D857" s="905"/>
      <c r="E857" s="905"/>
      <c r="F857" s="905"/>
      <c r="G857" s="905"/>
      <c r="H857" s="905"/>
      <c r="I857" s="905"/>
      <c r="J857" s="60"/>
      <c r="K857" s="60"/>
      <c r="L857" s="60"/>
      <c r="M857" s="60"/>
      <c r="N857" s="61"/>
      <c r="O857" s="61"/>
      <c r="P857" s="212"/>
      <c r="Q857" s="63"/>
    </row>
    <row r="858" spans="1:17" ht="15" x14ac:dyDescent="0.25">
      <c r="A858" s="905"/>
      <c r="B858" s="905"/>
      <c r="C858" s="905"/>
      <c r="D858" s="905"/>
      <c r="E858" s="905"/>
      <c r="F858" s="905"/>
      <c r="G858" s="905"/>
      <c r="H858" s="905"/>
      <c r="I858" s="905"/>
      <c r="J858" s="60"/>
      <c r="K858" s="60"/>
      <c r="L858" s="60"/>
      <c r="M858" s="60"/>
      <c r="N858" s="61"/>
      <c r="O858" s="61"/>
      <c r="P858" s="212"/>
      <c r="Q858" s="63"/>
    </row>
    <row r="859" spans="1:17" ht="15" x14ac:dyDescent="0.25">
      <c r="A859" s="905"/>
      <c r="B859" s="905"/>
      <c r="C859" s="905"/>
      <c r="D859" s="905"/>
      <c r="E859" s="905"/>
      <c r="F859" s="905"/>
      <c r="G859" s="905"/>
      <c r="H859" s="905"/>
      <c r="I859" s="905"/>
      <c r="J859" s="60"/>
      <c r="K859" s="60"/>
      <c r="L859" s="60"/>
      <c r="M859" s="60"/>
      <c r="N859" s="61"/>
      <c r="O859" s="61"/>
      <c r="P859" s="212"/>
      <c r="Q859" s="63"/>
    </row>
    <row r="860" spans="1:17" ht="15" x14ac:dyDescent="0.25">
      <c r="A860" s="905"/>
      <c r="B860" s="905"/>
      <c r="C860" s="905"/>
      <c r="D860" s="905"/>
      <c r="E860" s="905"/>
      <c r="F860" s="905"/>
      <c r="G860" s="905"/>
      <c r="H860" s="905"/>
      <c r="I860" s="905"/>
      <c r="J860" s="60"/>
      <c r="K860" s="60"/>
      <c r="L860" s="60"/>
      <c r="M860" s="60"/>
      <c r="N860" s="61"/>
      <c r="O860" s="61"/>
      <c r="P860" s="212"/>
      <c r="Q860" s="63"/>
    </row>
    <row r="861" spans="1:17" ht="15" x14ac:dyDescent="0.25">
      <c r="A861" s="905"/>
      <c r="B861" s="905"/>
      <c r="C861" s="905"/>
      <c r="D861" s="905"/>
      <c r="E861" s="905"/>
      <c r="F861" s="905"/>
      <c r="G861" s="905"/>
      <c r="H861" s="905"/>
      <c r="I861" s="905"/>
      <c r="J861" s="60"/>
      <c r="K861" s="60"/>
      <c r="L861" s="60"/>
      <c r="M861" s="60"/>
      <c r="N861" s="61"/>
      <c r="O861" s="61"/>
      <c r="P861" s="212"/>
      <c r="Q861" s="63"/>
    </row>
    <row r="862" spans="1:17" ht="15" x14ac:dyDescent="0.25">
      <c r="A862" s="1032" t="s">
        <v>2280</v>
      </c>
      <c r="B862" s="1032"/>
      <c r="C862" s="1032"/>
      <c r="D862" s="1032"/>
      <c r="E862" s="1032"/>
      <c r="F862" s="1032"/>
      <c r="G862" s="1032"/>
      <c r="H862" s="1032"/>
      <c r="I862" s="1032"/>
      <c r="J862" s="1032"/>
      <c r="K862" s="1032"/>
      <c r="L862" s="62" t="s">
        <v>220</v>
      </c>
      <c r="M862" s="62"/>
      <c r="N862" s="904"/>
      <c r="O862" s="904"/>
      <c r="P862" s="62"/>
      <c r="Q862" s="212"/>
    </row>
    <row r="863" spans="1:17" ht="15" x14ac:dyDescent="0.25">
      <c r="A863" s="1032" t="s">
        <v>2281</v>
      </c>
      <c r="B863" s="1032"/>
      <c r="C863" s="1032"/>
      <c r="D863" s="1032"/>
      <c r="E863" s="1032"/>
      <c r="F863" s="1032"/>
      <c r="G863" s="1032"/>
      <c r="H863" s="1032"/>
      <c r="I863" s="1032"/>
      <c r="J863" s="1032"/>
      <c r="K863" s="1032"/>
      <c r="L863" s="62" t="s">
        <v>220</v>
      </c>
      <c r="M863" s="62"/>
      <c r="N863" s="904"/>
      <c r="O863" s="904"/>
      <c r="P863" s="62"/>
      <c r="Q863" s="212"/>
    </row>
    <row r="864" spans="1:17" ht="15" x14ac:dyDescent="0.25">
      <c r="A864" s="1032" t="s">
        <v>2282</v>
      </c>
      <c r="B864" s="1032"/>
      <c r="C864" s="1032"/>
      <c r="D864" s="1032"/>
      <c r="E864" s="1032"/>
      <c r="F864" s="1032"/>
      <c r="G864" s="1032"/>
      <c r="H864" s="1032"/>
      <c r="I864" s="1032"/>
      <c r="J864" s="1032"/>
      <c r="K864" s="1032"/>
      <c r="L864" s="62" t="s">
        <v>220</v>
      </c>
      <c r="M864" s="62"/>
      <c r="N864" s="904"/>
      <c r="O864" s="904"/>
      <c r="P864" s="62"/>
      <c r="Q864" s="212"/>
    </row>
    <row r="865" spans="1:17" ht="15" x14ac:dyDescent="0.25">
      <c r="A865" s="62"/>
      <c r="B865" s="62"/>
      <c r="C865" s="62"/>
      <c r="D865" s="64"/>
      <c r="E865" s="62"/>
      <c r="F865" s="62"/>
      <c r="G865" s="62"/>
      <c r="H865" s="65"/>
      <c r="I865" s="66"/>
      <c r="J865" s="62"/>
      <c r="K865" s="62"/>
      <c r="L865" s="62"/>
      <c r="M865" s="62"/>
      <c r="N865" s="904"/>
      <c r="O865" s="904"/>
      <c r="P865" s="62"/>
      <c r="Q865" s="212"/>
    </row>
    <row r="866" spans="1:17" ht="15" x14ac:dyDescent="0.25">
      <c r="A866" s="902" t="s">
        <v>279</v>
      </c>
      <c r="B866" s="1047" t="s">
        <v>280</v>
      </c>
      <c r="C866" s="1047"/>
      <c r="D866" s="1047"/>
      <c r="E866" s="1047"/>
      <c r="F866" s="1047"/>
      <c r="G866" s="1047"/>
      <c r="H866" s="1047"/>
      <c r="I866" s="1047"/>
      <c r="J866" s="1047"/>
      <c r="K866" s="1047" t="s">
        <v>2283</v>
      </c>
      <c r="L866" s="1047"/>
      <c r="M866" s="62"/>
      <c r="N866" s="904"/>
      <c r="O866" s="904"/>
      <c r="P866" s="62"/>
      <c r="Q866" s="212"/>
    </row>
    <row r="867" spans="1:17" ht="15" x14ac:dyDescent="0.25">
      <c r="A867" s="293">
        <f>1</f>
        <v>1</v>
      </c>
      <c r="B867" s="1048" t="s">
        <v>281</v>
      </c>
      <c r="C867" s="1048"/>
      <c r="D867" s="1048"/>
      <c r="E867" s="1048"/>
      <c r="F867" s="1048"/>
      <c r="G867" s="1048"/>
      <c r="H867" s="1048"/>
      <c r="I867" s="1048"/>
      <c r="J867" s="1048"/>
      <c r="K867" s="1048"/>
      <c r="L867" s="1048"/>
      <c r="M867" s="62"/>
      <c r="N867" s="904"/>
      <c r="O867" s="904"/>
      <c r="P867" s="62"/>
      <c r="Q867" s="212"/>
    </row>
    <row r="868" spans="1:17" ht="15" x14ac:dyDescent="0.25">
      <c r="A868" s="293">
        <f>A867+1</f>
        <v>2</v>
      </c>
      <c r="B868" s="1048" t="s">
        <v>282</v>
      </c>
      <c r="C868" s="1048"/>
      <c r="D868" s="1048"/>
      <c r="E868" s="1048"/>
      <c r="F868" s="1048"/>
      <c r="G868" s="1048"/>
      <c r="H868" s="1048"/>
      <c r="I868" s="1048"/>
      <c r="J868" s="1048"/>
      <c r="K868" s="1049"/>
      <c r="L868" s="1049"/>
      <c r="M868" s="62"/>
      <c r="N868" s="904"/>
      <c r="O868" s="904"/>
      <c r="P868" s="62"/>
      <c r="Q868" s="212"/>
    </row>
    <row r="869" spans="1:17" ht="15" x14ac:dyDescent="0.25">
      <c r="A869" s="901">
        <f>A868+1</f>
        <v>3</v>
      </c>
      <c r="B869" s="1048" t="s">
        <v>2257</v>
      </c>
      <c r="C869" s="1048"/>
      <c r="D869" s="1048"/>
      <c r="E869" s="1048"/>
      <c r="F869" s="1048"/>
      <c r="G869" s="1048"/>
      <c r="H869" s="1048"/>
      <c r="I869" s="1048"/>
      <c r="J869" s="1048"/>
      <c r="K869" s="1048"/>
      <c r="L869" s="1048"/>
      <c r="M869" s="62"/>
      <c r="N869" s="904"/>
      <c r="O869" s="904"/>
      <c r="P869" s="62"/>
      <c r="Q869" s="212"/>
    </row>
    <row r="870" spans="1:17" ht="15" x14ac:dyDescent="0.25">
      <c r="A870" s="293">
        <f>A869+1</f>
        <v>4</v>
      </c>
      <c r="B870" s="1048" t="s">
        <v>283</v>
      </c>
      <c r="C870" s="1048"/>
      <c r="D870" s="1048"/>
      <c r="E870" s="1048"/>
      <c r="F870" s="1048"/>
      <c r="G870" s="1048"/>
      <c r="H870" s="1048"/>
      <c r="I870" s="1048"/>
      <c r="J870" s="1048"/>
      <c r="K870" s="1048"/>
      <c r="L870" s="1048"/>
      <c r="M870" s="62"/>
      <c r="N870" s="904"/>
      <c r="O870" s="904"/>
      <c r="P870" s="62"/>
      <c r="Q870" s="212"/>
    </row>
  </sheetData>
  <mergeCells count="759">
    <mergeCell ref="B869:J869"/>
    <mergeCell ref="K869:L869"/>
    <mergeCell ref="B870:J870"/>
    <mergeCell ref="K870:L870"/>
    <mergeCell ref="A862:K862"/>
    <mergeCell ref="A863:K863"/>
    <mergeCell ref="A864:K864"/>
    <mergeCell ref="B866:J866"/>
    <mergeCell ref="K866:L866"/>
    <mergeCell ref="B867:J867"/>
    <mergeCell ref="K867:L867"/>
    <mergeCell ref="B868:J868"/>
    <mergeCell ref="K868:L868"/>
    <mergeCell ref="H847:L847"/>
    <mergeCell ref="A848:P848"/>
    <mergeCell ref="A850:L850"/>
    <mergeCell ref="M850:Q850"/>
    <mergeCell ref="A851:L851"/>
    <mergeCell ref="M851:Q851"/>
    <mergeCell ref="A855:L855"/>
    <mergeCell ref="M855:Q855"/>
    <mergeCell ref="A856:I856"/>
    <mergeCell ref="O856:P856"/>
    <mergeCell ref="F838:L838"/>
    <mergeCell ref="H839:L839"/>
    <mergeCell ref="F840:L840"/>
    <mergeCell ref="H842:L842"/>
    <mergeCell ref="H843:L843"/>
    <mergeCell ref="F844:L844"/>
    <mergeCell ref="F845:L845"/>
    <mergeCell ref="H846:L846"/>
    <mergeCell ref="A830:E830"/>
    <mergeCell ref="F830:L830"/>
    <mergeCell ref="F831:L831"/>
    <mergeCell ref="F832:L832"/>
    <mergeCell ref="F833:L833"/>
    <mergeCell ref="F834:L834"/>
    <mergeCell ref="H835:L835"/>
    <mergeCell ref="H836:L836"/>
    <mergeCell ref="H837:L837"/>
    <mergeCell ref="A822:Q823"/>
    <mergeCell ref="A824:Q824"/>
    <mergeCell ref="A825:Q825"/>
    <mergeCell ref="F826:L829"/>
    <mergeCell ref="M826:M829"/>
    <mergeCell ref="N826:Q827"/>
    <mergeCell ref="A827:E827"/>
    <mergeCell ref="A828:E828"/>
    <mergeCell ref="N828:N829"/>
    <mergeCell ref="O828:O829"/>
    <mergeCell ref="Q828:Q829"/>
    <mergeCell ref="A819:F819"/>
    <mergeCell ref="H819:M819"/>
    <mergeCell ref="N819:Q819"/>
    <mergeCell ref="A820:F820"/>
    <mergeCell ref="I820:M820"/>
    <mergeCell ref="N820:Q820"/>
    <mergeCell ref="A821:F821"/>
    <mergeCell ref="I821:M821"/>
    <mergeCell ref="N821:Q821"/>
    <mergeCell ref="A813:H813"/>
    <mergeCell ref="J813:L813"/>
    <mergeCell ref="A814:H814"/>
    <mergeCell ref="A816:Q816"/>
    <mergeCell ref="A817:F817"/>
    <mergeCell ref="H817:M817"/>
    <mergeCell ref="N817:Q817"/>
    <mergeCell ref="H818:M818"/>
    <mergeCell ref="N818:Q818"/>
    <mergeCell ref="A807:H807"/>
    <mergeCell ref="A808:H808"/>
    <mergeCell ref="K808:M808"/>
    <mergeCell ref="A809:H809"/>
    <mergeCell ref="K809:P809"/>
    <mergeCell ref="A810:H810"/>
    <mergeCell ref="K810:Q810"/>
    <mergeCell ref="A811:H811"/>
    <mergeCell ref="A812:H812"/>
    <mergeCell ref="B792:J792"/>
    <mergeCell ref="K792:L792"/>
    <mergeCell ref="B793:J793"/>
    <mergeCell ref="K793:L793"/>
    <mergeCell ref="I801:O801"/>
    <mergeCell ref="I802:O802"/>
    <mergeCell ref="I804:O804"/>
    <mergeCell ref="I805:O805"/>
    <mergeCell ref="A806:H806"/>
    <mergeCell ref="A785:K785"/>
    <mergeCell ref="A786:K786"/>
    <mergeCell ref="A787:K787"/>
    <mergeCell ref="B789:J789"/>
    <mergeCell ref="K789:L789"/>
    <mergeCell ref="B790:J790"/>
    <mergeCell ref="K790:L790"/>
    <mergeCell ref="B791:J791"/>
    <mergeCell ref="K791:L791"/>
    <mergeCell ref="H770:L770"/>
    <mergeCell ref="A771:P771"/>
    <mergeCell ref="A773:L773"/>
    <mergeCell ref="M773:Q773"/>
    <mergeCell ref="A774:L774"/>
    <mergeCell ref="M774:Q774"/>
    <mergeCell ref="A778:L778"/>
    <mergeCell ref="M778:Q778"/>
    <mergeCell ref="A779:I779"/>
    <mergeCell ref="O779:P779"/>
    <mergeCell ref="H760:L760"/>
    <mergeCell ref="F761:L761"/>
    <mergeCell ref="H762:L762"/>
    <mergeCell ref="F763:L763"/>
    <mergeCell ref="H765:L765"/>
    <mergeCell ref="H766:L766"/>
    <mergeCell ref="F767:L767"/>
    <mergeCell ref="F768:L768"/>
    <mergeCell ref="H769:L769"/>
    <mergeCell ref="A752:E752"/>
    <mergeCell ref="F752:L752"/>
    <mergeCell ref="F753:L753"/>
    <mergeCell ref="F754:L754"/>
    <mergeCell ref="F755:L755"/>
    <mergeCell ref="F756:L756"/>
    <mergeCell ref="H757:L757"/>
    <mergeCell ref="H758:L758"/>
    <mergeCell ref="H759:L759"/>
    <mergeCell ref="A744:Q745"/>
    <mergeCell ref="A746:Q746"/>
    <mergeCell ref="A747:Q747"/>
    <mergeCell ref="F748:L751"/>
    <mergeCell ref="M748:M751"/>
    <mergeCell ref="N748:Q749"/>
    <mergeCell ref="A749:E749"/>
    <mergeCell ref="A750:E750"/>
    <mergeCell ref="N750:N751"/>
    <mergeCell ref="O750:O751"/>
    <mergeCell ref="Q750:Q751"/>
    <mergeCell ref="H740:M740"/>
    <mergeCell ref="N740:Q740"/>
    <mergeCell ref="A741:F741"/>
    <mergeCell ref="H741:M741"/>
    <mergeCell ref="N741:Q741"/>
    <mergeCell ref="A742:F742"/>
    <mergeCell ref="I742:M742"/>
    <mergeCell ref="N742:Q742"/>
    <mergeCell ref="A743:F743"/>
    <mergeCell ref="I743:M743"/>
    <mergeCell ref="N743:Q743"/>
    <mergeCell ref="A732:H732"/>
    <mergeCell ref="K732:Q732"/>
    <mergeCell ref="A733:H733"/>
    <mergeCell ref="A734:H734"/>
    <mergeCell ref="A735:H735"/>
    <mergeCell ref="J735:L735"/>
    <mergeCell ref="A736:H736"/>
    <mergeCell ref="A738:Q738"/>
    <mergeCell ref="A739:F739"/>
    <mergeCell ref="H739:M739"/>
    <mergeCell ref="N739:Q739"/>
    <mergeCell ref="I723:O723"/>
    <mergeCell ref="I724:O724"/>
    <mergeCell ref="I726:O726"/>
    <mergeCell ref="I727:O727"/>
    <mergeCell ref="A728:H728"/>
    <mergeCell ref="A729:H729"/>
    <mergeCell ref="A730:H730"/>
    <mergeCell ref="K730:M730"/>
    <mergeCell ref="A731:H731"/>
    <mergeCell ref="K731:P731"/>
    <mergeCell ref="I371:L371"/>
    <mergeCell ref="H680:L680"/>
    <mergeCell ref="H681:L681"/>
    <mergeCell ref="H682:L682"/>
    <mergeCell ref="H683:L683"/>
    <mergeCell ref="H688:L688"/>
    <mergeCell ref="H689:L689"/>
    <mergeCell ref="F686:L686"/>
    <mergeCell ref="F684:L684"/>
    <mergeCell ref="H685:L685"/>
    <mergeCell ref="A655:H655"/>
    <mergeCell ref="K655:Q655"/>
    <mergeCell ref="A656:H656"/>
    <mergeCell ref="A657:H657"/>
    <mergeCell ref="A658:H658"/>
    <mergeCell ref="J658:L658"/>
    <mergeCell ref="A659:H659"/>
    <mergeCell ref="A661:Q661"/>
    <mergeCell ref="A662:F662"/>
    <mergeCell ref="H662:M662"/>
    <mergeCell ref="N662:Q662"/>
    <mergeCell ref="I646:O646"/>
    <mergeCell ref="I647:O647"/>
    <mergeCell ref="F671:L674"/>
    <mergeCell ref="B713:J713"/>
    <mergeCell ref="K713:L713"/>
    <mergeCell ref="B714:J714"/>
    <mergeCell ref="K714:L714"/>
    <mergeCell ref="B715:J715"/>
    <mergeCell ref="K715:L715"/>
    <mergeCell ref="B716:J716"/>
    <mergeCell ref="K716:L716"/>
    <mergeCell ref="A701:L701"/>
    <mergeCell ref="A702:I702"/>
    <mergeCell ref="O702:P702"/>
    <mergeCell ref="A708:K708"/>
    <mergeCell ref="A709:K709"/>
    <mergeCell ref="A710:K710"/>
    <mergeCell ref="B712:J712"/>
    <mergeCell ref="K712:L712"/>
    <mergeCell ref="A694:P694"/>
    <mergeCell ref="A696:L696"/>
    <mergeCell ref="M696:Q696"/>
    <mergeCell ref="A697:L697"/>
    <mergeCell ref="M697:Q697"/>
    <mergeCell ref="M671:M674"/>
    <mergeCell ref="N671:Q672"/>
    <mergeCell ref="A672:E672"/>
    <mergeCell ref="A673:E673"/>
    <mergeCell ref="N673:N674"/>
    <mergeCell ref="O673:O674"/>
    <mergeCell ref="Q673:Q674"/>
    <mergeCell ref="M701:Q701"/>
    <mergeCell ref="F690:L690"/>
    <mergeCell ref="F691:L691"/>
    <mergeCell ref="H692:L692"/>
    <mergeCell ref="H693:L693"/>
    <mergeCell ref="A675:E675"/>
    <mergeCell ref="F675:L675"/>
    <mergeCell ref="F676:L676"/>
    <mergeCell ref="F677:L677"/>
    <mergeCell ref="F678:L678"/>
    <mergeCell ref="F679:L679"/>
    <mergeCell ref="A669:Q669"/>
    <mergeCell ref="A670:Q670"/>
    <mergeCell ref="I649:O649"/>
    <mergeCell ref="I650:O650"/>
    <mergeCell ref="A651:H651"/>
    <mergeCell ref="A652:H652"/>
    <mergeCell ref="A653:H653"/>
    <mergeCell ref="K653:M653"/>
    <mergeCell ref="A654:H654"/>
    <mergeCell ref="K654:P654"/>
    <mergeCell ref="H663:M663"/>
    <mergeCell ref="N663:Q663"/>
    <mergeCell ref="A664:F664"/>
    <mergeCell ref="H664:M664"/>
    <mergeCell ref="N664:Q664"/>
    <mergeCell ref="A665:F665"/>
    <mergeCell ref="I665:M665"/>
    <mergeCell ref="N665:Q665"/>
    <mergeCell ref="A666:F666"/>
    <mergeCell ref="I666:M666"/>
    <mergeCell ref="N666:Q666"/>
    <mergeCell ref="B636:J636"/>
    <mergeCell ref="K636:L636"/>
    <mergeCell ref="B637:J637"/>
    <mergeCell ref="K637:L637"/>
    <mergeCell ref="B638:J638"/>
    <mergeCell ref="K638:L638"/>
    <mergeCell ref="B639:J639"/>
    <mergeCell ref="K639:L639"/>
    <mergeCell ref="A667:Q668"/>
    <mergeCell ref="A624:L624"/>
    <mergeCell ref="M624:Q624"/>
    <mergeCell ref="A625:I625"/>
    <mergeCell ref="O625:P625"/>
    <mergeCell ref="A631:K631"/>
    <mergeCell ref="A632:K632"/>
    <mergeCell ref="A633:K633"/>
    <mergeCell ref="B635:J635"/>
    <mergeCell ref="K635:L635"/>
    <mergeCell ref="N605:Q606"/>
    <mergeCell ref="N607:N608"/>
    <mergeCell ref="O607:O608"/>
    <mergeCell ref="Q607:Q608"/>
    <mergeCell ref="J592:L592"/>
    <mergeCell ref="A593:H593"/>
    <mergeCell ref="A595:Q595"/>
    <mergeCell ref="A620:L620"/>
    <mergeCell ref="M620:Q620"/>
    <mergeCell ref="I614:L614"/>
    <mergeCell ref="F605:L608"/>
    <mergeCell ref="H596:M596"/>
    <mergeCell ref="A590:H590"/>
    <mergeCell ref="A546:K546"/>
    <mergeCell ref="B548:J548"/>
    <mergeCell ref="K548:L548"/>
    <mergeCell ref="A534:P534"/>
    <mergeCell ref="A536:L536"/>
    <mergeCell ref="M536:Q536"/>
    <mergeCell ref="A537:L537"/>
    <mergeCell ref="M537:Q537"/>
    <mergeCell ref="A541:L541"/>
    <mergeCell ref="M541:Q541"/>
    <mergeCell ref="A542:I542"/>
    <mergeCell ref="O542:P542"/>
    <mergeCell ref="N596:Q596"/>
    <mergeCell ref="H597:M597"/>
    <mergeCell ref="F613:L613"/>
    <mergeCell ref="A603:Q603"/>
    <mergeCell ref="A606:E606"/>
    <mergeCell ref="A600:F600"/>
    <mergeCell ref="I600:M600"/>
    <mergeCell ref="A591:H591"/>
    <mergeCell ref="A617:P617"/>
    <mergeCell ref="A619:L619"/>
    <mergeCell ref="M619:Q619"/>
    <mergeCell ref="I615:L615"/>
    <mergeCell ref="F609:L609"/>
    <mergeCell ref="F610:L610"/>
    <mergeCell ref="F611:L611"/>
    <mergeCell ref="F612:L612"/>
    <mergeCell ref="A592:H592"/>
    <mergeCell ref="A609:E609"/>
    <mergeCell ref="N597:Q597"/>
    <mergeCell ref="A598:F598"/>
    <mergeCell ref="N598:Q598"/>
    <mergeCell ref="A599:F599"/>
    <mergeCell ref="I599:M599"/>
    <mergeCell ref="N599:Q599"/>
    <mergeCell ref="A596:F596"/>
    <mergeCell ref="H598:M598"/>
    <mergeCell ref="N600:Q600"/>
    <mergeCell ref="A601:Q602"/>
    <mergeCell ref="A604:Q604"/>
    <mergeCell ref="M605:M608"/>
    <mergeCell ref="A607:E607"/>
    <mergeCell ref="I616:L616"/>
    <mergeCell ref="A31:E31"/>
    <mergeCell ref="N18:Q18"/>
    <mergeCell ref="F27:L30"/>
    <mergeCell ref="M27:M30"/>
    <mergeCell ref="N27:Q28"/>
    <mergeCell ref="A28:E28"/>
    <mergeCell ref="A29:E29"/>
    <mergeCell ref="N29:N30"/>
    <mergeCell ref="O29:O30"/>
    <mergeCell ref="N22:Q22"/>
    <mergeCell ref="H19:M19"/>
    <mergeCell ref="N19:Q19"/>
    <mergeCell ref="F31:L31"/>
    <mergeCell ref="I2:O2"/>
    <mergeCell ref="I3:O3"/>
    <mergeCell ref="I5:O5"/>
    <mergeCell ref="I6:O6"/>
    <mergeCell ref="A7:H7"/>
    <mergeCell ref="A8:H8"/>
    <mergeCell ref="A9:H9"/>
    <mergeCell ref="K9:M9"/>
    <mergeCell ref="A10:H10"/>
    <mergeCell ref="K10:P10"/>
    <mergeCell ref="A11:H11"/>
    <mergeCell ref="K11:Q11"/>
    <mergeCell ref="F32:L32"/>
    <mergeCell ref="F33:L33"/>
    <mergeCell ref="I108:O108"/>
    <mergeCell ref="A55:K55"/>
    <mergeCell ref="B57:J57"/>
    <mergeCell ref="Q29:Q30"/>
    <mergeCell ref="A23:Q24"/>
    <mergeCell ref="A25:Q25"/>
    <mergeCell ref="A26:Q26"/>
    <mergeCell ref="M50:Q50"/>
    <mergeCell ref="A51:I51"/>
    <mergeCell ref="O51:P51"/>
    <mergeCell ref="A53:K53"/>
    <mergeCell ref="A54:K54"/>
    <mergeCell ref="F34:L34"/>
    <mergeCell ref="I36:L36"/>
    <mergeCell ref="I37:L37"/>
    <mergeCell ref="K57:L57"/>
    <mergeCell ref="B58:J58"/>
    <mergeCell ref="K58:L58"/>
    <mergeCell ref="B59:J59"/>
    <mergeCell ref="A12:H12"/>
    <mergeCell ref="A13:H13"/>
    <mergeCell ref="A14:H14"/>
    <mergeCell ref="A15:H15"/>
    <mergeCell ref="A17:Q17"/>
    <mergeCell ref="A18:F18"/>
    <mergeCell ref="H18:M18"/>
    <mergeCell ref="A22:F22"/>
    <mergeCell ref="I22:M22"/>
    <mergeCell ref="A20:F20"/>
    <mergeCell ref="H20:M20"/>
    <mergeCell ref="N20:Q20"/>
    <mergeCell ref="A21:F21"/>
    <mergeCell ref="I21:M21"/>
    <mergeCell ref="N21:Q21"/>
    <mergeCell ref="J14:K14"/>
    <mergeCell ref="B60:J60"/>
    <mergeCell ref="K60:L60"/>
    <mergeCell ref="B61:J61"/>
    <mergeCell ref="K61:L61"/>
    <mergeCell ref="D34:E34"/>
    <mergeCell ref="A115:H115"/>
    <mergeCell ref="K115:M115"/>
    <mergeCell ref="A116:H116"/>
    <mergeCell ref="K116:P116"/>
    <mergeCell ref="A50:L50"/>
    <mergeCell ref="K59:L59"/>
    <mergeCell ref="A46:L46"/>
    <mergeCell ref="M46:Q46"/>
    <mergeCell ref="F39:L39"/>
    <mergeCell ref="F40:L40"/>
    <mergeCell ref="H41:L41"/>
    <mergeCell ref="H42:L42"/>
    <mergeCell ref="F35:L35"/>
    <mergeCell ref="A43:P43"/>
    <mergeCell ref="A45:L45"/>
    <mergeCell ref="M45:Q45"/>
    <mergeCell ref="A117:H117"/>
    <mergeCell ref="I109:O109"/>
    <mergeCell ref="I111:O111"/>
    <mergeCell ref="I112:O112"/>
    <mergeCell ref="A113:H113"/>
    <mergeCell ref="A114:H114"/>
    <mergeCell ref="H125:M125"/>
    <mergeCell ref="N125:Q125"/>
    <mergeCell ref="A126:F126"/>
    <mergeCell ref="H126:M126"/>
    <mergeCell ref="N126:Q126"/>
    <mergeCell ref="A127:F127"/>
    <mergeCell ref="I127:M127"/>
    <mergeCell ref="N127:Q127"/>
    <mergeCell ref="A118:H118"/>
    <mergeCell ref="A119:H119"/>
    <mergeCell ref="A120:H120"/>
    <mergeCell ref="A121:H121"/>
    <mergeCell ref="A123:Q123"/>
    <mergeCell ref="A124:F124"/>
    <mergeCell ref="H124:M124"/>
    <mergeCell ref="N124:Q124"/>
    <mergeCell ref="J120:L120"/>
    <mergeCell ref="F133:L136"/>
    <mergeCell ref="M133:M136"/>
    <mergeCell ref="N133:Q134"/>
    <mergeCell ref="A134:E134"/>
    <mergeCell ref="A135:E135"/>
    <mergeCell ref="N135:N136"/>
    <mergeCell ref="O135:O136"/>
    <mergeCell ref="Q135:Q136"/>
    <mergeCell ref="A128:F128"/>
    <mergeCell ref="I128:M128"/>
    <mergeCell ref="N128:Q128"/>
    <mergeCell ref="A129:Q130"/>
    <mergeCell ref="A131:Q131"/>
    <mergeCell ref="A132:Q132"/>
    <mergeCell ref="F141:L141"/>
    <mergeCell ref="I142:L142"/>
    <mergeCell ref="I143:L143"/>
    <mergeCell ref="A147:P147"/>
    <mergeCell ref="A149:L149"/>
    <mergeCell ref="M149:Q149"/>
    <mergeCell ref="F145:L145"/>
    <mergeCell ref="A137:E137"/>
    <mergeCell ref="F137:L137"/>
    <mergeCell ref="F138:L138"/>
    <mergeCell ref="F139:L139"/>
    <mergeCell ref="D140:E140"/>
    <mergeCell ref="F140:L140"/>
    <mergeCell ref="A162:K162"/>
    <mergeCell ref="A163:K163"/>
    <mergeCell ref="A164:K164"/>
    <mergeCell ref="B166:J166"/>
    <mergeCell ref="K166:L166"/>
    <mergeCell ref="B167:J167"/>
    <mergeCell ref="K167:L167"/>
    <mergeCell ref="A150:L150"/>
    <mergeCell ref="M150:Q150"/>
    <mergeCell ref="A154:L154"/>
    <mergeCell ref="M154:Q154"/>
    <mergeCell ref="A155:I155"/>
    <mergeCell ref="O155:P155"/>
    <mergeCell ref="I217:O217"/>
    <mergeCell ref="I218:O218"/>
    <mergeCell ref="I220:O220"/>
    <mergeCell ref="I221:O221"/>
    <mergeCell ref="A222:H222"/>
    <mergeCell ref="B168:J168"/>
    <mergeCell ref="K168:L168"/>
    <mergeCell ref="B169:J169"/>
    <mergeCell ref="K169:L169"/>
    <mergeCell ref="B170:J170"/>
    <mergeCell ref="K170:L170"/>
    <mergeCell ref="A226:H226"/>
    <mergeCell ref="A227:H227"/>
    <mergeCell ref="A228:H228"/>
    <mergeCell ref="A229:H229"/>
    <mergeCell ref="A231:Q231"/>
    <mergeCell ref="A232:F232"/>
    <mergeCell ref="H232:M232"/>
    <mergeCell ref="N232:Q232"/>
    <mergeCell ref="A223:H223"/>
    <mergeCell ref="K223:M223"/>
    <mergeCell ref="A224:H224"/>
    <mergeCell ref="K224:P224"/>
    <mergeCell ref="A225:H225"/>
    <mergeCell ref="K225:Q225"/>
    <mergeCell ref="J228:L228"/>
    <mergeCell ref="A236:F236"/>
    <mergeCell ref="I236:M236"/>
    <mergeCell ref="N236:Q236"/>
    <mergeCell ref="A237:Q238"/>
    <mergeCell ref="A239:Q239"/>
    <mergeCell ref="A240:Q240"/>
    <mergeCell ref="H233:M233"/>
    <mergeCell ref="N233:Q233"/>
    <mergeCell ref="A234:F234"/>
    <mergeCell ref="H234:M234"/>
    <mergeCell ref="N234:Q234"/>
    <mergeCell ref="A235:F235"/>
    <mergeCell ref="I235:M235"/>
    <mergeCell ref="N235:Q235"/>
    <mergeCell ref="A245:E245"/>
    <mergeCell ref="F245:L245"/>
    <mergeCell ref="F246:L246"/>
    <mergeCell ref="F247:L247"/>
    <mergeCell ref="D248:E248"/>
    <mergeCell ref="F248:L248"/>
    <mergeCell ref="F241:L244"/>
    <mergeCell ref="M241:M244"/>
    <mergeCell ref="N241:Q242"/>
    <mergeCell ref="A242:E242"/>
    <mergeCell ref="A243:E243"/>
    <mergeCell ref="N243:N244"/>
    <mergeCell ref="O243:O244"/>
    <mergeCell ref="Q243:Q244"/>
    <mergeCell ref="A262:L262"/>
    <mergeCell ref="M262:Q262"/>
    <mergeCell ref="A266:L266"/>
    <mergeCell ref="M266:Q266"/>
    <mergeCell ref="F249:L249"/>
    <mergeCell ref="I250:L250"/>
    <mergeCell ref="I251:L251"/>
    <mergeCell ref="F254:L254"/>
    <mergeCell ref="A259:P259"/>
    <mergeCell ref="A261:L261"/>
    <mergeCell ref="M261:Q261"/>
    <mergeCell ref="I252:L252"/>
    <mergeCell ref="B275:J275"/>
    <mergeCell ref="K275:L275"/>
    <mergeCell ref="B276:J276"/>
    <mergeCell ref="K276:L276"/>
    <mergeCell ref="B277:J277"/>
    <mergeCell ref="K277:L277"/>
    <mergeCell ref="A269:K269"/>
    <mergeCell ref="A270:K270"/>
    <mergeCell ref="A271:K271"/>
    <mergeCell ref="B273:J273"/>
    <mergeCell ref="K273:L273"/>
    <mergeCell ref="B274:J274"/>
    <mergeCell ref="K274:L274"/>
    <mergeCell ref="A331:H331"/>
    <mergeCell ref="K331:M331"/>
    <mergeCell ref="A332:H332"/>
    <mergeCell ref="K332:P332"/>
    <mergeCell ref="A333:H333"/>
    <mergeCell ref="K333:Q333"/>
    <mergeCell ref="I324:O324"/>
    <mergeCell ref="I325:O325"/>
    <mergeCell ref="I327:O327"/>
    <mergeCell ref="I328:O328"/>
    <mergeCell ref="A329:H329"/>
    <mergeCell ref="A330:H330"/>
    <mergeCell ref="A334:H334"/>
    <mergeCell ref="A335:H335"/>
    <mergeCell ref="A336:H336"/>
    <mergeCell ref="A337:H337"/>
    <mergeCell ref="A339:Q339"/>
    <mergeCell ref="A340:F340"/>
    <mergeCell ref="H340:M340"/>
    <mergeCell ref="N340:Q340"/>
    <mergeCell ref="J336:L336"/>
    <mergeCell ref="H341:M341"/>
    <mergeCell ref="N341:Q341"/>
    <mergeCell ref="A342:F342"/>
    <mergeCell ref="H342:M342"/>
    <mergeCell ref="N342:Q342"/>
    <mergeCell ref="A343:F343"/>
    <mergeCell ref="I343:M343"/>
    <mergeCell ref="N343:Q343"/>
    <mergeCell ref="M349:M352"/>
    <mergeCell ref="N349:Q350"/>
    <mergeCell ref="A350:E350"/>
    <mergeCell ref="A351:E351"/>
    <mergeCell ref="N351:N352"/>
    <mergeCell ref="O351:O352"/>
    <mergeCell ref="Q351:Q352"/>
    <mergeCell ref="I360:L360"/>
    <mergeCell ref="A344:F344"/>
    <mergeCell ref="I344:M344"/>
    <mergeCell ref="N344:Q344"/>
    <mergeCell ref="A345:Q346"/>
    <mergeCell ref="A347:Q347"/>
    <mergeCell ref="A348:Q348"/>
    <mergeCell ref="F349:L352"/>
    <mergeCell ref="O384:P384"/>
    <mergeCell ref="A353:E353"/>
    <mergeCell ref="F353:L353"/>
    <mergeCell ref="F354:L354"/>
    <mergeCell ref="F355:L355"/>
    <mergeCell ref="D356:E356"/>
    <mergeCell ref="F356:L356"/>
    <mergeCell ref="F357:L357"/>
    <mergeCell ref="I358:L358"/>
    <mergeCell ref="I359:L359"/>
    <mergeCell ref="I362:L362"/>
    <mergeCell ref="I363:L363"/>
    <mergeCell ref="I364:L364"/>
    <mergeCell ref="I366:L366"/>
    <mergeCell ref="I367:L367"/>
    <mergeCell ref="F368:L368"/>
    <mergeCell ref="B394:J394"/>
    <mergeCell ref="K394:L394"/>
    <mergeCell ref="F361:L361"/>
    <mergeCell ref="B391:J391"/>
    <mergeCell ref="K391:L391"/>
    <mergeCell ref="B392:J392"/>
    <mergeCell ref="K392:L392"/>
    <mergeCell ref="B393:J393"/>
    <mergeCell ref="K393:L393"/>
    <mergeCell ref="A384:I384"/>
    <mergeCell ref="A372:P372"/>
    <mergeCell ref="A387:K387"/>
    <mergeCell ref="B390:J390"/>
    <mergeCell ref="K390:L390"/>
    <mergeCell ref="M378:Q378"/>
    <mergeCell ref="A379:L379"/>
    <mergeCell ref="M379:Q379"/>
    <mergeCell ref="A383:L383"/>
    <mergeCell ref="M383:Q383"/>
    <mergeCell ref="A386:K386"/>
    <mergeCell ref="A388:K388"/>
    <mergeCell ref="A378:L378"/>
    <mergeCell ref="I369:L369"/>
    <mergeCell ref="I370:L370"/>
    <mergeCell ref="I440:O440"/>
    <mergeCell ref="I441:O441"/>
    <mergeCell ref="I443:O443"/>
    <mergeCell ref="I444:O444"/>
    <mergeCell ref="A445:H445"/>
    <mergeCell ref="A446:H446"/>
    <mergeCell ref="A447:H447"/>
    <mergeCell ref="K447:M447"/>
    <mergeCell ref="A448:H448"/>
    <mergeCell ref="K448:P448"/>
    <mergeCell ref="A449:H449"/>
    <mergeCell ref="K449:Q449"/>
    <mergeCell ref="A450:H450"/>
    <mergeCell ref="A451:H451"/>
    <mergeCell ref="A452:H452"/>
    <mergeCell ref="J452:L452"/>
    <mergeCell ref="A453:H453"/>
    <mergeCell ref="A455:Q455"/>
    <mergeCell ref="A456:F456"/>
    <mergeCell ref="H456:M456"/>
    <mergeCell ref="N456:Q456"/>
    <mergeCell ref="H457:M457"/>
    <mergeCell ref="N457:Q457"/>
    <mergeCell ref="A458:F458"/>
    <mergeCell ref="H458:M458"/>
    <mergeCell ref="N458:Q458"/>
    <mergeCell ref="A459:F459"/>
    <mergeCell ref="I459:M459"/>
    <mergeCell ref="N459:Q459"/>
    <mergeCell ref="A460:F460"/>
    <mergeCell ref="I460:M460"/>
    <mergeCell ref="N460:Q460"/>
    <mergeCell ref="F470:L470"/>
    <mergeCell ref="F471:L471"/>
    <mergeCell ref="A469:E469"/>
    <mergeCell ref="F469:L469"/>
    <mergeCell ref="A461:Q462"/>
    <mergeCell ref="A463:Q463"/>
    <mergeCell ref="A464:Q464"/>
    <mergeCell ref="F465:L468"/>
    <mergeCell ref="M465:M468"/>
    <mergeCell ref="N465:Q466"/>
    <mergeCell ref="A466:E466"/>
    <mergeCell ref="A467:E467"/>
    <mergeCell ref="N467:N468"/>
    <mergeCell ref="O467:O468"/>
    <mergeCell ref="Q467:Q468"/>
    <mergeCell ref="F472:L472"/>
    <mergeCell ref="F473:L473"/>
    <mergeCell ref="F474:L474"/>
    <mergeCell ref="I475:L475"/>
    <mergeCell ref="I476:L476"/>
    <mergeCell ref="I477:L477"/>
    <mergeCell ref="I478:L478"/>
    <mergeCell ref="I479:L479"/>
    <mergeCell ref="I480:L480"/>
    <mergeCell ref="I482:L482"/>
    <mergeCell ref="F483:L483"/>
    <mergeCell ref="I484:L484"/>
    <mergeCell ref="I485:L485"/>
    <mergeCell ref="I486:L486"/>
    <mergeCell ref="I487:L487"/>
    <mergeCell ref="I488:L488"/>
    <mergeCell ref="I489:L489"/>
    <mergeCell ref="I491:L491"/>
    <mergeCell ref="F493:L493"/>
    <mergeCell ref="I494:L494"/>
    <mergeCell ref="I495:L495"/>
    <mergeCell ref="I496:L496"/>
    <mergeCell ref="I497:L497"/>
    <mergeCell ref="I498:L498"/>
    <mergeCell ref="I499:L499"/>
    <mergeCell ref="I501:L501"/>
    <mergeCell ref="F503:L503"/>
    <mergeCell ref="I504:L504"/>
    <mergeCell ref="I505:L505"/>
    <mergeCell ref="I506:L506"/>
    <mergeCell ref="I507:L507"/>
    <mergeCell ref="I508:L508"/>
    <mergeCell ref="I509:L509"/>
    <mergeCell ref="I511:L511"/>
    <mergeCell ref="F531:L531"/>
    <mergeCell ref="I532:L532"/>
    <mergeCell ref="F512:L512"/>
    <mergeCell ref="I513:L513"/>
    <mergeCell ref="I514:L514"/>
    <mergeCell ref="I515:L515"/>
    <mergeCell ref="I516:L516"/>
    <mergeCell ref="I517:L517"/>
    <mergeCell ref="I518:L518"/>
    <mergeCell ref="I519:L519"/>
    <mergeCell ref="I520:L520"/>
    <mergeCell ref="A544:K544"/>
    <mergeCell ref="A545:K545"/>
    <mergeCell ref="F521:L521"/>
    <mergeCell ref="F522:L522"/>
    <mergeCell ref="I523:L523"/>
    <mergeCell ref="I524:L524"/>
    <mergeCell ref="I525:L525"/>
    <mergeCell ref="I526:L526"/>
    <mergeCell ref="I527:L527"/>
    <mergeCell ref="I528:L528"/>
    <mergeCell ref="I530:L530"/>
    <mergeCell ref="I533:L533"/>
    <mergeCell ref="B549:J549"/>
    <mergeCell ref="K549:L549"/>
    <mergeCell ref="B550:J550"/>
    <mergeCell ref="K550:L550"/>
    <mergeCell ref="B551:J551"/>
    <mergeCell ref="K551:L551"/>
    <mergeCell ref="B552:J552"/>
    <mergeCell ref="K552:L552"/>
    <mergeCell ref="K589:Q589"/>
    <mergeCell ref="I580:O580"/>
    <mergeCell ref="I583:O583"/>
    <mergeCell ref="A585:H585"/>
    <mergeCell ref="A586:H586"/>
    <mergeCell ref="A587:H587"/>
    <mergeCell ref="I584:O584"/>
    <mergeCell ref="K587:M587"/>
    <mergeCell ref="K588:P588"/>
    <mergeCell ref="A588:H588"/>
    <mergeCell ref="A589:H589"/>
    <mergeCell ref="I581:O581"/>
  </mergeCells>
  <pageMargins left="0.7" right="0.7" top="0.75" bottom="2.2999999999999998" header="0.3" footer="0.3"/>
  <pageSetup paperSize="5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15</vt:i4>
      </vt:variant>
    </vt:vector>
  </HeadingPairs>
  <TitlesOfParts>
    <vt:vector size="34" baseType="lpstr">
      <vt:lpstr>RKP SKALA DESA MUSRENBANG</vt:lpstr>
      <vt:lpstr>DRAF RKP</vt:lpstr>
      <vt:lpstr>DRAF APBDES</vt:lpstr>
      <vt:lpstr>Nomenklatur RK-RAB</vt:lpstr>
      <vt:lpstr>DAFTAR HARGA RU</vt:lpstr>
      <vt:lpstr>DAFTAR HARGA</vt:lpstr>
      <vt:lpstr>1.2 PEM LAMA</vt:lpstr>
      <vt:lpstr>PEMBANGUNAN</vt:lpstr>
      <vt:lpstr>3.PEMBINAAN</vt:lpstr>
      <vt:lpstr>PEMERINTAHAN</vt:lpstr>
      <vt:lpstr>Sheet1</vt:lpstr>
      <vt:lpstr>PEMBERDAYAAN</vt:lpstr>
      <vt:lpstr>Sheet3</vt:lpstr>
      <vt:lpstr>OPERASIONAL BPD</vt:lpstr>
      <vt:lpstr>OPERASIONAL DESA</vt:lpstr>
      <vt:lpstr>PEMERINTAHAN SARANA</vt:lpstr>
      <vt:lpstr>PEMBANGUNAN TK</vt:lpstr>
      <vt:lpstr>LOMBA DESA</vt:lpstr>
      <vt:lpstr>Sheet4</vt:lpstr>
      <vt:lpstr>bar</vt:lpstr>
      <vt:lpstr>'DAFTAR HARGA RU'!barang</vt:lpstr>
      <vt:lpstr>barang</vt:lpstr>
      <vt:lpstr>'DRAF RKP'!page45</vt:lpstr>
      <vt:lpstr>'RKP SKALA DESA MUSRENBANG'!page45</vt:lpstr>
      <vt:lpstr>'DRAF RKP'!page46</vt:lpstr>
      <vt:lpstr>'RKP SKALA DESA MUSRENBANG'!page46</vt:lpstr>
      <vt:lpstr>'DRAF RKP'!page47</vt:lpstr>
      <vt:lpstr>'RKP SKALA DESA MUSRENBANG'!page47</vt:lpstr>
      <vt:lpstr>'DRAF RKP'!page48</vt:lpstr>
      <vt:lpstr>'RKP SKALA DESA MUSRENBANG'!page48</vt:lpstr>
      <vt:lpstr>'Nomenklatur RK-RAB'!page51</vt:lpstr>
      <vt:lpstr>'Nomenklatur RK-RAB'!page52</vt:lpstr>
      <vt:lpstr>'Nomenklatur RK-RAB'!page53</vt:lpstr>
      <vt:lpstr>'Nomenklatur RK-RAB'!page54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2018-11-19T03:14:49Z</cp:lastPrinted>
  <dcterms:created xsi:type="dcterms:W3CDTF">2018-07-30T03:06:00Z</dcterms:created>
  <dcterms:modified xsi:type="dcterms:W3CDTF">2018-12-04T05:03:48Z</dcterms:modified>
</cp:coreProperties>
</file>